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rina.barraza\Desktop\Requerimientos\"/>
    </mc:Choice>
  </mc:AlternateContent>
  <bookViews>
    <workbookView xWindow="0" yWindow="0" windowWidth="26100" windowHeight="3060" tabRatio="750" activeTab="20"/>
  </bookViews>
  <sheets>
    <sheet name="Resumen" sheetId="37" r:id="rId1"/>
    <sheet name="Meta 3 " sheetId="29" r:id="rId2"/>
    <sheet name="Meta 4" sheetId="28" r:id="rId3"/>
    <sheet name="Meta 5" sheetId="10" r:id="rId4"/>
    <sheet name="Datos Meta 5" sheetId="45" state="hidden" r:id="rId5"/>
    <sheet name="Datos Meta 5_Abril" sheetId="46" state="hidden" r:id="rId6"/>
    <sheet name="Meta 6.1" sheetId="1" r:id="rId7"/>
    <sheet name="Meta 6.1 P consulta extraviada" sheetId="47" state="hidden" r:id="rId8"/>
    <sheet name="Meta 6.2" sheetId="3" r:id="rId9"/>
    <sheet name="Meta 7" sheetId="9" r:id="rId10"/>
    <sheet name="Meta 8" sheetId="22" r:id="rId11"/>
    <sheet name="Meta 9" sheetId="5" r:id="rId12"/>
    <sheet name="Meta 10.1" sheetId="44" r:id="rId13"/>
    <sheet name="Meta 11" sheetId="38" state="hidden" r:id="rId14"/>
    <sheet name="Meta 10.2" sheetId="43" r:id="rId15"/>
    <sheet name="Meta 13" sheetId="4" r:id="rId16"/>
    <sheet name="Meta 14" sheetId="39" r:id="rId17"/>
    <sheet name="Meta 15" sheetId="40" r:id="rId18"/>
    <sheet name="Meta 16" sheetId="41" r:id="rId19"/>
    <sheet name="Meta 17" sheetId="32" r:id="rId20"/>
    <sheet name="Meta 18" sheetId="42" r:id="rId21"/>
    <sheet name="Metas" sheetId="23" r:id="rId22"/>
  </sheets>
  <externalReferences>
    <externalReference r:id="rId23"/>
    <externalReference r:id="rId24"/>
    <externalReference r:id="rId25"/>
  </externalReferences>
  <definedNames>
    <definedName name="_xlnm._FilterDatabase" localSheetId="6" hidden="1">'Meta 6.1'!$A$11:$W$11</definedName>
  </definedNames>
  <calcPr calcId="162913"/>
  <pivotCaches>
    <pivotCache cacheId="134" r:id="rId26"/>
    <pivotCache cacheId="135" r:id="rId27"/>
    <pivotCache cacheId="136" r:id="rId28"/>
  </pivotCaches>
  <fileRecoveryPr autoRecover="0"/>
</workbook>
</file>

<file path=xl/calcChain.xml><?xml version="1.0" encoding="utf-8"?>
<calcChain xmlns="http://schemas.openxmlformats.org/spreadsheetml/2006/main">
  <c r="C92" i="40" l="1"/>
  <c r="D151" i="40"/>
  <c r="C151" i="40" s="1"/>
  <c r="D143" i="40"/>
  <c r="C143" i="40" s="1"/>
  <c r="D138" i="40"/>
  <c r="C138" i="40" s="1"/>
  <c r="D124" i="40"/>
  <c r="C124" i="40" s="1"/>
  <c r="D111" i="40"/>
  <c r="C111" i="40" s="1"/>
  <c r="D92" i="40"/>
  <c r="D81" i="40"/>
  <c r="C81" i="40" s="1"/>
  <c r="D75" i="40"/>
  <c r="C75" i="40" s="1"/>
  <c r="D64" i="40"/>
  <c r="C64" i="40" s="1"/>
  <c r="D49" i="40"/>
  <c r="C49" i="40" s="1"/>
  <c r="D38" i="40"/>
  <c r="C38" i="40" s="1"/>
  <c r="D26" i="40"/>
  <c r="C26" i="40" s="1"/>
  <c r="E150" i="40" l="1"/>
  <c r="E149" i="40"/>
  <c r="E148" i="40"/>
  <c r="E147" i="40"/>
  <c r="E146" i="40"/>
  <c r="E145" i="40"/>
  <c r="E144" i="40"/>
  <c r="E142" i="40"/>
  <c r="E141" i="40"/>
  <c r="E140" i="40"/>
  <c r="E139" i="40"/>
  <c r="E137" i="40"/>
  <c r="E136" i="40"/>
  <c r="E135" i="40"/>
  <c r="E134" i="40"/>
  <c r="E133" i="40"/>
  <c r="E132" i="40"/>
  <c r="E131" i="40"/>
  <c r="E130" i="40"/>
  <c r="E129" i="40"/>
  <c r="E128" i="40"/>
  <c r="E127" i="40"/>
  <c r="E126" i="40"/>
  <c r="E125" i="40"/>
  <c r="E123" i="40"/>
  <c r="E122" i="40"/>
  <c r="E121" i="40"/>
  <c r="E120" i="40"/>
  <c r="E119" i="40"/>
  <c r="E118" i="40"/>
  <c r="E117" i="40"/>
  <c r="E116" i="40"/>
  <c r="E115" i="40"/>
  <c r="E114" i="40"/>
  <c r="E113" i="40"/>
  <c r="E112" i="40"/>
  <c r="E110" i="40"/>
  <c r="E109" i="40"/>
  <c r="E108" i="40"/>
  <c r="E107" i="40"/>
  <c r="E106" i="40"/>
  <c r="E105" i="40"/>
  <c r="E104" i="40"/>
  <c r="E103" i="40"/>
  <c r="E102" i="40"/>
  <c r="E101" i="40"/>
  <c r="E100" i="40"/>
  <c r="E99" i="40"/>
  <c r="E98" i="40"/>
  <c r="E97" i="40"/>
  <c r="E96" i="40"/>
  <c r="E95" i="40"/>
  <c r="E94" i="40"/>
  <c r="E93" i="40"/>
  <c r="E91" i="40"/>
  <c r="E90" i="40"/>
  <c r="E89" i="40"/>
  <c r="E88" i="40"/>
  <c r="E87" i="40"/>
  <c r="E86" i="40"/>
  <c r="E85" i="40"/>
  <c r="E84" i="40"/>
  <c r="E83" i="40"/>
  <c r="E82" i="40"/>
  <c r="E80" i="40"/>
  <c r="E79" i="40"/>
  <c r="E78" i="40"/>
  <c r="E77" i="40"/>
  <c r="E76" i="40"/>
  <c r="E74" i="40"/>
  <c r="E73" i="40"/>
  <c r="E72" i="40"/>
  <c r="E71" i="40"/>
  <c r="E70" i="40"/>
  <c r="E69" i="40"/>
  <c r="E68" i="40"/>
  <c r="E67" i="40"/>
  <c r="E66" i="40"/>
  <c r="E65" i="40"/>
  <c r="E63" i="40"/>
  <c r="E62" i="40"/>
  <c r="E61" i="40"/>
  <c r="E60" i="40"/>
  <c r="E59" i="40"/>
  <c r="E58" i="40"/>
  <c r="E57" i="40"/>
  <c r="E56" i="40"/>
  <c r="E55" i="40"/>
  <c r="E54" i="40"/>
  <c r="E53" i="40"/>
  <c r="E52" i="40"/>
  <c r="E51" i="40"/>
  <c r="E50" i="40"/>
  <c r="E48" i="40"/>
  <c r="E47" i="40"/>
  <c r="E46" i="40"/>
  <c r="E45" i="40"/>
  <c r="E44" i="40"/>
  <c r="E43" i="40"/>
  <c r="E42" i="40"/>
  <c r="E41" i="40"/>
  <c r="E40" i="40"/>
  <c r="E39" i="40"/>
  <c r="E37" i="40"/>
  <c r="E36" i="40"/>
  <c r="E35" i="40"/>
  <c r="E34" i="40"/>
  <c r="E33" i="40"/>
  <c r="E32" i="40"/>
  <c r="E31" i="40"/>
  <c r="E30" i="40"/>
  <c r="E29" i="40"/>
  <c r="E28" i="40"/>
  <c r="E27" i="40"/>
  <c r="E25" i="40"/>
  <c r="E24" i="40"/>
  <c r="E23" i="40"/>
  <c r="E22" i="40"/>
  <c r="E21" i="40"/>
  <c r="E20" i="40"/>
  <c r="E19" i="40"/>
  <c r="E18" i="40"/>
  <c r="E17" i="40"/>
  <c r="E16" i="40"/>
  <c r="E15" i="40"/>
  <c r="E14" i="40"/>
  <c r="E13" i="40"/>
  <c r="E12" i="40"/>
  <c r="E26" i="40" l="1"/>
  <c r="E38" i="40"/>
  <c r="E92" i="40"/>
  <c r="E138" i="40"/>
  <c r="E75" i="40"/>
  <c r="E151" i="40"/>
  <c r="E49" i="40"/>
  <c r="E111" i="40"/>
  <c r="E81" i="40"/>
  <c r="E124" i="40"/>
  <c r="E143" i="40"/>
  <c r="E64" i="40"/>
  <c r="B4" i="47" l="1"/>
  <c r="C4" i="47"/>
  <c r="B5" i="47"/>
  <c r="C5" i="47"/>
  <c r="B6" i="47"/>
  <c r="C6" i="47"/>
  <c r="B7" i="47"/>
  <c r="C7" i="47"/>
  <c r="B8" i="47"/>
  <c r="C8" i="47"/>
  <c r="B9" i="47"/>
  <c r="C9" i="47"/>
  <c r="B10" i="47"/>
  <c r="C10" i="47"/>
  <c r="B11" i="47"/>
  <c r="C11" i="47"/>
  <c r="B12" i="47"/>
  <c r="C12" i="47"/>
  <c r="B13" i="47"/>
  <c r="C13" i="47"/>
  <c r="B14" i="47"/>
  <c r="C14" i="47"/>
  <c r="B15" i="47"/>
  <c r="C15" i="47"/>
  <c r="B16" i="47"/>
  <c r="C16" i="47"/>
  <c r="B17" i="47"/>
  <c r="C17" i="47"/>
  <c r="B18" i="47"/>
  <c r="C18" i="47"/>
  <c r="B19" i="47"/>
  <c r="C19" i="47"/>
  <c r="B20" i="47"/>
  <c r="C20" i="47"/>
  <c r="B21" i="47"/>
  <c r="C21" i="47"/>
  <c r="B22" i="47"/>
  <c r="C22" i="47"/>
  <c r="B23" i="47"/>
  <c r="C23" i="47"/>
  <c r="B24" i="47"/>
  <c r="C24" i="47"/>
  <c r="B25" i="47"/>
  <c r="C25" i="47"/>
  <c r="B26" i="47"/>
  <c r="C26" i="47"/>
  <c r="B27" i="47"/>
  <c r="C27" i="47"/>
  <c r="B28" i="47"/>
  <c r="C28" i="47"/>
  <c r="B29" i="47"/>
  <c r="C29" i="47"/>
  <c r="B30" i="47"/>
  <c r="C30" i="47"/>
  <c r="B31" i="47"/>
  <c r="C31" i="47"/>
  <c r="B32" i="47"/>
  <c r="C32" i="47"/>
  <c r="B33" i="47"/>
  <c r="C33" i="47"/>
  <c r="B34" i="47"/>
  <c r="C34" i="47"/>
  <c r="B35" i="47"/>
  <c r="C35" i="47"/>
  <c r="B36" i="47"/>
  <c r="C36" i="47"/>
  <c r="B37" i="47"/>
  <c r="C37" i="47"/>
  <c r="B38" i="47"/>
  <c r="C38" i="47"/>
  <c r="B39" i="47"/>
  <c r="C39" i="47"/>
  <c r="B40" i="47"/>
  <c r="C40" i="47"/>
  <c r="B41" i="47"/>
  <c r="C41" i="47"/>
  <c r="B42" i="47"/>
  <c r="C42" i="47"/>
  <c r="B43" i="47"/>
  <c r="C43" i="47"/>
  <c r="B44" i="47"/>
  <c r="C44" i="47"/>
  <c r="B45" i="47"/>
  <c r="C45" i="47"/>
  <c r="B46" i="47"/>
  <c r="C46" i="47"/>
  <c r="B47" i="47"/>
  <c r="C47" i="47"/>
  <c r="B48" i="47"/>
  <c r="C48" i="47"/>
  <c r="B49" i="47"/>
  <c r="C49" i="47"/>
  <c r="B50" i="47"/>
  <c r="C50" i="47"/>
  <c r="B51" i="47"/>
  <c r="C51" i="47"/>
  <c r="B52" i="47"/>
  <c r="C52" i="47"/>
  <c r="B53" i="47"/>
  <c r="C53" i="47"/>
  <c r="B54" i="47"/>
  <c r="C54" i="47"/>
  <c r="B55" i="47"/>
  <c r="C55" i="47"/>
  <c r="B56" i="47"/>
  <c r="C56" i="47"/>
  <c r="B57" i="47"/>
  <c r="C57" i="47"/>
  <c r="B58" i="47"/>
  <c r="C58" i="47"/>
  <c r="B59" i="47"/>
  <c r="C59" i="47"/>
  <c r="B60" i="47"/>
  <c r="C60" i="47"/>
  <c r="B61" i="47"/>
  <c r="C61" i="47"/>
  <c r="B62" i="47"/>
  <c r="C62" i="47"/>
  <c r="B63" i="47"/>
  <c r="C63" i="47"/>
  <c r="B64" i="47"/>
  <c r="C64" i="47"/>
  <c r="B65" i="47"/>
  <c r="C65" i="47"/>
  <c r="B66" i="47"/>
  <c r="C66" i="47"/>
  <c r="B67" i="47"/>
  <c r="C67" i="47"/>
  <c r="B68" i="47"/>
  <c r="C68" i="47"/>
  <c r="B69" i="47"/>
  <c r="C69" i="47"/>
  <c r="B70" i="47"/>
  <c r="C70" i="47"/>
  <c r="B71" i="47"/>
  <c r="C71" i="47"/>
  <c r="B72" i="47"/>
  <c r="C72" i="47"/>
  <c r="B73" i="47"/>
  <c r="C73" i="47"/>
  <c r="B74" i="47"/>
  <c r="C74" i="47"/>
  <c r="B75" i="47"/>
  <c r="C75" i="47"/>
  <c r="B76" i="47"/>
  <c r="C76" i="47"/>
  <c r="B77" i="47"/>
  <c r="C77" i="47"/>
  <c r="B78" i="47"/>
  <c r="C78" i="47"/>
  <c r="B79" i="47"/>
  <c r="C79" i="47"/>
  <c r="B80" i="47"/>
  <c r="C80" i="47"/>
  <c r="B81" i="47"/>
  <c r="C81" i="47"/>
  <c r="B82" i="47"/>
  <c r="C82" i="47"/>
  <c r="B83" i="47"/>
  <c r="C83" i="47"/>
  <c r="B84" i="47"/>
  <c r="C84" i="47"/>
  <c r="B85" i="47"/>
  <c r="C85" i="47"/>
  <c r="B86" i="47"/>
  <c r="C86" i="47"/>
  <c r="B87" i="47"/>
  <c r="C87" i="47"/>
  <c r="B88" i="47"/>
  <c r="C88" i="47"/>
  <c r="B89" i="47"/>
  <c r="C89" i="47"/>
  <c r="B90" i="47"/>
  <c r="C90" i="47"/>
  <c r="B91" i="47"/>
  <c r="C91" i="47"/>
  <c r="B92" i="47"/>
  <c r="C92" i="47"/>
  <c r="B93" i="47"/>
  <c r="C93" i="47"/>
  <c r="B94" i="47"/>
  <c r="C94" i="47"/>
  <c r="B95" i="47"/>
  <c r="C95" i="47"/>
  <c r="B96" i="47"/>
  <c r="C96" i="47"/>
  <c r="B97" i="47"/>
  <c r="C97" i="47"/>
  <c r="B98" i="47"/>
  <c r="C98" i="47"/>
  <c r="B99" i="47"/>
  <c r="C99" i="47"/>
  <c r="B100" i="47"/>
  <c r="C100" i="47"/>
  <c r="B101" i="47"/>
  <c r="C101" i="47"/>
  <c r="B102" i="47"/>
  <c r="C102" i="47"/>
  <c r="B103" i="47"/>
  <c r="C103" i="47"/>
  <c r="B104" i="47"/>
  <c r="C104" i="47"/>
  <c r="B105" i="47"/>
  <c r="C105" i="47"/>
  <c r="B106" i="47"/>
  <c r="C106" i="47"/>
  <c r="B107" i="47"/>
  <c r="C107" i="47"/>
  <c r="B108" i="47"/>
  <c r="C108" i="47"/>
  <c r="B109" i="47"/>
  <c r="C109" i="47"/>
  <c r="B110" i="47"/>
  <c r="C110" i="47"/>
  <c r="B111" i="47"/>
  <c r="C111" i="47"/>
  <c r="B112" i="47"/>
  <c r="C112" i="47"/>
  <c r="B113" i="47"/>
  <c r="C113" i="47"/>
  <c r="B114" i="47"/>
  <c r="C114" i="47"/>
  <c r="B115" i="47"/>
  <c r="C115" i="47"/>
  <c r="B116" i="47"/>
  <c r="C116" i="47"/>
  <c r="B117" i="47"/>
  <c r="C117" i="47"/>
  <c r="B118" i="47"/>
  <c r="C118" i="47"/>
  <c r="B119" i="47"/>
  <c r="C119" i="47"/>
  <c r="B120" i="47"/>
  <c r="C120" i="47"/>
  <c r="B121" i="47"/>
  <c r="C121" i="47"/>
  <c r="B122" i="47"/>
  <c r="C122" i="47"/>
  <c r="B123" i="47"/>
  <c r="C123" i="47"/>
  <c r="B124" i="47"/>
  <c r="C124" i="47"/>
  <c r="B125" i="47"/>
  <c r="C125" i="47"/>
  <c r="B126" i="47"/>
  <c r="C126" i="47"/>
  <c r="B127" i="47"/>
  <c r="C127" i="47"/>
  <c r="B128" i="47"/>
  <c r="C128" i="47"/>
  <c r="B129" i="47"/>
  <c r="C129" i="47"/>
  <c r="B130" i="47"/>
  <c r="C130" i="47"/>
  <c r="B131" i="47"/>
  <c r="C131" i="47"/>
  <c r="B132" i="47"/>
  <c r="C132" i="47"/>
  <c r="B133" i="47"/>
  <c r="C133" i="47"/>
  <c r="B134" i="47"/>
  <c r="C134" i="47"/>
  <c r="B135" i="47"/>
  <c r="C135" i="47"/>
  <c r="B136" i="47"/>
  <c r="C136" i="47"/>
  <c r="B137" i="47"/>
  <c r="C137" i="47"/>
  <c r="B138" i="47"/>
  <c r="C138" i="47"/>
  <c r="B139" i="47"/>
  <c r="C139" i="47"/>
  <c r="B140" i="47"/>
  <c r="C140" i="47"/>
  <c r="B141" i="47"/>
  <c r="C141" i="47"/>
  <c r="B142" i="47"/>
  <c r="C142" i="47"/>
  <c r="B143" i="47"/>
  <c r="C143" i="47"/>
  <c r="B144" i="47"/>
  <c r="C144" i="47"/>
  <c r="B145" i="47"/>
  <c r="C145" i="47"/>
  <c r="B146" i="47"/>
  <c r="C146" i="47"/>
  <c r="B147" i="47"/>
  <c r="C147" i="47"/>
  <c r="B148" i="47"/>
  <c r="C148" i="47"/>
  <c r="B149" i="47"/>
  <c r="C149" i="47"/>
  <c r="B150" i="47"/>
  <c r="C150" i="47"/>
  <c r="B151" i="47"/>
  <c r="C151" i="47"/>
  <c r="B152" i="47"/>
  <c r="C152" i="47"/>
  <c r="B153" i="47"/>
  <c r="C153" i="47"/>
  <c r="B154" i="47"/>
  <c r="C154" i="47"/>
  <c r="B155" i="47"/>
  <c r="C155" i="47"/>
  <c r="B156" i="47"/>
  <c r="C156" i="47"/>
  <c r="B157" i="47"/>
  <c r="C157" i="47"/>
  <c r="B158" i="47"/>
  <c r="C158" i="47"/>
  <c r="B159" i="47"/>
  <c r="C159" i="47"/>
  <c r="B160" i="47"/>
  <c r="C160" i="47"/>
  <c r="B161" i="47"/>
  <c r="C161" i="47"/>
  <c r="B162" i="47"/>
  <c r="C162" i="47"/>
  <c r="B163" i="47"/>
  <c r="C163" i="47"/>
  <c r="B164" i="47"/>
  <c r="C164" i="47"/>
  <c r="B165" i="47"/>
  <c r="C165" i="47"/>
  <c r="B166" i="47"/>
  <c r="C166" i="47"/>
  <c r="B167" i="47"/>
  <c r="C167" i="47"/>
  <c r="B168" i="47"/>
  <c r="C168" i="47"/>
  <c r="B169" i="47"/>
  <c r="C169" i="47"/>
  <c r="B170" i="47"/>
  <c r="C170" i="47"/>
  <c r="B171" i="47"/>
  <c r="C171" i="47"/>
  <c r="B172" i="47"/>
  <c r="C172" i="47"/>
  <c r="B173" i="47"/>
  <c r="C173" i="47"/>
  <c r="B174" i="47"/>
  <c r="C174" i="47"/>
  <c r="B175" i="47"/>
  <c r="C175" i="47"/>
  <c r="B176" i="47"/>
  <c r="C176" i="47"/>
  <c r="B177" i="47"/>
  <c r="C177" i="47"/>
  <c r="B178" i="47"/>
  <c r="C178" i="47"/>
  <c r="B179" i="47"/>
  <c r="C179" i="47"/>
  <c r="B180" i="47"/>
  <c r="C180" i="47"/>
  <c r="B181" i="47"/>
  <c r="C181" i="47"/>
  <c r="B182" i="47"/>
  <c r="C182" i="47"/>
  <c r="B183" i="47"/>
  <c r="C183" i="47"/>
  <c r="B184" i="47"/>
  <c r="C184" i="47"/>
  <c r="B185" i="47"/>
  <c r="C185" i="47"/>
  <c r="B186" i="47"/>
  <c r="C186" i="47"/>
  <c r="B187" i="47"/>
  <c r="C187" i="47"/>
  <c r="B188" i="47"/>
  <c r="C188" i="47"/>
  <c r="B189" i="47"/>
  <c r="C189" i="47"/>
  <c r="B190" i="47"/>
  <c r="C190" i="47"/>
  <c r="B191" i="47"/>
  <c r="C191" i="47"/>
  <c r="B192" i="47"/>
  <c r="C192" i="47"/>
  <c r="B193" i="47"/>
  <c r="C193" i="47"/>
  <c r="B194" i="47"/>
  <c r="C194" i="47"/>
  <c r="B195" i="47"/>
  <c r="C195" i="47"/>
  <c r="B196" i="47"/>
  <c r="C196" i="47"/>
  <c r="B197" i="47"/>
  <c r="C197" i="47"/>
  <c r="B198" i="47"/>
  <c r="C198" i="47"/>
  <c r="B199" i="47"/>
  <c r="C199" i="47"/>
  <c r="B200" i="47"/>
  <c r="C200" i="47"/>
  <c r="B201" i="47"/>
  <c r="C201" i="47"/>
  <c r="B202" i="47"/>
  <c r="C202" i="47"/>
  <c r="B203" i="47"/>
  <c r="C203" i="47"/>
  <c r="B204" i="47"/>
  <c r="C204" i="47"/>
  <c r="B205" i="47"/>
  <c r="C205" i="47"/>
  <c r="B206" i="47"/>
  <c r="C206" i="47"/>
  <c r="B207" i="47"/>
  <c r="C207" i="47"/>
  <c r="B208" i="47"/>
  <c r="C208" i="47"/>
  <c r="B209" i="47"/>
  <c r="C209" i="47"/>
  <c r="B210" i="47"/>
  <c r="C210" i="47"/>
  <c r="B211" i="47"/>
  <c r="C211" i="47"/>
  <c r="B212" i="47"/>
  <c r="C212" i="47"/>
  <c r="B213" i="47"/>
  <c r="C213" i="47"/>
  <c r="B214" i="47"/>
  <c r="C214" i="47"/>
  <c r="B215" i="47"/>
  <c r="C215" i="47"/>
  <c r="B216" i="47"/>
  <c r="C216" i="47"/>
  <c r="B217" i="47"/>
  <c r="C217" i="47"/>
  <c r="B218" i="47"/>
  <c r="C218" i="47"/>
  <c r="B219" i="47"/>
  <c r="C219" i="47"/>
  <c r="B220" i="47"/>
  <c r="C220" i="47"/>
  <c r="B221" i="47"/>
  <c r="C221" i="47"/>
  <c r="B222" i="47"/>
  <c r="C222" i="47"/>
  <c r="B223" i="47"/>
  <c r="C223" i="47"/>
  <c r="B224" i="47"/>
  <c r="C224" i="47"/>
  <c r="B225" i="47"/>
  <c r="C225" i="47"/>
  <c r="B226" i="47"/>
  <c r="C226" i="47"/>
  <c r="C3" i="47"/>
  <c r="B3" i="47"/>
  <c r="B4" i="46"/>
  <c r="C4" i="46"/>
  <c r="B5" i="46"/>
  <c r="C5" i="46"/>
  <c r="B6" i="46"/>
  <c r="C6" i="46"/>
  <c r="B7" i="46"/>
  <c r="C7" i="46"/>
  <c r="B8" i="46"/>
  <c r="C8" i="46"/>
  <c r="B9" i="46"/>
  <c r="C9" i="46"/>
  <c r="B10" i="46"/>
  <c r="C10" i="46"/>
  <c r="B11" i="46"/>
  <c r="C11" i="46"/>
  <c r="B12" i="46"/>
  <c r="C12" i="46"/>
  <c r="B13" i="46"/>
  <c r="C13" i="46"/>
  <c r="B14" i="46"/>
  <c r="C14" i="46"/>
  <c r="B15" i="46"/>
  <c r="C15" i="46"/>
  <c r="B16" i="46"/>
  <c r="C16" i="46"/>
  <c r="B17" i="46"/>
  <c r="C17" i="46"/>
  <c r="B18" i="46"/>
  <c r="C18" i="46"/>
  <c r="B19" i="46"/>
  <c r="C19" i="46"/>
  <c r="B20" i="46"/>
  <c r="C20" i="46"/>
  <c r="B21" i="46"/>
  <c r="C21" i="46"/>
  <c r="B22" i="46"/>
  <c r="C22" i="46"/>
  <c r="B23" i="46"/>
  <c r="C23" i="46"/>
  <c r="B24" i="46"/>
  <c r="C24" i="46"/>
  <c r="B25" i="46"/>
  <c r="C25" i="46"/>
  <c r="B26" i="46"/>
  <c r="C26" i="46"/>
  <c r="B27" i="46"/>
  <c r="C27" i="46"/>
  <c r="B28" i="46"/>
  <c r="C28" i="46"/>
  <c r="B29" i="46"/>
  <c r="C29" i="46"/>
  <c r="B30" i="46"/>
  <c r="C30" i="46"/>
  <c r="B31" i="46"/>
  <c r="C31" i="46"/>
  <c r="B32" i="46"/>
  <c r="C32" i="46"/>
  <c r="B33" i="46"/>
  <c r="C33" i="46"/>
  <c r="B34" i="46"/>
  <c r="C34" i="46"/>
  <c r="B35" i="46"/>
  <c r="C35" i="46"/>
  <c r="B36" i="46"/>
  <c r="C36" i="46"/>
  <c r="B37" i="46"/>
  <c r="C37" i="46"/>
  <c r="B38" i="46"/>
  <c r="C38" i="46"/>
  <c r="B39" i="46"/>
  <c r="C39" i="46"/>
  <c r="B40" i="46"/>
  <c r="C40" i="46"/>
  <c r="B41" i="46"/>
  <c r="C41" i="46"/>
  <c r="B42" i="46"/>
  <c r="C42" i="46"/>
  <c r="B43" i="46"/>
  <c r="C43" i="46"/>
  <c r="B44" i="46"/>
  <c r="C44" i="46"/>
  <c r="B45" i="46"/>
  <c r="C45" i="46"/>
  <c r="B46" i="46"/>
  <c r="C46" i="46"/>
  <c r="B47" i="46"/>
  <c r="C47" i="46"/>
  <c r="B48" i="46"/>
  <c r="C48" i="46"/>
  <c r="B49" i="46"/>
  <c r="C49" i="46"/>
  <c r="B50" i="46"/>
  <c r="C50" i="46"/>
  <c r="B51" i="46"/>
  <c r="C51" i="46"/>
  <c r="B52" i="46"/>
  <c r="C52" i="46"/>
  <c r="B53" i="46"/>
  <c r="C53" i="46"/>
  <c r="B54" i="46"/>
  <c r="C54" i="46"/>
  <c r="B55" i="46"/>
  <c r="C55" i="46"/>
  <c r="B56" i="46"/>
  <c r="C56" i="46"/>
  <c r="B57" i="46"/>
  <c r="C57" i="46"/>
  <c r="B58" i="46"/>
  <c r="C58" i="46"/>
  <c r="B59" i="46"/>
  <c r="C59" i="46"/>
  <c r="B60" i="46"/>
  <c r="C60" i="46"/>
  <c r="B61" i="46"/>
  <c r="C61" i="46"/>
  <c r="B62" i="46"/>
  <c r="C62" i="46"/>
  <c r="B63" i="46"/>
  <c r="C63" i="46"/>
  <c r="B64" i="46"/>
  <c r="C64" i="46"/>
  <c r="B65" i="46"/>
  <c r="C65" i="46"/>
  <c r="B66" i="46"/>
  <c r="C66" i="46"/>
  <c r="B67" i="46"/>
  <c r="C67" i="46"/>
  <c r="B68" i="46"/>
  <c r="C68" i="46"/>
  <c r="B69" i="46"/>
  <c r="C69" i="46"/>
  <c r="B70" i="46"/>
  <c r="C70" i="46"/>
  <c r="B71" i="46"/>
  <c r="C71" i="46"/>
  <c r="B72" i="46"/>
  <c r="C72" i="46"/>
  <c r="B73" i="46"/>
  <c r="C73" i="46"/>
  <c r="B74" i="46"/>
  <c r="C74" i="46"/>
  <c r="B75" i="46"/>
  <c r="C75" i="46"/>
  <c r="B76" i="46"/>
  <c r="C76" i="46"/>
  <c r="B77" i="46"/>
  <c r="C77" i="46"/>
  <c r="B78" i="46"/>
  <c r="C78" i="46"/>
  <c r="B79" i="46"/>
  <c r="C79" i="46"/>
  <c r="B80" i="46"/>
  <c r="C80" i="46"/>
  <c r="B81" i="46"/>
  <c r="C81" i="46"/>
  <c r="B82" i="46"/>
  <c r="C82" i="46"/>
  <c r="B83" i="46"/>
  <c r="C83" i="46"/>
  <c r="B84" i="46"/>
  <c r="C84" i="46"/>
  <c r="B85" i="46"/>
  <c r="C85" i="46"/>
  <c r="B86" i="46"/>
  <c r="C86" i="46"/>
  <c r="B87" i="46"/>
  <c r="C87" i="46"/>
  <c r="B88" i="46"/>
  <c r="C88" i="46"/>
  <c r="B89" i="46"/>
  <c r="C89" i="46"/>
  <c r="B90" i="46"/>
  <c r="C90" i="46"/>
  <c r="B91" i="46"/>
  <c r="C91" i="46"/>
  <c r="B92" i="46"/>
  <c r="C92" i="46"/>
  <c r="B93" i="46"/>
  <c r="C93" i="46"/>
  <c r="B94" i="46"/>
  <c r="C94" i="46"/>
  <c r="B95" i="46"/>
  <c r="C95" i="46"/>
  <c r="B96" i="46"/>
  <c r="C96" i="46"/>
  <c r="B97" i="46"/>
  <c r="C97" i="46"/>
  <c r="B98" i="46"/>
  <c r="C98" i="46"/>
  <c r="B99" i="46"/>
  <c r="C99" i="46"/>
  <c r="B100" i="46"/>
  <c r="C100" i="46"/>
  <c r="B101" i="46"/>
  <c r="C101" i="46"/>
  <c r="B102" i="46"/>
  <c r="C102" i="46"/>
  <c r="B103" i="46"/>
  <c r="C103" i="46"/>
  <c r="B104" i="46"/>
  <c r="C104" i="46"/>
  <c r="B105" i="46"/>
  <c r="C105" i="46"/>
  <c r="B106" i="46"/>
  <c r="C106" i="46"/>
  <c r="B107" i="46"/>
  <c r="C107" i="46"/>
  <c r="B108" i="46"/>
  <c r="C108" i="46"/>
  <c r="B109" i="46"/>
  <c r="C109" i="46"/>
  <c r="B110" i="46"/>
  <c r="C110" i="46"/>
  <c r="B111" i="46"/>
  <c r="C111" i="46"/>
  <c r="B112" i="46"/>
  <c r="C112" i="46"/>
  <c r="B113" i="46"/>
  <c r="C113" i="46"/>
  <c r="B114" i="46"/>
  <c r="C114" i="46"/>
  <c r="B115" i="46"/>
  <c r="C115" i="46"/>
  <c r="B116" i="46"/>
  <c r="C116" i="46"/>
  <c r="B117" i="46"/>
  <c r="C117" i="46"/>
  <c r="B118" i="46"/>
  <c r="C118" i="46"/>
  <c r="B119" i="46"/>
  <c r="C119" i="46"/>
  <c r="B120" i="46"/>
  <c r="C120" i="46"/>
  <c r="B121" i="46"/>
  <c r="C121" i="46"/>
  <c r="B122" i="46"/>
  <c r="C122" i="46"/>
  <c r="B123" i="46"/>
  <c r="C123" i="46"/>
  <c r="B124" i="46"/>
  <c r="C124" i="46"/>
  <c r="B125" i="46"/>
  <c r="C125" i="46"/>
  <c r="B126" i="46"/>
  <c r="C126" i="46"/>
  <c r="B127" i="46"/>
  <c r="C127" i="46"/>
  <c r="B128" i="46"/>
  <c r="C128" i="46"/>
  <c r="B129" i="46"/>
  <c r="C129" i="46"/>
  <c r="B130" i="46"/>
  <c r="C130" i="46"/>
  <c r="B131" i="46"/>
  <c r="C131" i="46"/>
  <c r="B132" i="46"/>
  <c r="C132" i="46"/>
  <c r="B133" i="46"/>
  <c r="C133" i="46"/>
  <c r="B134" i="46"/>
  <c r="C134" i="46"/>
  <c r="B135" i="46"/>
  <c r="C135" i="46"/>
  <c r="B136" i="46"/>
  <c r="C136" i="46"/>
  <c r="B137" i="46"/>
  <c r="C137" i="46"/>
  <c r="B138" i="46"/>
  <c r="C138" i="46"/>
  <c r="B139" i="46"/>
  <c r="C139" i="46"/>
  <c r="B140" i="46"/>
  <c r="C140" i="46"/>
  <c r="B141" i="46"/>
  <c r="C141" i="46"/>
  <c r="B142" i="46"/>
  <c r="C142" i="46"/>
  <c r="B143" i="46"/>
  <c r="C143" i="46"/>
  <c r="B144" i="46"/>
  <c r="C144" i="46"/>
  <c r="B145" i="46"/>
  <c r="C145" i="46"/>
  <c r="B146" i="46"/>
  <c r="C146" i="46"/>
  <c r="B147" i="46"/>
  <c r="C147" i="46"/>
  <c r="B148" i="46"/>
  <c r="C148" i="46"/>
  <c r="B149" i="46"/>
  <c r="C149" i="46"/>
  <c r="B150" i="46"/>
  <c r="C150" i="46"/>
  <c r="B151" i="46"/>
  <c r="C151" i="46"/>
  <c r="B152" i="46"/>
  <c r="C152" i="46"/>
  <c r="B153" i="46"/>
  <c r="C153" i="46"/>
  <c r="B154" i="46"/>
  <c r="C154" i="46"/>
  <c r="B155" i="46"/>
  <c r="C155" i="46"/>
  <c r="B156" i="46"/>
  <c r="C156" i="46"/>
  <c r="B157" i="46"/>
  <c r="C157" i="46"/>
  <c r="B158" i="46"/>
  <c r="C158" i="46"/>
  <c r="B159" i="46"/>
  <c r="C159" i="46"/>
  <c r="B160" i="46"/>
  <c r="C160" i="46"/>
  <c r="B161" i="46"/>
  <c r="C161" i="46"/>
  <c r="B162" i="46"/>
  <c r="C162" i="46"/>
  <c r="B163" i="46"/>
  <c r="C163" i="46"/>
  <c r="B164" i="46"/>
  <c r="C164" i="46"/>
  <c r="B165" i="46"/>
  <c r="C165" i="46"/>
  <c r="B166" i="46"/>
  <c r="C166" i="46"/>
  <c r="B167" i="46"/>
  <c r="C167" i="46"/>
  <c r="B168" i="46"/>
  <c r="C168" i="46"/>
  <c r="B169" i="46"/>
  <c r="C169" i="46"/>
  <c r="B170" i="46"/>
  <c r="C170" i="46"/>
  <c r="B171" i="46"/>
  <c r="C171" i="46"/>
  <c r="B172" i="46"/>
  <c r="C172" i="46"/>
  <c r="B173" i="46"/>
  <c r="C173" i="46"/>
  <c r="B174" i="46"/>
  <c r="C174" i="46"/>
  <c r="B175" i="46"/>
  <c r="C175" i="46"/>
  <c r="B176" i="46"/>
  <c r="C176" i="46"/>
  <c r="B177" i="46"/>
  <c r="C177" i="46"/>
  <c r="B178" i="46"/>
  <c r="C178" i="46"/>
  <c r="B179" i="46"/>
  <c r="C179" i="46"/>
  <c r="B180" i="46"/>
  <c r="C180" i="46"/>
  <c r="B181" i="46"/>
  <c r="C181" i="46"/>
  <c r="B182" i="46"/>
  <c r="C182" i="46"/>
  <c r="B183" i="46"/>
  <c r="C183" i="46"/>
  <c r="B184" i="46"/>
  <c r="C184" i="46"/>
  <c r="B185" i="46"/>
  <c r="C185" i="46"/>
  <c r="B186" i="46"/>
  <c r="C186" i="46"/>
  <c r="B187" i="46"/>
  <c r="C187" i="46"/>
  <c r="B188" i="46"/>
  <c r="C188" i="46"/>
  <c r="B189" i="46"/>
  <c r="C189" i="46"/>
  <c r="B190" i="46"/>
  <c r="C190" i="46"/>
  <c r="B191" i="46"/>
  <c r="C191" i="46"/>
  <c r="B192" i="46"/>
  <c r="C192" i="46"/>
  <c r="B193" i="46"/>
  <c r="C193" i="46"/>
  <c r="B194" i="46"/>
  <c r="C194" i="46"/>
  <c r="B195" i="46"/>
  <c r="C195" i="46"/>
  <c r="B196" i="46"/>
  <c r="C196" i="46"/>
  <c r="B197" i="46"/>
  <c r="C197" i="46"/>
  <c r="B198" i="46"/>
  <c r="C198" i="46"/>
  <c r="B199" i="46"/>
  <c r="C199" i="46"/>
  <c r="B200" i="46"/>
  <c r="C200" i="46"/>
  <c r="B201" i="46"/>
  <c r="C201" i="46"/>
  <c r="B202" i="46"/>
  <c r="C202" i="46"/>
  <c r="B203" i="46"/>
  <c r="C203" i="46"/>
  <c r="B204" i="46"/>
  <c r="C204" i="46"/>
  <c r="B205" i="46"/>
  <c r="C205" i="46"/>
  <c r="B206" i="46"/>
  <c r="C206" i="46"/>
  <c r="B207" i="46"/>
  <c r="C207" i="46"/>
  <c r="B208" i="46"/>
  <c r="C208" i="46"/>
  <c r="B209" i="46"/>
  <c r="C209" i="46"/>
  <c r="B210" i="46"/>
  <c r="C210" i="46"/>
  <c r="B211" i="46"/>
  <c r="C211" i="46"/>
  <c r="B212" i="46"/>
  <c r="C212" i="46"/>
  <c r="B213" i="46"/>
  <c r="C213" i="46"/>
  <c r="B214" i="46"/>
  <c r="C214" i="46"/>
  <c r="B215" i="46"/>
  <c r="C215" i="46"/>
  <c r="B216" i="46"/>
  <c r="C216" i="46"/>
  <c r="B217" i="46"/>
  <c r="C217" i="46"/>
  <c r="B218" i="46"/>
  <c r="C218" i="46"/>
  <c r="B219" i="46"/>
  <c r="C219" i="46"/>
  <c r="B220" i="46"/>
  <c r="C220" i="46"/>
  <c r="B221" i="46"/>
  <c r="C221" i="46"/>
  <c r="B222" i="46"/>
  <c r="C222" i="46"/>
  <c r="B223" i="46"/>
  <c r="C223" i="46"/>
  <c r="B224" i="46"/>
  <c r="C224" i="46"/>
  <c r="B225" i="46"/>
  <c r="C225" i="46"/>
  <c r="B226" i="46"/>
  <c r="C226" i="46"/>
  <c r="B227" i="46"/>
  <c r="C227" i="46"/>
  <c r="B228" i="46"/>
  <c r="C228" i="46"/>
  <c r="B229" i="46"/>
  <c r="C229" i="46"/>
  <c r="B230" i="46"/>
  <c r="C230" i="46"/>
  <c r="B231" i="46"/>
  <c r="C231" i="46"/>
  <c r="B232" i="46"/>
  <c r="C232" i="46"/>
  <c r="B233" i="46"/>
  <c r="C233" i="46"/>
  <c r="B234" i="46"/>
  <c r="C234" i="46"/>
  <c r="B235" i="46"/>
  <c r="C235" i="46"/>
  <c r="B236" i="46"/>
  <c r="C236" i="46"/>
  <c r="B237" i="46"/>
  <c r="C237" i="46"/>
  <c r="B238" i="46"/>
  <c r="C238" i="46"/>
  <c r="B239" i="46"/>
  <c r="C239" i="46"/>
  <c r="B240" i="46"/>
  <c r="C240" i="46"/>
  <c r="B241" i="46"/>
  <c r="C241" i="46"/>
  <c r="B242" i="46"/>
  <c r="C242" i="46"/>
  <c r="B243" i="46"/>
  <c r="C243" i="46"/>
  <c r="B244" i="46"/>
  <c r="C244" i="46"/>
  <c r="B245" i="46"/>
  <c r="C245" i="46"/>
  <c r="B246" i="46"/>
  <c r="C246" i="46"/>
  <c r="B247" i="46"/>
  <c r="C247" i="46"/>
  <c r="B248" i="46"/>
  <c r="C248" i="46"/>
  <c r="B249" i="46"/>
  <c r="C249" i="46"/>
  <c r="B250" i="46"/>
  <c r="C250" i="46"/>
  <c r="B251" i="46"/>
  <c r="C251" i="46"/>
  <c r="B252" i="46"/>
  <c r="C252" i="46"/>
  <c r="B253" i="46"/>
  <c r="C253" i="46"/>
  <c r="B254" i="46"/>
  <c r="C254" i="46"/>
  <c r="B255" i="46"/>
  <c r="C255" i="46"/>
  <c r="B256" i="46"/>
  <c r="C256" i="46"/>
  <c r="B257" i="46"/>
  <c r="C257" i="46"/>
  <c r="B258" i="46"/>
  <c r="C258" i="46"/>
  <c r="B259" i="46"/>
  <c r="C259" i="46"/>
  <c r="B260" i="46"/>
  <c r="C260" i="46"/>
  <c r="B261" i="46"/>
  <c r="C261" i="46"/>
  <c r="B262" i="46"/>
  <c r="C262" i="46"/>
  <c r="B263" i="46"/>
  <c r="C263" i="46"/>
  <c r="B264" i="46"/>
  <c r="C264" i="46"/>
  <c r="B265" i="46"/>
  <c r="C265" i="46"/>
  <c r="B266" i="46"/>
  <c r="C266" i="46"/>
  <c r="B267" i="46"/>
  <c r="C267" i="46"/>
  <c r="B268" i="46"/>
  <c r="C268" i="46"/>
  <c r="B269" i="46"/>
  <c r="C269" i="46"/>
  <c r="B270" i="46"/>
  <c r="C270" i="46"/>
  <c r="B271" i="46"/>
  <c r="C271" i="46"/>
  <c r="B272" i="46"/>
  <c r="C272" i="46"/>
  <c r="B273" i="46"/>
  <c r="C273" i="46"/>
  <c r="B274" i="46"/>
  <c r="C274" i="46"/>
  <c r="B275" i="46"/>
  <c r="C275" i="46"/>
  <c r="B276" i="46"/>
  <c r="C276" i="46"/>
  <c r="B277" i="46"/>
  <c r="C277" i="46"/>
  <c r="B278" i="46"/>
  <c r="C278" i="46"/>
  <c r="B279" i="46"/>
  <c r="C279" i="46"/>
  <c r="B280" i="46"/>
  <c r="C280" i="46"/>
  <c r="B281" i="46"/>
  <c r="C281" i="46"/>
  <c r="B282" i="46"/>
  <c r="C282" i="46"/>
  <c r="B283" i="46"/>
  <c r="C283" i="46"/>
  <c r="B284" i="46"/>
  <c r="C284" i="46"/>
  <c r="B285" i="46"/>
  <c r="C285" i="46"/>
  <c r="B286" i="46"/>
  <c r="C286" i="46"/>
  <c r="B287" i="46"/>
  <c r="C287" i="46"/>
  <c r="B288" i="46"/>
  <c r="C288" i="46"/>
  <c r="B289" i="46"/>
  <c r="C289" i="46"/>
  <c r="B290" i="46"/>
  <c r="C290" i="46"/>
  <c r="B291" i="46"/>
  <c r="C291" i="46"/>
  <c r="B292" i="46"/>
  <c r="C292" i="46"/>
  <c r="B293" i="46"/>
  <c r="C293" i="46"/>
  <c r="B294" i="46"/>
  <c r="C294" i="46"/>
  <c r="B295" i="46"/>
  <c r="C295" i="46"/>
  <c r="B296" i="46"/>
  <c r="C296" i="46"/>
  <c r="B297" i="46"/>
  <c r="C297" i="46"/>
  <c r="B298" i="46"/>
  <c r="C298" i="46"/>
  <c r="B299" i="46"/>
  <c r="C299" i="46"/>
  <c r="B300" i="46"/>
  <c r="C300" i="46"/>
  <c r="B301" i="46"/>
  <c r="C301" i="46"/>
  <c r="B302" i="46"/>
  <c r="C302" i="46"/>
  <c r="B303" i="46"/>
  <c r="C303" i="46"/>
  <c r="B304" i="46"/>
  <c r="C304" i="46"/>
  <c r="B305" i="46"/>
  <c r="C305" i="46"/>
  <c r="B306" i="46"/>
  <c r="C306" i="46"/>
  <c r="B307" i="46"/>
  <c r="C307" i="46"/>
  <c r="B308" i="46"/>
  <c r="C308" i="46"/>
  <c r="B309" i="46"/>
  <c r="C309" i="46"/>
  <c r="B310" i="46"/>
  <c r="C310" i="46"/>
  <c r="B311" i="46"/>
  <c r="C311" i="46"/>
  <c r="B312" i="46"/>
  <c r="C312" i="46"/>
  <c r="B313" i="46"/>
  <c r="C313" i="46"/>
  <c r="B314" i="46"/>
  <c r="C314" i="46"/>
  <c r="B315" i="46"/>
  <c r="C315" i="46"/>
  <c r="B316" i="46"/>
  <c r="C316" i="46"/>
  <c r="B317" i="46"/>
  <c r="C317" i="46"/>
  <c r="B318" i="46"/>
  <c r="C318" i="46"/>
  <c r="B319" i="46"/>
  <c r="C319" i="46"/>
  <c r="B320" i="46"/>
  <c r="C320" i="46"/>
  <c r="B321" i="46"/>
  <c r="C321" i="46"/>
  <c r="B322" i="46"/>
  <c r="C322" i="46"/>
  <c r="B323" i="46"/>
  <c r="C323" i="46"/>
  <c r="B324" i="46"/>
  <c r="C324" i="46"/>
  <c r="B325" i="46"/>
  <c r="C325" i="46"/>
  <c r="B326" i="46"/>
  <c r="C326" i="46"/>
  <c r="B327" i="46"/>
  <c r="C327" i="46"/>
  <c r="B328" i="46"/>
  <c r="C328" i="46"/>
  <c r="B329" i="46"/>
  <c r="C329" i="46"/>
  <c r="B330" i="46"/>
  <c r="C330" i="46"/>
  <c r="B331" i="46"/>
  <c r="C331" i="46"/>
  <c r="B332" i="46"/>
  <c r="C332" i="46"/>
  <c r="B333" i="46"/>
  <c r="C333" i="46"/>
  <c r="B334" i="46"/>
  <c r="C334" i="46"/>
  <c r="B335" i="46"/>
  <c r="C335" i="46"/>
  <c r="B336" i="46"/>
  <c r="C336" i="46"/>
  <c r="B337" i="46"/>
  <c r="C337" i="46"/>
  <c r="B338" i="46"/>
  <c r="C338" i="46"/>
  <c r="B339" i="46"/>
  <c r="C339" i="46"/>
  <c r="B340" i="46"/>
  <c r="C340" i="46"/>
  <c r="B341" i="46"/>
  <c r="C341" i="46"/>
  <c r="B342" i="46"/>
  <c r="C342" i="46"/>
  <c r="B343" i="46"/>
  <c r="C343" i="46"/>
  <c r="B344" i="46"/>
  <c r="C344" i="46"/>
  <c r="B345" i="46"/>
  <c r="C345" i="46"/>
  <c r="B346" i="46"/>
  <c r="C346" i="46"/>
  <c r="B347" i="46"/>
  <c r="C347" i="46"/>
  <c r="B348" i="46"/>
  <c r="C348" i="46"/>
  <c r="B349" i="46"/>
  <c r="C349" i="46"/>
  <c r="B350" i="46"/>
  <c r="C350" i="46"/>
  <c r="B351" i="46"/>
  <c r="C351" i="46"/>
  <c r="B352" i="46"/>
  <c r="C352" i="46"/>
  <c r="B353" i="46"/>
  <c r="C353" i="46"/>
  <c r="B354" i="46"/>
  <c r="C354" i="46"/>
  <c r="B355" i="46"/>
  <c r="C355" i="46"/>
  <c r="B356" i="46"/>
  <c r="C356" i="46"/>
  <c r="B357" i="46"/>
  <c r="C357" i="46"/>
  <c r="B358" i="46"/>
  <c r="C358" i="46"/>
  <c r="B359" i="46"/>
  <c r="C359" i="46"/>
  <c r="B360" i="46"/>
  <c r="C360" i="46"/>
  <c r="B361" i="46"/>
  <c r="C361" i="46"/>
  <c r="B362" i="46"/>
  <c r="C362" i="46"/>
  <c r="B363" i="46"/>
  <c r="C363" i="46"/>
  <c r="B364" i="46"/>
  <c r="C364" i="46"/>
  <c r="B365" i="46"/>
  <c r="C365" i="46"/>
  <c r="B366" i="46"/>
  <c r="C366" i="46"/>
  <c r="B367" i="46"/>
  <c r="C367" i="46"/>
  <c r="B368" i="46"/>
  <c r="C368" i="46"/>
  <c r="B369" i="46"/>
  <c r="C369" i="46"/>
  <c r="B370" i="46"/>
  <c r="C370" i="46"/>
  <c r="B371" i="46"/>
  <c r="C371" i="46"/>
  <c r="B372" i="46"/>
  <c r="C372" i="46"/>
  <c r="B373" i="46"/>
  <c r="C373" i="46"/>
  <c r="B374" i="46"/>
  <c r="C374" i="46"/>
  <c r="B375" i="46"/>
  <c r="C375" i="46"/>
  <c r="B376" i="46"/>
  <c r="C376" i="46"/>
  <c r="B377" i="46"/>
  <c r="C377" i="46"/>
  <c r="B378" i="46"/>
  <c r="C378" i="46"/>
  <c r="B379" i="46"/>
  <c r="C379" i="46"/>
  <c r="B380" i="46"/>
  <c r="C380" i="46"/>
  <c r="B381" i="46"/>
  <c r="C381" i="46"/>
  <c r="B382" i="46"/>
  <c r="C382" i="46"/>
  <c r="B383" i="46"/>
  <c r="C383" i="46"/>
  <c r="B384" i="46"/>
  <c r="C384" i="46"/>
  <c r="B385" i="46"/>
  <c r="C385" i="46"/>
  <c r="B386" i="46"/>
  <c r="C386" i="46"/>
  <c r="B387" i="46"/>
  <c r="C387" i="46"/>
  <c r="B388" i="46"/>
  <c r="C388" i="46"/>
  <c r="B389" i="46"/>
  <c r="C389" i="46"/>
  <c r="B390" i="46"/>
  <c r="C390" i="46"/>
  <c r="B391" i="46"/>
  <c r="C391" i="46"/>
  <c r="B392" i="46"/>
  <c r="C392" i="46"/>
  <c r="B393" i="46"/>
  <c r="C393" i="46"/>
  <c r="B394" i="46"/>
  <c r="C394" i="46"/>
  <c r="B395" i="46"/>
  <c r="C395" i="46"/>
  <c r="B396" i="46"/>
  <c r="C396" i="46"/>
  <c r="B397" i="46"/>
  <c r="C397" i="46"/>
  <c r="B398" i="46"/>
  <c r="C398" i="46"/>
  <c r="B399" i="46"/>
  <c r="C399" i="46"/>
  <c r="B400" i="46"/>
  <c r="C400" i="46"/>
  <c r="B401" i="46"/>
  <c r="C401" i="46"/>
  <c r="B402" i="46"/>
  <c r="C402" i="46"/>
  <c r="B403" i="46"/>
  <c r="C403" i="46"/>
  <c r="B404" i="46"/>
  <c r="C404" i="46"/>
  <c r="B405" i="46"/>
  <c r="C405" i="46"/>
  <c r="B406" i="46"/>
  <c r="C406" i="46"/>
  <c r="B407" i="46"/>
  <c r="C407" i="46"/>
  <c r="B408" i="46"/>
  <c r="C408" i="46"/>
  <c r="B409" i="46"/>
  <c r="C409" i="46"/>
  <c r="B410" i="46"/>
  <c r="C410" i="46"/>
  <c r="B411" i="46"/>
  <c r="C411" i="46"/>
  <c r="B412" i="46"/>
  <c r="C412" i="46"/>
  <c r="B413" i="46"/>
  <c r="C413" i="46"/>
  <c r="B414" i="46"/>
  <c r="C414" i="46"/>
  <c r="B415" i="46"/>
  <c r="C415" i="46"/>
  <c r="B416" i="46"/>
  <c r="C416" i="46"/>
  <c r="B417" i="46"/>
  <c r="C417" i="46"/>
  <c r="B418" i="46"/>
  <c r="C418" i="46"/>
  <c r="B419" i="46"/>
  <c r="C419" i="46"/>
  <c r="B420" i="46"/>
  <c r="C420" i="46"/>
  <c r="B421" i="46"/>
  <c r="C421" i="46"/>
  <c r="B422" i="46"/>
  <c r="C422" i="46"/>
  <c r="B423" i="46"/>
  <c r="C423" i="46"/>
  <c r="B424" i="46"/>
  <c r="C424" i="46"/>
  <c r="B425" i="46"/>
  <c r="C425" i="46"/>
  <c r="B426" i="46"/>
  <c r="C426" i="46"/>
  <c r="B427" i="46"/>
  <c r="C427" i="46"/>
  <c r="B428" i="46"/>
  <c r="C428" i="46"/>
  <c r="B429" i="46"/>
  <c r="C429" i="46"/>
  <c r="B430" i="46"/>
  <c r="C430" i="46"/>
  <c r="B431" i="46"/>
  <c r="C431" i="46"/>
  <c r="B432" i="46"/>
  <c r="C432" i="46"/>
  <c r="B433" i="46"/>
  <c r="C433" i="46"/>
  <c r="B434" i="46"/>
  <c r="C434" i="46"/>
  <c r="B435" i="46"/>
  <c r="C435" i="46"/>
  <c r="B436" i="46"/>
  <c r="C436" i="46"/>
  <c r="B437" i="46"/>
  <c r="C437" i="46"/>
  <c r="B438" i="46"/>
  <c r="C438" i="46"/>
  <c r="B439" i="46"/>
  <c r="C439" i="46"/>
  <c r="B440" i="46"/>
  <c r="C440" i="46"/>
  <c r="B441" i="46"/>
  <c r="C441" i="46"/>
  <c r="B442" i="46"/>
  <c r="C442" i="46"/>
  <c r="B443" i="46"/>
  <c r="C443" i="46"/>
  <c r="B444" i="46"/>
  <c r="C444" i="46"/>
  <c r="B445" i="46"/>
  <c r="C445" i="46"/>
  <c r="B446" i="46"/>
  <c r="C446" i="46"/>
  <c r="B447" i="46"/>
  <c r="C447" i="46"/>
  <c r="B448" i="46"/>
  <c r="C448" i="46"/>
  <c r="B449" i="46"/>
  <c r="C449" i="46"/>
  <c r="B450" i="46"/>
  <c r="C450" i="46"/>
  <c r="B451" i="46"/>
  <c r="C451" i="46"/>
  <c r="B452" i="46"/>
  <c r="C452" i="46"/>
  <c r="B453" i="46"/>
  <c r="C453" i="46"/>
  <c r="B454" i="46"/>
  <c r="C454" i="46"/>
  <c r="B455" i="46"/>
  <c r="C455" i="46"/>
  <c r="B456" i="46"/>
  <c r="C456" i="46"/>
  <c r="B457" i="46"/>
  <c r="C457" i="46"/>
  <c r="B458" i="46"/>
  <c r="C458" i="46"/>
  <c r="B459" i="46"/>
  <c r="C459" i="46"/>
  <c r="B460" i="46"/>
  <c r="C460" i="46"/>
  <c r="B461" i="46"/>
  <c r="C461" i="46"/>
  <c r="B462" i="46"/>
  <c r="C462" i="46"/>
  <c r="B463" i="46"/>
  <c r="C463" i="46"/>
  <c r="B464" i="46"/>
  <c r="C464" i="46"/>
  <c r="B465" i="46"/>
  <c r="C465" i="46"/>
  <c r="B466" i="46"/>
  <c r="C466" i="46"/>
  <c r="B467" i="46"/>
  <c r="C467" i="46"/>
  <c r="B468" i="46"/>
  <c r="C468" i="46"/>
  <c r="B469" i="46"/>
  <c r="C469" i="46"/>
  <c r="B470" i="46"/>
  <c r="C470" i="46"/>
  <c r="B471" i="46"/>
  <c r="C471" i="46"/>
  <c r="B472" i="46"/>
  <c r="C472" i="46"/>
  <c r="B473" i="46"/>
  <c r="C473" i="46"/>
  <c r="B474" i="46"/>
  <c r="C474" i="46"/>
  <c r="B475" i="46"/>
  <c r="C475" i="46"/>
  <c r="B476" i="46"/>
  <c r="C476" i="46"/>
  <c r="B477" i="46"/>
  <c r="C477" i="46"/>
  <c r="B478" i="46"/>
  <c r="C478" i="46"/>
  <c r="B479" i="46"/>
  <c r="C479" i="46"/>
  <c r="B480" i="46"/>
  <c r="C480" i="46"/>
  <c r="B481" i="46"/>
  <c r="C481" i="46"/>
  <c r="B482" i="46"/>
  <c r="C482" i="46"/>
  <c r="B483" i="46"/>
  <c r="C483" i="46"/>
  <c r="B484" i="46"/>
  <c r="C484" i="46"/>
  <c r="B485" i="46"/>
  <c r="C485" i="46"/>
  <c r="B486" i="46"/>
  <c r="C486" i="46"/>
  <c r="B487" i="46"/>
  <c r="C487" i="46"/>
  <c r="B488" i="46"/>
  <c r="C488" i="46"/>
  <c r="B489" i="46"/>
  <c r="C489" i="46"/>
  <c r="B490" i="46"/>
  <c r="C490" i="46"/>
  <c r="B491" i="46"/>
  <c r="C491" i="46"/>
  <c r="B492" i="46"/>
  <c r="C492" i="46"/>
  <c r="B493" i="46"/>
  <c r="C493" i="46"/>
  <c r="B494" i="46"/>
  <c r="C494" i="46"/>
  <c r="B495" i="46"/>
  <c r="C495" i="46"/>
  <c r="B496" i="46"/>
  <c r="C496" i="46"/>
  <c r="B497" i="46"/>
  <c r="C497" i="46"/>
  <c r="B498" i="46"/>
  <c r="C498" i="46"/>
  <c r="B499" i="46"/>
  <c r="C499" i="46"/>
  <c r="B500" i="46"/>
  <c r="C500" i="46"/>
  <c r="B501" i="46"/>
  <c r="C501" i="46"/>
  <c r="B502" i="46"/>
  <c r="C502" i="46"/>
  <c r="B503" i="46"/>
  <c r="C503" i="46"/>
  <c r="B504" i="46"/>
  <c r="C504" i="46"/>
  <c r="B505" i="46"/>
  <c r="C505" i="46"/>
  <c r="B506" i="46"/>
  <c r="C506" i="46"/>
  <c r="B507" i="46"/>
  <c r="C507" i="46"/>
  <c r="B508" i="46"/>
  <c r="C508" i="46"/>
  <c r="B509" i="46"/>
  <c r="C509" i="46"/>
  <c r="B510" i="46"/>
  <c r="C510" i="46"/>
  <c r="B511" i="46"/>
  <c r="C511" i="46"/>
  <c r="B512" i="46"/>
  <c r="C512" i="46"/>
  <c r="B513" i="46"/>
  <c r="C513" i="46"/>
  <c r="B514" i="46"/>
  <c r="C514" i="46"/>
  <c r="B515" i="46"/>
  <c r="C515" i="46"/>
  <c r="B516" i="46"/>
  <c r="C516" i="46"/>
  <c r="B517" i="46"/>
  <c r="C517" i="46"/>
  <c r="B518" i="46"/>
  <c r="C518" i="46"/>
  <c r="B519" i="46"/>
  <c r="C519" i="46"/>
  <c r="B520" i="46"/>
  <c r="C520" i="46"/>
  <c r="B521" i="46"/>
  <c r="C521" i="46"/>
  <c r="B522" i="46"/>
  <c r="C522" i="46"/>
  <c r="B523" i="46"/>
  <c r="C523" i="46"/>
  <c r="B524" i="46"/>
  <c r="C524" i="46"/>
  <c r="B525" i="46"/>
  <c r="C525" i="46"/>
  <c r="B526" i="46"/>
  <c r="C526" i="46"/>
  <c r="B527" i="46"/>
  <c r="C527" i="46"/>
  <c r="B528" i="46"/>
  <c r="C528" i="46"/>
  <c r="B529" i="46"/>
  <c r="C529" i="46"/>
  <c r="B530" i="46"/>
  <c r="C530" i="46"/>
  <c r="B531" i="46"/>
  <c r="C531" i="46"/>
  <c r="B532" i="46"/>
  <c r="C532" i="46"/>
  <c r="B533" i="46"/>
  <c r="C533" i="46"/>
  <c r="B534" i="46"/>
  <c r="C534" i="46"/>
  <c r="B535" i="46"/>
  <c r="C535" i="46"/>
  <c r="B536" i="46"/>
  <c r="C536" i="46"/>
  <c r="B537" i="46"/>
  <c r="C537" i="46"/>
  <c r="B538" i="46"/>
  <c r="C538" i="46"/>
  <c r="B539" i="46"/>
  <c r="C539" i="46"/>
  <c r="B540" i="46"/>
  <c r="C540" i="46"/>
  <c r="B541" i="46"/>
  <c r="C541" i="46"/>
  <c r="B542" i="46"/>
  <c r="C542" i="46"/>
  <c r="B543" i="46"/>
  <c r="C543" i="46"/>
  <c r="B544" i="46"/>
  <c r="C544" i="46"/>
  <c r="B545" i="46"/>
  <c r="C545" i="46"/>
  <c r="B546" i="46"/>
  <c r="C546" i="46"/>
  <c r="B547" i="46"/>
  <c r="C547" i="46"/>
  <c r="B548" i="46"/>
  <c r="C548" i="46"/>
  <c r="B549" i="46"/>
  <c r="C549" i="46"/>
  <c r="B550" i="46"/>
  <c r="C550" i="46"/>
  <c r="B551" i="46"/>
  <c r="C551" i="46"/>
  <c r="B552" i="46"/>
  <c r="C552" i="46"/>
  <c r="B553" i="46"/>
  <c r="C553" i="46"/>
  <c r="B554" i="46"/>
  <c r="C554" i="46"/>
  <c r="B555" i="46"/>
  <c r="C555" i="46"/>
  <c r="B556" i="46"/>
  <c r="C556" i="46"/>
  <c r="B557" i="46"/>
  <c r="C557" i="46"/>
  <c r="B558" i="46"/>
  <c r="C558" i="46"/>
  <c r="B559" i="46"/>
  <c r="C559" i="46"/>
  <c r="B560" i="46"/>
  <c r="C560" i="46"/>
  <c r="B561" i="46"/>
  <c r="C561" i="46"/>
  <c r="B562" i="46"/>
  <c r="C562" i="46"/>
  <c r="B563" i="46"/>
  <c r="C563" i="46"/>
  <c r="B564" i="46"/>
  <c r="C564" i="46"/>
  <c r="B565" i="46"/>
  <c r="C565" i="46"/>
  <c r="B566" i="46"/>
  <c r="C566" i="46"/>
  <c r="B567" i="46"/>
  <c r="C567" i="46"/>
  <c r="B568" i="46"/>
  <c r="C568" i="46"/>
  <c r="B569" i="46"/>
  <c r="C569" i="46"/>
  <c r="B570" i="46"/>
  <c r="C570" i="46"/>
  <c r="B571" i="46"/>
  <c r="C571" i="46"/>
  <c r="B572" i="46"/>
  <c r="C572" i="46"/>
  <c r="B573" i="46"/>
  <c r="C573" i="46"/>
  <c r="B574" i="46"/>
  <c r="C574" i="46"/>
  <c r="B575" i="46"/>
  <c r="C575" i="46"/>
  <c r="B576" i="46"/>
  <c r="C576" i="46"/>
  <c r="B577" i="46"/>
  <c r="C577" i="46"/>
  <c r="B578" i="46"/>
  <c r="C578" i="46"/>
  <c r="B579" i="46"/>
  <c r="C579" i="46"/>
  <c r="B580" i="46"/>
  <c r="C580" i="46"/>
  <c r="B581" i="46"/>
  <c r="C581" i="46"/>
  <c r="B582" i="46"/>
  <c r="C582" i="46"/>
  <c r="B583" i="46"/>
  <c r="C583" i="46"/>
  <c r="B584" i="46"/>
  <c r="C584" i="46"/>
  <c r="B585" i="46"/>
  <c r="C585" i="46"/>
  <c r="B586" i="46"/>
  <c r="C586" i="46"/>
  <c r="B587" i="46"/>
  <c r="C587" i="46"/>
  <c r="B588" i="46"/>
  <c r="C588" i="46"/>
  <c r="B589" i="46"/>
  <c r="C589" i="46"/>
  <c r="B590" i="46"/>
  <c r="C590" i="46"/>
  <c r="B591" i="46"/>
  <c r="C591" i="46"/>
  <c r="B592" i="46"/>
  <c r="C592" i="46"/>
  <c r="B593" i="46"/>
  <c r="C593" i="46"/>
  <c r="B594" i="46"/>
  <c r="C594" i="46"/>
  <c r="B595" i="46"/>
  <c r="C595" i="46"/>
  <c r="B596" i="46"/>
  <c r="C596" i="46"/>
  <c r="B597" i="46"/>
  <c r="C597" i="46"/>
  <c r="B598" i="46"/>
  <c r="C598" i="46"/>
  <c r="B599" i="46"/>
  <c r="C599" i="46"/>
  <c r="B600" i="46"/>
  <c r="C600" i="46"/>
  <c r="B601" i="46"/>
  <c r="C601" i="46"/>
  <c r="B602" i="46"/>
  <c r="C602" i="46"/>
  <c r="B603" i="46"/>
  <c r="C603" i="46"/>
  <c r="B604" i="46"/>
  <c r="C604" i="46"/>
  <c r="B605" i="46"/>
  <c r="C605" i="46"/>
  <c r="B606" i="46"/>
  <c r="C606" i="46"/>
  <c r="B607" i="46"/>
  <c r="C607" i="46"/>
  <c r="B608" i="46"/>
  <c r="C608" i="46"/>
  <c r="B609" i="46"/>
  <c r="C609" i="46"/>
  <c r="B610" i="46"/>
  <c r="C610" i="46"/>
  <c r="B611" i="46"/>
  <c r="C611" i="46"/>
  <c r="B612" i="46"/>
  <c r="C612" i="46"/>
  <c r="B613" i="46"/>
  <c r="C613" i="46"/>
  <c r="B614" i="46"/>
  <c r="C614" i="46"/>
  <c r="B615" i="46"/>
  <c r="C615" i="46"/>
  <c r="B616" i="46"/>
  <c r="C616" i="46"/>
  <c r="B617" i="46"/>
  <c r="C617" i="46"/>
  <c r="B618" i="46"/>
  <c r="C618" i="46"/>
  <c r="B619" i="46"/>
  <c r="C619" i="46"/>
  <c r="B620" i="46"/>
  <c r="C620" i="46"/>
  <c r="B621" i="46"/>
  <c r="C621" i="46"/>
  <c r="B622" i="46"/>
  <c r="C622" i="46"/>
  <c r="B623" i="46"/>
  <c r="C623" i="46"/>
  <c r="B624" i="46"/>
  <c r="C624" i="46"/>
  <c r="B625" i="46"/>
  <c r="C625" i="46"/>
  <c r="B626" i="46"/>
  <c r="C626" i="46"/>
  <c r="B627" i="46"/>
  <c r="C627" i="46"/>
  <c r="B628" i="46"/>
  <c r="C628" i="46"/>
  <c r="B629" i="46"/>
  <c r="C629" i="46"/>
  <c r="B630" i="46"/>
  <c r="C630" i="46"/>
  <c r="B631" i="46"/>
  <c r="C631" i="46"/>
  <c r="B632" i="46"/>
  <c r="C632" i="46"/>
  <c r="B633" i="46"/>
  <c r="C633" i="46"/>
  <c r="B634" i="46"/>
  <c r="C634" i="46"/>
  <c r="B635" i="46"/>
  <c r="C635" i="46"/>
  <c r="B636" i="46"/>
  <c r="C636" i="46"/>
  <c r="B637" i="46"/>
  <c r="C637" i="46"/>
  <c r="B638" i="46"/>
  <c r="C638" i="46"/>
  <c r="B639" i="46"/>
  <c r="C639" i="46"/>
  <c r="B640" i="46"/>
  <c r="C640" i="46"/>
  <c r="B641" i="46"/>
  <c r="C641" i="46"/>
  <c r="B642" i="46"/>
  <c r="C642" i="46"/>
  <c r="B643" i="46"/>
  <c r="C643" i="46"/>
  <c r="B644" i="46"/>
  <c r="C644" i="46"/>
  <c r="B645" i="46"/>
  <c r="C645" i="46"/>
  <c r="B646" i="46"/>
  <c r="C646" i="46"/>
  <c r="B647" i="46"/>
  <c r="C647" i="46"/>
  <c r="B648" i="46"/>
  <c r="C648" i="46"/>
  <c r="B649" i="46"/>
  <c r="C649" i="46"/>
  <c r="B650" i="46"/>
  <c r="C650" i="46"/>
  <c r="B651" i="46"/>
  <c r="C651" i="46"/>
  <c r="B652" i="46"/>
  <c r="C652" i="46"/>
  <c r="B653" i="46"/>
  <c r="C653" i="46"/>
  <c r="B654" i="46"/>
  <c r="C654" i="46"/>
  <c r="B655" i="46"/>
  <c r="C655" i="46"/>
  <c r="B656" i="46"/>
  <c r="C656" i="46"/>
  <c r="B657" i="46"/>
  <c r="C657" i="46"/>
  <c r="B658" i="46"/>
  <c r="C658" i="46"/>
  <c r="B659" i="46"/>
  <c r="C659" i="46"/>
  <c r="B660" i="46"/>
  <c r="C660" i="46"/>
  <c r="B661" i="46"/>
  <c r="C661" i="46"/>
  <c r="B662" i="46"/>
  <c r="C662" i="46"/>
  <c r="B663" i="46"/>
  <c r="C663" i="46"/>
  <c r="B664" i="46"/>
  <c r="C664" i="46"/>
  <c r="B665" i="46"/>
  <c r="C665" i="46"/>
  <c r="B666" i="46"/>
  <c r="C666" i="46"/>
  <c r="B667" i="46"/>
  <c r="C667" i="46"/>
  <c r="B668" i="46"/>
  <c r="C668" i="46"/>
  <c r="B669" i="46"/>
  <c r="C669" i="46"/>
  <c r="B670" i="46"/>
  <c r="C670" i="46"/>
  <c r="B671" i="46"/>
  <c r="C671" i="46"/>
  <c r="B672" i="46"/>
  <c r="C672" i="46"/>
  <c r="B673" i="46"/>
  <c r="C673" i="46"/>
  <c r="B674" i="46"/>
  <c r="C674" i="46"/>
  <c r="B675" i="46"/>
  <c r="C675" i="46"/>
  <c r="B676" i="46"/>
  <c r="C676" i="46"/>
  <c r="B677" i="46"/>
  <c r="C677" i="46"/>
  <c r="B678" i="46"/>
  <c r="C678" i="46"/>
  <c r="B679" i="46"/>
  <c r="C679" i="46"/>
  <c r="B680" i="46"/>
  <c r="C680" i="46"/>
  <c r="B681" i="46"/>
  <c r="C681" i="46"/>
  <c r="B682" i="46"/>
  <c r="C682" i="46"/>
  <c r="B683" i="46"/>
  <c r="C683" i="46"/>
  <c r="B684" i="46"/>
  <c r="C684" i="46"/>
  <c r="B685" i="46"/>
  <c r="C685" i="46"/>
  <c r="B686" i="46"/>
  <c r="C686" i="46"/>
  <c r="B687" i="46"/>
  <c r="C687" i="46"/>
  <c r="B688" i="46"/>
  <c r="C688" i="46"/>
  <c r="B689" i="46"/>
  <c r="C689" i="46"/>
  <c r="B690" i="46"/>
  <c r="C690" i="46"/>
  <c r="B691" i="46"/>
  <c r="C691" i="46"/>
  <c r="B692" i="46"/>
  <c r="C692" i="46"/>
  <c r="B693" i="46"/>
  <c r="C693" i="46"/>
  <c r="B694" i="46"/>
  <c r="C694" i="46"/>
  <c r="B695" i="46"/>
  <c r="C695" i="46"/>
  <c r="B696" i="46"/>
  <c r="C696" i="46"/>
  <c r="B697" i="46"/>
  <c r="C697" i="46"/>
  <c r="B698" i="46"/>
  <c r="C698" i="46"/>
  <c r="B699" i="46"/>
  <c r="C699" i="46"/>
  <c r="B700" i="46"/>
  <c r="C700" i="46"/>
  <c r="B701" i="46"/>
  <c r="C701" i="46"/>
  <c r="B702" i="46"/>
  <c r="C702" i="46"/>
  <c r="B703" i="46"/>
  <c r="C703" i="46"/>
  <c r="B704" i="46"/>
  <c r="C704" i="46"/>
  <c r="B705" i="46"/>
  <c r="C705" i="46"/>
  <c r="B706" i="46"/>
  <c r="C706" i="46"/>
  <c r="B707" i="46"/>
  <c r="C707" i="46"/>
  <c r="B708" i="46"/>
  <c r="C708" i="46"/>
  <c r="B709" i="46"/>
  <c r="C709" i="46"/>
  <c r="B710" i="46"/>
  <c r="C710" i="46"/>
  <c r="B711" i="46"/>
  <c r="C711" i="46"/>
  <c r="B712" i="46"/>
  <c r="C712" i="46"/>
  <c r="B713" i="46"/>
  <c r="C713" i="46"/>
  <c r="B714" i="46"/>
  <c r="C714" i="46"/>
  <c r="B715" i="46"/>
  <c r="C715" i="46"/>
  <c r="B716" i="46"/>
  <c r="C716" i="46"/>
  <c r="B717" i="46"/>
  <c r="C717" i="46"/>
  <c r="B718" i="46"/>
  <c r="C718" i="46"/>
  <c r="B719" i="46"/>
  <c r="C719" i="46"/>
  <c r="B720" i="46"/>
  <c r="C720" i="46"/>
  <c r="B721" i="46"/>
  <c r="C721" i="46"/>
  <c r="B722" i="46"/>
  <c r="C722" i="46"/>
  <c r="B723" i="46"/>
  <c r="C723" i="46"/>
  <c r="B724" i="46"/>
  <c r="C724" i="46"/>
  <c r="B725" i="46"/>
  <c r="C725" i="46"/>
  <c r="B726" i="46"/>
  <c r="C726" i="46"/>
  <c r="B727" i="46"/>
  <c r="C727" i="46"/>
  <c r="B728" i="46"/>
  <c r="C728" i="46"/>
  <c r="B729" i="46"/>
  <c r="C729" i="46"/>
  <c r="B730" i="46"/>
  <c r="C730" i="46"/>
  <c r="B731" i="46"/>
  <c r="C731" i="46"/>
  <c r="B732" i="46"/>
  <c r="C732" i="46"/>
  <c r="B733" i="46"/>
  <c r="C733" i="46"/>
  <c r="B734" i="46"/>
  <c r="C734" i="46"/>
  <c r="B735" i="46"/>
  <c r="C735" i="46"/>
  <c r="B736" i="46"/>
  <c r="C736" i="46"/>
  <c r="B737" i="46"/>
  <c r="C737" i="46"/>
  <c r="B738" i="46"/>
  <c r="C738" i="46"/>
  <c r="B739" i="46"/>
  <c r="C739" i="46"/>
  <c r="B740" i="46"/>
  <c r="C740" i="46"/>
  <c r="B741" i="46"/>
  <c r="C741" i="46"/>
  <c r="B742" i="46"/>
  <c r="C742" i="46"/>
  <c r="B743" i="46"/>
  <c r="C743" i="46"/>
  <c r="B744" i="46"/>
  <c r="C744" i="46"/>
  <c r="B745" i="46"/>
  <c r="C745" i="46"/>
  <c r="B746" i="46"/>
  <c r="C746" i="46"/>
  <c r="B747" i="46"/>
  <c r="C747" i="46"/>
  <c r="B748" i="46"/>
  <c r="C748" i="46"/>
  <c r="B749" i="46"/>
  <c r="C749" i="46"/>
  <c r="B750" i="46"/>
  <c r="C750" i="46"/>
  <c r="B751" i="46"/>
  <c r="C751" i="46"/>
  <c r="B752" i="46"/>
  <c r="C752" i="46"/>
  <c r="B753" i="46"/>
  <c r="C753" i="46"/>
  <c r="B754" i="46"/>
  <c r="C754" i="46"/>
  <c r="B755" i="46"/>
  <c r="C755" i="46"/>
  <c r="B756" i="46"/>
  <c r="C756" i="46"/>
  <c r="B757" i="46"/>
  <c r="C757" i="46"/>
  <c r="B758" i="46"/>
  <c r="C758" i="46"/>
  <c r="B759" i="46"/>
  <c r="C759" i="46"/>
  <c r="B760" i="46"/>
  <c r="C760" i="46"/>
  <c r="B761" i="46"/>
  <c r="C761" i="46"/>
  <c r="B762" i="46"/>
  <c r="C762" i="46"/>
  <c r="B763" i="46"/>
  <c r="C763" i="46"/>
  <c r="B764" i="46"/>
  <c r="C764" i="46"/>
  <c r="B765" i="46"/>
  <c r="C765" i="46"/>
  <c r="B766" i="46"/>
  <c r="C766" i="46"/>
  <c r="B767" i="46"/>
  <c r="C767" i="46"/>
  <c r="B768" i="46"/>
  <c r="C768" i="46"/>
  <c r="B769" i="46"/>
  <c r="C769" i="46"/>
  <c r="B770" i="46"/>
  <c r="C770" i="46"/>
  <c r="B771" i="46"/>
  <c r="C771" i="46"/>
  <c r="B772" i="46"/>
  <c r="C772" i="46"/>
  <c r="B773" i="46"/>
  <c r="C773" i="46"/>
  <c r="B774" i="46"/>
  <c r="C774" i="46"/>
  <c r="B775" i="46"/>
  <c r="C775" i="46"/>
  <c r="B776" i="46"/>
  <c r="C776" i="46"/>
  <c r="B777" i="46"/>
  <c r="C777" i="46"/>
  <c r="C3" i="46"/>
  <c r="B3" i="46"/>
  <c r="B3" i="45"/>
  <c r="C3" i="45"/>
  <c r="B4" i="45"/>
  <c r="C4" i="45"/>
  <c r="B5" i="45"/>
  <c r="C5" i="45"/>
  <c r="B6" i="45"/>
  <c r="C6" i="45"/>
  <c r="B7" i="45"/>
  <c r="C7" i="45"/>
  <c r="B8" i="45"/>
  <c r="C8" i="45"/>
  <c r="B9" i="45"/>
  <c r="C9" i="45"/>
  <c r="B10" i="45"/>
  <c r="C10" i="45"/>
  <c r="B11" i="45"/>
  <c r="C11" i="45"/>
  <c r="B12" i="45"/>
  <c r="C12" i="45"/>
  <c r="B13" i="45"/>
  <c r="C13" i="45"/>
  <c r="B14" i="45"/>
  <c r="C14" i="45"/>
  <c r="B15" i="45"/>
  <c r="C15" i="45"/>
  <c r="B16" i="45"/>
  <c r="C16" i="45"/>
  <c r="B17" i="45"/>
  <c r="C17" i="45"/>
  <c r="B18" i="45"/>
  <c r="C18" i="45"/>
  <c r="B19" i="45"/>
  <c r="C19" i="45"/>
  <c r="B20" i="45"/>
  <c r="C20" i="45"/>
  <c r="B21" i="45"/>
  <c r="C21" i="45"/>
  <c r="B22" i="45"/>
  <c r="C22" i="45"/>
  <c r="B23" i="45"/>
  <c r="C23" i="45"/>
  <c r="B24" i="45"/>
  <c r="C24" i="45"/>
  <c r="B25" i="45"/>
  <c r="C25" i="45"/>
  <c r="B26" i="45"/>
  <c r="C26" i="45"/>
  <c r="B27" i="45"/>
  <c r="C27" i="45"/>
  <c r="B28" i="45"/>
  <c r="C28" i="45"/>
  <c r="B29" i="45"/>
  <c r="C29" i="45"/>
  <c r="B30" i="45"/>
  <c r="C30" i="45"/>
  <c r="B31" i="45"/>
  <c r="C31" i="45"/>
  <c r="B32" i="45"/>
  <c r="C32" i="45"/>
  <c r="B33" i="45"/>
  <c r="C33" i="45"/>
  <c r="B34" i="45"/>
  <c r="C34" i="45"/>
  <c r="B35" i="45"/>
  <c r="C35" i="45"/>
  <c r="B36" i="45"/>
  <c r="C36" i="45"/>
  <c r="B37" i="45"/>
  <c r="C37" i="45"/>
  <c r="B38" i="45"/>
  <c r="C38" i="45"/>
  <c r="B39" i="45"/>
  <c r="C39" i="45"/>
  <c r="B40" i="45"/>
  <c r="C40" i="45"/>
  <c r="B41" i="45"/>
  <c r="C41" i="45"/>
  <c r="B42" i="45"/>
  <c r="C42" i="45"/>
  <c r="B43" i="45"/>
  <c r="C43" i="45"/>
  <c r="B44" i="45"/>
  <c r="C44" i="45"/>
  <c r="B45" i="45"/>
  <c r="C45" i="45"/>
  <c r="B46" i="45"/>
  <c r="C46" i="45"/>
  <c r="B47" i="45"/>
  <c r="C47" i="45"/>
  <c r="B48" i="45"/>
  <c r="C48" i="45"/>
  <c r="B49" i="45"/>
  <c r="C49" i="45"/>
  <c r="B50" i="45"/>
  <c r="C50" i="45"/>
  <c r="B51" i="45"/>
  <c r="C51" i="45"/>
  <c r="B52" i="45"/>
  <c r="C52" i="45"/>
  <c r="B53" i="45"/>
  <c r="C53" i="45"/>
  <c r="B54" i="45"/>
  <c r="C54" i="45"/>
  <c r="B55" i="45"/>
  <c r="C55" i="45"/>
  <c r="B56" i="45"/>
  <c r="C56" i="45"/>
  <c r="B57" i="45"/>
  <c r="C57" i="45"/>
  <c r="B58" i="45"/>
  <c r="C58" i="45"/>
  <c r="B59" i="45"/>
  <c r="C59" i="45"/>
  <c r="B60" i="45"/>
  <c r="C60" i="45"/>
  <c r="B61" i="45"/>
  <c r="C61" i="45"/>
  <c r="B62" i="45"/>
  <c r="C62" i="45"/>
  <c r="B63" i="45"/>
  <c r="C63" i="45"/>
  <c r="B64" i="45"/>
  <c r="C64" i="45"/>
  <c r="B65" i="45"/>
  <c r="C65" i="45"/>
  <c r="B66" i="45"/>
  <c r="C66" i="45"/>
  <c r="B67" i="45"/>
  <c r="C67" i="45"/>
  <c r="B68" i="45"/>
  <c r="C68" i="45"/>
  <c r="B69" i="45"/>
  <c r="C69" i="45"/>
  <c r="B70" i="45"/>
  <c r="C70" i="45"/>
  <c r="B71" i="45"/>
  <c r="C71" i="45"/>
  <c r="B72" i="45"/>
  <c r="C72" i="45"/>
  <c r="B73" i="45"/>
  <c r="C73" i="45"/>
  <c r="B74" i="45"/>
  <c r="C74" i="45"/>
  <c r="B75" i="45"/>
  <c r="C75" i="45"/>
  <c r="B76" i="45"/>
  <c r="C76" i="45"/>
  <c r="B77" i="45"/>
  <c r="C77" i="45"/>
  <c r="B78" i="45"/>
  <c r="C78" i="45"/>
  <c r="B79" i="45"/>
  <c r="C79" i="45"/>
  <c r="B80" i="45"/>
  <c r="C80" i="45"/>
  <c r="B81" i="45"/>
  <c r="C81" i="45"/>
  <c r="B82" i="45"/>
  <c r="C82" i="45"/>
  <c r="B83" i="45"/>
  <c r="C83" i="45"/>
  <c r="B84" i="45"/>
  <c r="C84" i="45"/>
  <c r="B85" i="45"/>
  <c r="C85" i="45"/>
  <c r="B86" i="45"/>
  <c r="C86" i="45"/>
  <c r="B87" i="45"/>
  <c r="C87" i="45"/>
  <c r="B88" i="45"/>
  <c r="C88" i="45"/>
  <c r="B89" i="45"/>
  <c r="C89" i="45"/>
  <c r="B90" i="45"/>
  <c r="C90" i="45"/>
  <c r="B91" i="45"/>
  <c r="C91" i="45"/>
  <c r="B92" i="45"/>
  <c r="C92" i="45"/>
  <c r="B93" i="45"/>
  <c r="C93" i="45"/>
  <c r="B94" i="45"/>
  <c r="C94" i="45"/>
  <c r="B95" i="45"/>
  <c r="C95" i="45"/>
  <c r="B96" i="45"/>
  <c r="C96" i="45"/>
  <c r="B97" i="45"/>
  <c r="C97" i="45"/>
  <c r="B98" i="45"/>
  <c r="C98" i="45"/>
  <c r="B99" i="45"/>
  <c r="C99" i="45"/>
  <c r="B100" i="45"/>
  <c r="C100" i="45"/>
  <c r="B101" i="45"/>
  <c r="C101" i="45"/>
  <c r="B102" i="45"/>
  <c r="C102" i="45"/>
  <c r="B103" i="45"/>
  <c r="C103" i="45"/>
  <c r="B104" i="45"/>
  <c r="C104" i="45"/>
  <c r="B105" i="45"/>
  <c r="C105" i="45"/>
  <c r="B106" i="45"/>
  <c r="C106" i="45"/>
  <c r="B107" i="45"/>
  <c r="C107" i="45"/>
  <c r="B108" i="45"/>
  <c r="C108" i="45"/>
  <c r="B109" i="45"/>
  <c r="C109" i="45"/>
  <c r="B110" i="45"/>
  <c r="C110" i="45"/>
  <c r="B111" i="45"/>
  <c r="C111" i="45"/>
  <c r="B112" i="45"/>
  <c r="C112" i="45"/>
  <c r="B113" i="45"/>
  <c r="C113" i="45"/>
  <c r="B114" i="45"/>
  <c r="C114" i="45"/>
  <c r="B115" i="45"/>
  <c r="C115" i="45"/>
  <c r="B116" i="45"/>
  <c r="C116" i="45"/>
  <c r="B117" i="45"/>
  <c r="C117" i="45"/>
  <c r="B118" i="45"/>
  <c r="C118" i="45"/>
  <c r="B119" i="45"/>
  <c r="C119" i="45"/>
  <c r="B120" i="45"/>
  <c r="C120" i="45"/>
  <c r="B121" i="45"/>
  <c r="C121" i="45"/>
  <c r="B122" i="45"/>
  <c r="C122" i="45"/>
  <c r="B123" i="45"/>
  <c r="C123" i="45"/>
  <c r="B124" i="45"/>
  <c r="C124" i="45"/>
  <c r="B125" i="45"/>
  <c r="C125" i="45"/>
  <c r="B126" i="45"/>
  <c r="C126" i="45"/>
  <c r="B127" i="45"/>
  <c r="C127" i="45"/>
  <c r="B128" i="45"/>
  <c r="C128" i="45"/>
  <c r="B129" i="45"/>
  <c r="C129" i="45"/>
  <c r="B130" i="45"/>
  <c r="C130" i="45"/>
  <c r="B131" i="45"/>
  <c r="C131" i="45"/>
  <c r="B132" i="45"/>
  <c r="C132" i="45"/>
  <c r="B133" i="45"/>
  <c r="C133" i="45"/>
  <c r="B134" i="45"/>
  <c r="C134" i="45"/>
  <c r="B135" i="45"/>
  <c r="C135" i="45"/>
  <c r="B136" i="45"/>
  <c r="C136" i="45"/>
  <c r="B137" i="45"/>
  <c r="C137" i="45"/>
  <c r="B138" i="45"/>
  <c r="C138" i="45"/>
  <c r="B139" i="45"/>
  <c r="C139" i="45"/>
  <c r="B140" i="45"/>
  <c r="C140" i="45"/>
  <c r="B141" i="45"/>
  <c r="C141" i="45"/>
  <c r="B142" i="45"/>
  <c r="C142" i="45"/>
  <c r="B143" i="45"/>
  <c r="C143" i="45"/>
  <c r="B144" i="45"/>
  <c r="C144" i="45"/>
  <c r="B145" i="45"/>
  <c r="C145" i="45"/>
  <c r="B146" i="45"/>
  <c r="C146" i="45"/>
  <c r="B147" i="45"/>
  <c r="C147" i="45"/>
  <c r="B148" i="45"/>
  <c r="C148" i="45"/>
  <c r="B149" i="45"/>
  <c r="C149" i="45"/>
  <c r="B150" i="45"/>
  <c r="C150" i="45"/>
  <c r="B151" i="45"/>
  <c r="C151" i="45"/>
  <c r="B152" i="45"/>
  <c r="C152" i="45"/>
  <c r="B153" i="45"/>
  <c r="C153" i="45"/>
  <c r="B154" i="45"/>
  <c r="C154" i="45"/>
  <c r="B155" i="45"/>
  <c r="C155" i="45"/>
  <c r="B156" i="45"/>
  <c r="C156" i="45"/>
  <c r="B157" i="45"/>
  <c r="C157" i="45"/>
  <c r="B158" i="45"/>
  <c r="C158" i="45"/>
  <c r="B159" i="45"/>
  <c r="C159" i="45"/>
  <c r="B160" i="45"/>
  <c r="C160" i="45"/>
  <c r="B161" i="45"/>
  <c r="C161" i="45"/>
  <c r="B162" i="45"/>
  <c r="C162" i="45"/>
  <c r="B163" i="45"/>
  <c r="C163" i="45"/>
  <c r="B164" i="45"/>
  <c r="C164" i="45"/>
  <c r="B165" i="45"/>
  <c r="C165" i="45"/>
  <c r="B166" i="45"/>
  <c r="C166" i="45"/>
  <c r="B167" i="45"/>
  <c r="C167" i="45"/>
  <c r="B168" i="45"/>
  <c r="C168" i="45"/>
  <c r="B169" i="45"/>
  <c r="C169" i="45"/>
  <c r="B170" i="45"/>
  <c r="C170" i="45"/>
  <c r="B171" i="45"/>
  <c r="C171" i="45"/>
  <c r="B172" i="45"/>
  <c r="C172" i="45"/>
  <c r="B173" i="45"/>
  <c r="C173" i="45"/>
  <c r="B174" i="45"/>
  <c r="C174" i="45"/>
  <c r="B175" i="45"/>
  <c r="C175" i="45"/>
  <c r="B176" i="45"/>
  <c r="C176" i="45"/>
  <c r="B177" i="45"/>
  <c r="C177" i="45"/>
  <c r="B178" i="45"/>
  <c r="C178" i="45"/>
  <c r="B179" i="45"/>
  <c r="C179" i="45"/>
  <c r="B180" i="45"/>
  <c r="C180" i="45"/>
  <c r="B181" i="45"/>
  <c r="C181" i="45"/>
  <c r="B182" i="45"/>
  <c r="C182" i="45"/>
  <c r="B183" i="45"/>
  <c r="C183" i="45"/>
  <c r="B184" i="45"/>
  <c r="C184" i="45"/>
  <c r="B185" i="45"/>
  <c r="C185" i="45"/>
  <c r="B186" i="45"/>
  <c r="C186" i="45"/>
  <c r="B187" i="45"/>
  <c r="C187" i="45"/>
  <c r="B188" i="45"/>
  <c r="C188" i="45"/>
  <c r="B189" i="45"/>
  <c r="C189" i="45"/>
  <c r="B190" i="45"/>
  <c r="C190" i="45"/>
  <c r="B191" i="45"/>
  <c r="C191" i="45"/>
  <c r="B192" i="45"/>
  <c r="C192" i="45"/>
  <c r="B193" i="45"/>
  <c r="C193" i="45"/>
  <c r="B194" i="45"/>
  <c r="C194" i="45"/>
  <c r="B195" i="45"/>
  <c r="C195" i="45"/>
  <c r="B196" i="45"/>
  <c r="C196" i="45"/>
  <c r="B197" i="45"/>
  <c r="C197" i="45"/>
  <c r="B198" i="45"/>
  <c r="C198" i="45"/>
  <c r="B199" i="45"/>
  <c r="C199" i="45"/>
  <c r="B200" i="45"/>
  <c r="C200" i="45"/>
  <c r="B201" i="45"/>
  <c r="C201" i="45"/>
  <c r="B202" i="45"/>
  <c r="C202" i="45"/>
  <c r="B203" i="45"/>
  <c r="C203" i="45"/>
  <c r="B204" i="45"/>
  <c r="C204" i="45"/>
  <c r="B205" i="45"/>
  <c r="C205" i="45"/>
  <c r="B206" i="45"/>
  <c r="C206" i="45"/>
  <c r="B207" i="45"/>
  <c r="C207" i="45"/>
  <c r="B208" i="45"/>
  <c r="C208" i="45"/>
  <c r="B209" i="45"/>
  <c r="C209" i="45"/>
  <c r="B210" i="45"/>
  <c r="C210" i="45"/>
  <c r="B211" i="45"/>
  <c r="C211" i="45"/>
  <c r="B212" i="45"/>
  <c r="C212" i="45"/>
  <c r="B213" i="45"/>
  <c r="C213" i="45"/>
  <c r="B214" i="45"/>
  <c r="C214" i="45"/>
  <c r="B215" i="45"/>
  <c r="C215" i="45"/>
  <c r="B216" i="45"/>
  <c r="C216" i="45"/>
  <c r="B217" i="45"/>
  <c r="C217" i="45"/>
  <c r="B218" i="45"/>
  <c r="C218" i="45"/>
  <c r="B219" i="45"/>
  <c r="C219" i="45"/>
  <c r="B220" i="45"/>
  <c r="C220" i="45"/>
  <c r="B221" i="45"/>
  <c r="C221" i="45"/>
  <c r="B222" i="45"/>
  <c r="C222" i="45"/>
  <c r="B223" i="45"/>
  <c r="C223" i="45"/>
  <c r="B224" i="45"/>
  <c r="C224" i="45"/>
  <c r="B225" i="45"/>
  <c r="C225" i="45"/>
  <c r="B226" i="45"/>
  <c r="C226" i="45"/>
  <c r="B227" i="45"/>
  <c r="C227" i="45"/>
  <c r="B228" i="45"/>
  <c r="C228" i="45"/>
  <c r="B229" i="45"/>
  <c r="C229" i="45"/>
  <c r="B230" i="45"/>
  <c r="C230" i="45"/>
  <c r="B231" i="45"/>
  <c r="C231" i="45"/>
  <c r="B232" i="45"/>
  <c r="C232" i="45"/>
  <c r="B233" i="45"/>
  <c r="C233" i="45"/>
  <c r="B234" i="45"/>
  <c r="C234" i="45"/>
  <c r="B235" i="45"/>
  <c r="C235" i="45"/>
  <c r="B236" i="45"/>
  <c r="C236" i="45"/>
  <c r="B237" i="45"/>
  <c r="C237" i="45"/>
  <c r="B238" i="45"/>
  <c r="C238" i="45"/>
  <c r="B239" i="45"/>
  <c r="C239" i="45"/>
  <c r="B240" i="45"/>
  <c r="C240" i="45"/>
  <c r="B241" i="45"/>
  <c r="C241" i="45"/>
  <c r="B242" i="45"/>
  <c r="C242" i="45"/>
  <c r="B243" i="45"/>
  <c r="C243" i="45"/>
  <c r="B244" i="45"/>
  <c r="C244" i="45"/>
  <c r="B245" i="45"/>
  <c r="C245" i="45"/>
  <c r="B246" i="45"/>
  <c r="C246" i="45"/>
  <c r="B247" i="45"/>
  <c r="C247" i="45"/>
  <c r="B248" i="45"/>
  <c r="C248" i="45"/>
  <c r="B249" i="45"/>
  <c r="C249" i="45"/>
  <c r="B250" i="45"/>
  <c r="C250" i="45"/>
  <c r="B251" i="45"/>
  <c r="C251" i="45"/>
  <c r="B252" i="45"/>
  <c r="C252" i="45"/>
  <c r="B253" i="45"/>
  <c r="C253" i="45"/>
  <c r="B254" i="45"/>
  <c r="C254" i="45"/>
  <c r="B255" i="45"/>
  <c r="C255" i="45"/>
  <c r="B256" i="45"/>
  <c r="C256" i="45"/>
  <c r="B257" i="45"/>
  <c r="C257" i="45"/>
  <c r="B258" i="45"/>
  <c r="C258" i="45"/>
  <c r="B259" i="45"/>
  <c r="C259" i="45"/>
  <c r="B260" i="45"/>
  <c r="C260" i="45"/>
  <c r="B261" i="45"/>
  <c r="C261" i="45"/>
  <c r="B262" i="45"/>
  <c r="C262" i="45"/>
  <c r="B263" i="45"/>
  <c r="C263" i="45"/>
  <c r="B264" i="45"/>
  <c r="C264" i="45"/>
  <c r="B265" i="45"/>
  <c r="C265" i="45"/>
  <c r="B266" i="45"/>
  <c r="C266" i="45"/>
  <c r="B267" i="45"/>
  <c r="C267" i="45"/>
  <c r="B268" i="45"/>
  <c r="C268" i="45"/>
  <c r="B269" i="45"/>
  <c r="C269" i="45"/>
  <c r="B270" i="45"/>
  <c r="C270" i="45"/>
  <c r="B271" i="45"/>
  <c r="C271" i="45"/>
  <c r="B272" i="45"/>
  <c r="C272" i="45"/>
  <c r="B273" i="45"/>
  <c r="C273" i="45"/>
  <c r="B274" i="45"/>
  <c r="C274" i="45"/>
  <c r="B275" i="45"/>
  <c r="C275" i="45"/>
  <c r="B276" i="45"/>
  <c r="C276" i="45"/>
  <c r="B277" i="45"/>
  <c r="C277" i="45"/>
  <c r="B278" i="45"/>
  <c r="C278" i="45"/>
  <c r="B279" i="45"/>
  <c r="C279" i="45"/>
  <c r="B280" i="45"/>
  <c r="C280" i="45"/>
  <c r="B281" i="45"/>
  <c r="C281" i="45"/>
  <c r="B282" i="45"/>
  <c r="C282" i="45"/>
  <c r="B283" i="45"/>
  <c r="C283" i="45"/>
  <c r="B284" i="45"/>
  <c r="C284" i="45"/>
  <c r="B285" i="45"/>
  <c r="C285" i="45"/>
  <c r="B286" i="45"/>
  <c r="C286" i="45"/>
  <c r="B287" i="45"/>
  <c r="C287" i="45"/>
  <c r="B288" i="45"/>
  <c r="C288" i="45"/>
  <c r="B289" i="45"/>
  <c r="C289" i="45"/>
  <c r="B290" i="45"/>
  <c r="C290" i="45"/>
  <c r="B291" i="45"/>
  <c r="C291" i="45"/>
  <c r="B292" i="45"/>
  <c r="C292" i="45"/>
  <c r="B293" i="45"/>
  <c r="C293" i="45"/>
  <c r="B294" i="45"/>
  <c r="C294" i="45"/>
  <c r="B295" i="45"/>
  <c r="C295" i="45"/>
  <c r="B296" i="45"/>
  <c r="C296" i="45"/>
  <c r="B297" i="45"/>
  <c r="C297" i="45"/>
  <c r="B298" i="45"/>
  <c r="C298" i="45"/>
  <c r="B299" i="45"/>
  <c r="C299" i="45"/>
  <c r="B300" i="45"/>
  <c r="C300" i="45"/>
  <c r="B301" i="45"/>
  <c r="C301" i="45"/>
  <c r="B302" i="45"/>
  <c r="C302" i="45"/>
  <c r="B303" i="45"/>
  <c r="C303" i="45"/>
  <c r="B304" i="45"/>
  <c r="C304" i="45"/>
  <c r="B305" i="45"/>
  <c r="C305" i="45"/>
  <c r="B306" i="45"/>
  <c r="C306" i="45"/>
  <c r="B307" i="45"/>
  <c r="C307" i="45"/>
  <c r="B308" i="45"/>
  <c r="C308" i="45"/>
  <c r="B309" i="45"/>
  <c r="C309" i="45"/>
  <c r="B310" i="45"/>
  <c r="C310" i="45"/>
  <c r="B311" i="45"/>
  <c r="C311" i="45"/>
  <c r="B312" i="45"/>
  <c r="C312" i="45"/>
  <c r="B313" i="45"/>
  <c r="C313" i="45"/>
  <c r="B314" i="45"/>
  <c r="C314" i="45"/>
  <c r="B315" i="45"/>
  <c r="C315" i="45"/>
  <c r="B316" i="45"/>
  <c r="C316" i="45"/>
  <c r="B317" i="45"/>
  <c r="C317" i="45"/>
  <c r="B318" i="45"/>
  <c r="C318" i="45"/>
  <c r="B319" i="45"/>
  <c r="C319" i="45"/>
  <c r="B320" i="45"/>
  <c r="C320" i="45"/>
  <c r="B321" i="45"/>
  <c r="C321" i="45"/>
  <c r="B322" i="45"/>
  <c r="C322" i="45"/>
  <c r="B323" i="45"/>
  <c r="C323" i="45"/>
  <c r="B324" i="45"/>
  <c r="C324" i="45"/>
  <c r="B325" i="45"/>
  <c r="C325" i="45"/>
  <c r="B326" i="45"/>
  <c r="C326" i="45"/>
  <c r="B327" i="45"/>
  <c r="C327" i="45"/>
  <c r="B328" i="45"/>
  <c r="C328" i="45"/>
  <c r="B329" i="45"/>
  <c r="C329" i="45"/>
  <c r="B330" i="45"/>
  <c r="C330" i="45"/>
  <c r="B331" i="45"/>
  <c r="C331" i="45"/>
  <c r="B332" i="45"/>
  <c r="C332" i="45"/>
  <c r="B333" i="45"/>
  <c r="C333" i="45"/>
  <c r="B334" i="45"/>
  <c r="C334" i="45"/>
  <c r="B335" i="45"/>
  <c r="C335" i="45"/>
  <c r="B336" i="45"/>
  <c r="C336" i="45"/>
  <c r="B337" i="45"/>
  <c r="C337" i="45"/>
  <c r="B338" i="45"/>
  <c r="C338" i="45"/>
  <c r="B339" i="45"/>
  <c r="C339" i="45"/>
  <c r="B340" i="45"/>
  <c r="C340" i="45"/>
  <c r="B341" i="45"/>
  <c r="C341" i="45"/>
  <c r="B342" i="45"/>
  <c r="C342" i="45"/>
  <c r="B343" i="45"/>
  <c r="C343" i="45"/>
  <c r="B344" i="45"/>
  <c r="C344" i="45"/>
  <c r="B345" i="45"/>
  <c r="C345" i="45"/>
  <c r="B346" i="45"/>
  <c r="C346" i="45"/>
  <c r="B347" i="45"/>
  <c r="C347" i="45"/>
  <c r="B348" i="45"/>
  <c r="C348" i="45"/>
  <c r="B349" i="45"/>
  <c r="C349" i="45"/>
  <c r="B350" i="45"/>
  <c r="C350" i="45"/>
  <c r="B351" i="45"/>
  <c r="C351" i="45"/>
  <c r="B352" i="45"/>
  <c r="C352" i="45"/>
  <c r="B353" i="45"/>
  <c r="C353" i="45"/>
  <c r="B354" i="45"/>
  <c r="C354" i="45"/>
  <c r="B355" i="45"/>
  <c r="C355" i="45"/>
  <c r="B356" i="45"/>
  <c r="C356" i="45"/>
  <c r="B357" i="45"/>
  <c r="C357" i="45"/>
  <c r="B358" i="45"/>
  <c r="C358" i="45"/>
  <c r="B359" i="45"/>
  <c r="C359" i="45"/>
  <c r="B360" i="45"/>
  <c r="C360" i="45"/>
  <c r="B361" i="45"/>
  <c r="C361" i="45"/>
  <c r="B362" i="45"/>
  <c r="C362" i="45"/>
  <c r="B363" i="45"/>
  <c r="C363" i="45"/>
  <c r="B364" i="45"/>
  <c r="C364" i="45"/>
  <c r="B365" i="45"/>
  <c r="C365" i="45"/>
  <c r="B366" i="45"/>
  <c r="C366" i="45"/>
  <c r="B367" i="45"/>
  <c r="C367" i="45"/>
  <c r="B368" i="45"/>
  <c r="C368" i="45"/>
  <c r="B369" i="45"/>
  <c r="C369" i="45"/>
  <c r="B370" i="45"/>
  <c r="C370" i="45"/>
  <c r="B371" i="45"/>
  <c r="C371" i="45"/>
  <c r="B372" i="45"/>
  <c r="C372" i="45"/>
  <c r="B373" i="45"/>
  <c r="C373" i="45"/>
  <c r="B374" i="45"/>
  <c r="C374" i="45"/>
  <c r="B375" i="45"/>
  <c r="C375" i="45"/>
  <c r="B376" i="45"/>
  <c r="C376" i="45"/>
  <c r="B377" i="45"/>
  <c r="C377" i="45"/>
  <c r="B378" i="45"/>
  <c r="C378" i="45"/>
  <c r="B379" i="45"/>
  <c r="C379" i="45"/>
  <c r="B380" i="45"/>
  <c r="C380" i="45"/>
  <c r="B381" i="45"/>
  <c r="C381" i="45"/>
  <c r="B382" i="45"/>
  <c r="C382" i="45"/>
  <c r="B383" i="45"/>
  <c r="C383" i="45"/>
  <c r="B384" i="45"/>
  <c r="C384" i="45"/>
  <c r="B385" i="45"/>
  <c r="C385" i="45"/>
  <c r="B386" i="45"/>
  <c r="C386" i="45"/>
  <c r="B387" i="45"/>
  <c r="C387" i="45"/>
  <c r="B388" i="45"/>
  <c r="C388" i="45"/>
  <c r="B389" i="45"/>
  <c r="C389" i="45"/>
  <c r="B390" i="45"/>
  <c r="C390" i="45"/>
  <c r="B391" i="45"/>
  <c r="C391" i="45"/>
  <c r="B392" i="45"/>
  <c r="C392" i="45"/>
  <c r="B393" i="45"/>
  <c r="C393" i="45"/>
  <c r="B394" i="45"/>
  <c r="C394" i="45"/>
  <c r="B395" i="45"/>
  <c r="C395" i="45"/>
  <c r="B396" i="45"/>
  <c r="C396" i="45"/>
  <c r="B397" i="45"/>
  <c r="C397" i="45"/>
  <c r="B398" i="45"/>
  <c r="C398" i="45"/>
  <c r="B399" i="45"/>
  <c r="C399" i="45"/>
  <c r="B400" i="45"/>
  <c r="C400" i="45"/>
  <c r="B401" i="45"/>
  <c r="C401" i="45"/>
  <c r="B402" i="45"/>
  <c r="C402" i="45"/>
  <c r="B403" i="45"/>
  <c r="C403" i="45"/>
  <c r="B404" i="45"/>
  <c r="C404" i="45"/>
  <c r="B405" i="45"/>
  <c r="C405" i="45"/>
  <c r="B406" i="45"/>
  <c r="C406" i="45"/>
  <c r="B407" i="45"/>
  <c r="C407" i="45"/>
  <c r="B408" i="45"/>
  <c r="C408" i="45"/>
  <c r="B409" i="45"/>
  <c r="C409" i="45"/>
  <c r="B410" i="45"/>
  <c r="C410" i="45"/>
  <c r="B411" i="45"/>
  <c r="C411" i="45"/>
  <c r="B412" i="45"/>
  <c r="C412" i="45"/>
  <c r="B413" i="45"/>
  <c r="C413" i="45"/>
  <c r="B414" i="45"/>
  <c r="C414" i="45"/>
  <c r="B415" i="45"/>
  <c r="C415" i="45"/>
  <c r="B416" i="45"/>
  <c r="C416" i="45"/>
  <c r="B417" i="45"/>
  <c r="C417" i="45"/>
  <c r="B418" i="45"/>
  <c r="C418" i="45"/>
  <c r="B419" i="45"/>
  <c r="C419" i="45"/>
  <c r="B420" i="45"/>
  <c r="C420" i="45"/>
  <c r="B421" i="45"/>
  <c r="C421" i="45"/>
  <c r="B422" i="45"/>
  <c r="C422" i="45"/>
  <c r="B423" i="45"/>
  <c r="C423" i="45"/>
  <c r="B424" i="45"/>
  <c r="C424" i="45"/>
  <c r="B425" i="45"/>
  <c r="C425" i="45"/>
  <c r="B426" i="45"/>
  <c r="C426" i="45"/>
  <c r="B427" i="45"/>
  <c r="C427" i="45"/>
  <c r="B428" i="45"/>
  <c r="C428" i="45"/>
  <c r="B429" i="45"/>
  <c r="C429" i="45"/>
  <c r="B430" i="45"/>
  <c r="C430" i="45"/>
  <c r="B431" i="45"/>
  <c r="C431" i="45"/>
  <c r="B432" i="45"/>
  <c r="C432" i="45"/>
  <c r="B433" i="45"/>
  <c r="C433" i="45"/>
  <c r="B434" i="45"/>
  <c r="C434" i="45"/>
  <c r="B435" i="45"/>
  <c r="C435" i="45"/>
  <c r="B436" i="45"/>
  <c r="C436" i="45"/>
  <c r="B437" i="45"/>
  <c r="C437" i="45"/>
  <c r="B438" i="45"/>
  <c r="C438" i="45"/>
  <c r="B439" i="45"/>
  <c r="C439" i="45"/>
  <c r="B440" i="45"/>
  <c r="C440" i="45"/>
  <c r="B441" i="45"/>
  <c r="C441" i="45"/>
  <c r="B442" i="45"/>
  <c r="C442" i="45"/>
  <c r="B443" i="45"/>
  <c r="C443" i="45"/>
  <c r="B444" i="45"/>
  <c r="C444" i="45"/>
  <c r="B445" i="45"/>
  <c r="C445" i="45"/>
  <c r="B446" i="45"/>
  <c r="C446" i="45"/>
  <c r="B447" i="45"/>
  <c r="C447" i="45"/>
  <c r="B448" i="45"/>
  <c r="C448" i="45"/>
  <c r="B449" i="45"/>
  <c r="C449" i="45"/>
  <c r="B450" i="45"/>
  <c r="C450" i="45"/>
  <c r="B451" i="45"/>
  <c r="C451" i="45"/>
  <c r="B452" i="45"/>
  <c r="C452" i="45"/>
  <c r="B453" i="45"/>
  <c r="C453" i="45"/>
  <c r="B454" i="45"/>
  <c r="C454" i="45"/>
  <c r="B455" i="45"/>
  <c r="C455" i="45"/>
  <c r="B456" i="45"/>
  <c r="C456" i="45"/>
  <c r="B457" i="45"/>
  <c r="C457" i="45"/>
  <c r="B458" i="45"/>
  <c r="C458" i="45"/>
  <c r="B459" i="45"/>
  <c r="C459" i="45"/>
  <c r="B460" i="45"/>
  <c r="C460" i="45"/>
  <c r="B461" i="45"/>
  <c r="C461" i="45"/>
  <c r="B462" i="45"/>
  <c r="C462" i="45"/>
  <c r="B463" i="45"/>
  <c r="C463" i="45"/>
  <c r="B464" i="45"/>
  <c r="C464" i="45"/>
  <c r="B465" i="45"/>
  <c r="C465" i="45"/>
  <c r="B466" i="45"/>
  <c r="C466" i="45"/>
  <c r="B467" i="45"/>
  <c r="C467" i="45"/>
  <c r="B468" i="45"/>
  <c r="C468" i="45"/>
  <c r="B469" i="45"/>
  <c r="C469" i="45"/>
  <c r="B470" i="45"/>
  <c r="C470" i="45"/>
  <c r="B471" i="45"/>
  <c r="C471" i="45"/>
  <c r="B472" i="45"/>
  <c r="C472" i="45"/>
  <c r="B473" i="45"/>
  <c r="C473" i="45"/>
  <c r="B474" i="45"/>
  <c r="C474" i="45"/>
  <c r="B475" i="45"/>
  <c r="C475" i="45"/>
  <c r="B476" i="45"/>
  <c r="C476" i="45"/>
  <c r="B477" i="45"/>
  <c r="C477" i="45"/>
  <c r="B478" i="45"/>
  <c r="C478" i="45"/>
  <c r="B479" i="45"/>
  <c r="C479" i="45"/>
  <c r="B480" i="45"/>
  <c r="C480" i="45"/>
  <c r="B481" i="45"/>
  <c r="C481" i="45"/>
  <c r="B482" i="45"/>
  <c r="C482" i="45"/>
  <c r="B483" i="45"/>
  <c r="C483" i="45"/>
  <c r="B484" i="45"/>
  <c r="C484" i="45"/>
  <c r="B485" i="45"/>
  <c r="C485" i="45"/>
  <c r="B486" i="45"/>
  <c r="C486" i="45"/>
  <c r="B487" i="45"/>
  <c r="C487" i="45"/>
  <c r="B488" i="45"/>
  <c r="C488" i="45"/>
  <c r="B489" i="45"/>
  <c r="C489" i="45"/>
  <c r="B490" i="45"/>
  <c r="C490" i="45"/>
  <c r="B491" i="45"/>
  <c r="C491" i="45"/>
  <c r="B492" i="45"/>
  <c r="C492" i="45"/>
  <c r="B493" i="45"/>
  <c r="C493" i="45"/>
  <c r="B494" i="45"/>
  <c r="C494" i="45"/>
  <c r="B495" i="45"/>
  <c r="C495" i="45"/>
  <c r="B496" i="45"/>
  <c r="C496" i="45"/>
  <c r="B497" i="45"/>
  <c r="C497" i="45"/>
  <c r="B498" i="45"/>
  <c r="C498" i="45"/>
  <c r="B499" i="45"/>
  <c r="C499" i="45"/>
  <c r="B500" i="45"/>
  <c r="C500" i="45"/>
  <c r="B501" i="45"/>
  <c r="C501" i="45"/>
  <c r="B502" i="45"/>
  <c r="C502" i="45"/>
  <c r="B503" i="45"/>
  <c r="C503" i="45"/>
  <c r="B504" i="45"/>
  <c r="C504" i="45"/>
  <c r="B505" i="45"/>
  <c r="C505" i="45"/>
  <c r="B506" i="45"/>
  <c r="C506" i="45"/>
  <c r="B507" i="45"/>
  <c r="C507" i="45"/>
  <c r="B508" i="45"/>
  <c r="C508" i="45"/>
  <c r="B509" i="45"/>
  <c r="C509" i="45"/>
  <c r="B510" i="45"/>
  <c r="C510" i="45"/>
  <c r="B511" i="45"/>
  <c r="C511" i="45"/>
  <c r="B512" i="45"/>
  <c r="C512" i="45"/>
  <c r="B513" i="45"/>
  <c r="C513" i="45"/>
  <c r="B514" i="45"/>
  <c r="C514" i="45"/>
  <c r="B515" i="45"/>
  <c r="C515" i="45"/>
  <c r="B516" i="45"/>
  <c r="C516" i="45"/>
  <c r="B517" i="45"/>
  <c r="C517" i="45"/>
  <c r="B518" i="45"/>
  <c r="C518" i="45"/>
  <c r="B519" i="45"/>
  <c r="C519" i="45"/>
  <c r="B520" i="45"/>
  <c r="C520" i="45"/>
  <c r="B521" i="45"/>
  <c r="C521" i="45"/>
  <c r="B522" i="45"/>
  <c r="C522" i="45"/>
  <c r="B523" i="45"/>
  <c r="C523" i="45"/>
  <c r="B524" i="45"/>
  <c r="C524" i="45"/>
  <c r="B525" i="45"/>
  <c r="C525" i="45"/>
  <c r="B526" i="45"/>
  <c r="C526" i="45"/>
  <c r="B527" i="45"/>
  <c r="C527" i="45"/>
  <c r="B528" i="45"/>
  <c r="C528" i="45"/>
  <c r="B529" i="45"/>
  <c r="C529" i="45"/>
  <c r="B530" i="45"/>
  <c r="C530" i="45"/>
  <c r="B531" i="45"/>
  <c r="C531" i="45"/>
  <c r="B532" i="45"/>
  <c r="C532" i="45"/>
  <c r="B533" i="45"/>
  <c r="C533" i="45"/>
  <c r="B534" i="45"/>
  <c r="C534" i="45"/>
  <c r="B535" i="45"/>
  <c r="C535" i="45"/>
  <c r="B536" i="45"/>
  <c r="C536" i="45"/>
  <c r="B537" i="45"/>
  <c r="C537" i="45"/>
  <c r="B538" i="45"/>
  <c r="C538" i="45"/>
  <c r="B539" i="45"/>
  <c r="C539" i="45"/>
  <c r="B540" i="45"/>
  <c r="C540" i="45"/>
  <c r="B541" i="45"/>
  <c r="C541" i="45"/>
  <c r="B542" i="45"/>
  <c r="C542" i="45"/>
  <c r="B543" i="45"/>
  <c r="C543" i="45"/>
  <c r="B544" i="45"/>
  <c r="C544" i="45"/>
  <c r="B545" i="45"/>
  <c r="C545" i="45"/>
  <c r="B546" i="45"/>
  <c r="C546" i="45"/>
  <c r="B547" i="45"/>
  <c r="C547" i="45"/>
  <c r="B548" i="45"/>
  <c r="C548" i="45"/>
  <c r="B549" i="45"/>
  <c r="C549" i="45"/>
  <c r="B550" i="45"/>
  <c r="C550" i="45"/>
  <c r="B551" i="45"/>
  <c r="C551" i="45"/>
  <c r="B552" i="45"/>
  <c r="C552" i="45"/>
  <c r="B553" i="45"/>
  <c r="C553" i="45"/>
  <c r="B554" i="45"/>
  <c r="C554" i="45"/>
  <c r="B555" i="45"/>
  <c r="C555" i="45"/>
  <c r="B556" i="45"/>
  <c r="C556" i="45"/>
  <c r="B557" i="45"/>
  <c r="C557" i="45"/>
  <c r="B558" i="45"/>
  <c r="C558" i="45"/>
  <c r="B559" i="45"/>
  <c r="C559" i="45"/>
  <c r="B560" i="45"/>
  <c r="C560" i="45"/>
  <c r="B561" i="45"/>
  <c r="C561" i="45"/>
  <c r="B562" i="45"/>
  <c r="C562" i="45"/>
  <c r="B563" i="45"/>
  <c r="C563" i="45"/>
  <c r="B564" i="45"/>
  <c r="C564" i="45"/>
  <c r="B565" i="45"/>
  <c r="C565" i="45"/>
  <c r="B566" i="45"/>
  <c r="C566" i="45"/>
  <c r="B567" i="45"/>
  <c r="C567" i="45"/>
  <c r="B568" i="45"/>
  <c r="C568" i="45"/>
  <c r="B569" i="45"/>
  <c r="C569" i="45"/>
  <c r="B570" i="45"/>
  <c r="C570" i="45"/>
  <c r="B571" i="45"/>
  <c r="C571" i="45"/>
  <c r="B572" i="45"/>
  <c r="C572" i="45"/>
  <c r="B573" i="45"/>
  <c r="C573" i="45"/>
  <c r="B574" i="45"/>
  <c r="C574" i="45"/>
  <c r="B575" i="45"/>
  <c r="C575" i="45"/>
  <c r="B576" i="45"/>
  <c r="C576" i="45"/>
  <c r="B577" i="45"/>
  <c r="C577" i="45"/>
  <c r="B578" i="45"/>
  <c r="C578" i="45"/>
  <c r="B579" i="45"/>
  <c r="C579" i="45"/>
  <c r="B580" i="45"/>
  <c r="C580" i="45"/>
  <c r="B581" i="45"/>
  <c r="C581" i="45"/>
  <c r="B582" i="45"/>
  <c r="C582" i="45"/>
  <c r="B583" i="45"/>
  <c r="C583" i="45"/>
  <c r="B584" i="45"/>
  <c r="C584" i="45"/>
  <c r="B585" i="45"/>
  <c r="C585" i="45"/>
  <c r="B586" i="45"/>
  <c r="C586" i="45"/>
  <c r="B587" i="45"/>
  <c r="C587" i="45"/>
  <c r="B588" i="45"/>
  <c r="C588" i="45"/>
  <c r="B589" i="45"/>
  <c r="C589" i="45"/>
  <c r="B590" i="45"/>
  <c r="C590" i="45"/>
  <c r="B591" i="45"/>
  <c r="C591" i="45"/>
  <c r="B592" i="45"/>
  <c r="C592" i="45"/>
  <c r="B593" i="45"/>
  <c r="C593" i="45"/>
  <c r="B594" i="45"/>
  <c r="C594" i="45"/>
  <c r="B595" i="45"/>
  <c r="C595" i="45"/>
  <c r="B596" i="45"/>
  <c r="C596" i="45"/>
  <c r="B597" i="45"/>
  <c r="C597" i="45"/>
  <c r="B598" i="45"/>
  <c r="C598" i="45"/>
  <c r="B599" i="45"/>
  <c r="C599" i="45"/>
  <c r="B600" i="45"/>
  <c r="C600" i="45"/>
  <c r="B601" i="45"/>
  <c r="C601" i="45"/>
  <c r="B602" i="45"/>
  <c r="C602" i="45"/>
  <c r="B603" i="45"/>
  <c r="C603" i="45"/>
  <c r="B604" i="45"/>
  <c r="C604" i="45"/>
  <c r="B605" i="45"/>
  <c r="C605" i="45"/>
  <c r="B606" i="45"/>
  <c r="C606" i="45"/>
  <c r="B607" i="45"/>
  <c r="C607" i="45"/>
  <c r="B608" i="45"/>
  <c r="C608" i="45"/>
  <c r="B609" i="45"/>
  <c r="C609" i="45"/>
  <c r="B610" i="45"/>
  <c r="C610" i="45"/>
  <c r="B611" i="45"/>
  <c r="C611" i="45"/>
  <c r="B612" i="45"/>
  <c r="C612" i="45"/>
  <c r="B613" i="45"/>
  <c r="C613" i="45"/>
  <c r="B614" i="45"/>
  <c r="C614" i="45"/>
  <c r="B615" i="45"/>
  <c r="C615" i="45"/>
  <c r="B616" i="45"/>
  <c r="C616" i="45"/>
  <c r="B617" i="45"/>
  <c r="C617" i="45"/>
  <c r="B618" i="45"/>
  <c r="C618" i="45"/>
  <c r="B619" i="45"/>
  <c r="C619" i="45"/>
  <c r="B620" i="45"/>
  <c r="C620" i="45"/>
  <c r="B621" i="45"/>
  <c r="C621" i="45"/>
  <c r="B622" i="45"/>
  <c r="C622" i="45"/>
  <c r="B623" i="45"/>
  <c r="C623" i="45"/>
  <c r="B624" i="45"/>
  <c r="C624" i="45"/>
  <c r="B625" i="45"/>
  <c r="C625" i="45"/>
  <c r="B626" i="45"/>
  <c r="C626" i="45"/>
  <c r="B627" i="45"/>
  <c r="C627" i="45"/>
  <c r="B628" i="45"/>
  <c r="C628" i="45"/>
  <c r="B629" i="45"/>
  <c r="C629" i="45"/>
  <c r="B630" i="45"/>
  <c r="C630" i="45"/>
  <c r="B631" i="45"/>
  <c r="C631" i="45"/>
  <c r="B632" i="45"/>
  <c r="C632" i="45"/>
  <c r="B633" i="45"/>
  <c r="C633" i="45"/>
  <c r="B634" i="45"/>
  <c r="C634" i="45"/>
  <c r="B635" i="45"/>
  <c r="C635" i="45"/>
  <c r="B636" i="45"/>
  <c r="C636" i="45"/>
  <c r="B637" i="45"/>
  <c r="C637" i="45"/>
  <c r="B638" i="45"/>
  <c r="C638" i="45"/>
  <c r="B639" i="45"/>
  <c r="C639" i="45"/>
  <c r="B640" i="45"/>
  <c r="C640" i="45"/>
  <c r="B641" i="45"/>
  <c r="C641" i="45"/>
  <c r="B642" i="45"/>
  <c r="C642" i="45"/>
  <c r="B643" i="45"/>
  <c r="C643" i="45"/>
  <c r="B644" i="45"/>
  <c r="C644" i="45"/>
  <c r="B645" i="45"/>
  <c r="C645" i="45"/>
  <c r="B646" i="45"/>
  <c r="C646" i="45"/>
  <c r="B647" i="45"/>
  <c r="C647" i="45"/>
  <c r="B648" i="45"/>
  <c r="C648" i="45"/>
  <c r="B649" i="45"/>
  <c r="C649" i="45"/>
  <c r="B650" i="45"/>
  <c r="C650" i="45"/>
  <c r="B651" i="45"/>
  <c r="C651" i="45"/>
  <c r="B652" i="45"/>
  <c r="C652" i="45"/>
  <c r="B653" i="45"/>
  <c r="C653" i="45"/>
  <c r="B654" i="45"/>
  <c r="C654" i="45"/>
  <c r="B655" i="45"/>
  <c r="C655" i="45"/>
  <c r="B656" i="45"/>
  <c r="C656" i="45"/>
  <c r="B657" i="45"/>
  <c r="C657" i="45"/>
  <c r="B658" i="45"/>
  <c r="C658" i="45"/>
  <c r="B659" i="45"/>
  <c r="C659" i="45"/>
  <c r="B660" i="45"/>
  <c r="C660" i="45"/>
  <c r="B661" i="45"/>
  <c r="C661" i="45"/>
  <c r="B662" i="45"/>
  <c r="C662" i="45"/>
  <c r="B663" i="45"/>
  <c r="C663" i="45"/>
  <c r="B664" i="45"/>
  <c r="C664" i="45"/>
  <c r="B665" i="45"/>
  <c r="C665" i="45"/>
  <c r="B666" i="45"/>
  <c r="C666" i="45"/>
  <c r="B667" i="45"/>
  <c r="C667" i="45"/>
  <c r="B668" i="45"/>
  <c r="C668" i="45"/>
  <c r="B669" i="45"/>
  <c r="C669" i="45"/>
  <c r="B670" i="45"/>
  <c r="C670" i="45"/>
  <c r="B671" i="45"/>
  <c r="C671" i="45"/>
  <c r="B672" i="45"/>
  <c r="C672" i="45"/>
  <c r="B673" i="45"/>
  <c r="C673" i="45"/>
  <c r="B674" i="45"/>
  <c r="C674" i="45"/>
  <c r="B675" i="45"/>
  <c r="C675" i="45"/>
  <c r="B676" i="45"/>
  <c r="C676" i="45"/>
  <c r="B677" i="45"/>
  <c r="C677" i="45"/>
  <c r="B678" i="45"/>
  <c r="C678" i="45"/>
  <c r="B679" i="45"/>
  <c r="C679" i="45"/>
  <c r="B680" i="45"/>
  <c r="C680" i="45"/>
  <c r="B681" i="45"/>
  <c r="C681" i="45"/>
  <c r="B682" i="45"/>
  <c r="C682" i="45"/>
  <c r="B683" i="45"/>
  <c r="C683" i="45"/>
  <c r="B684" i="45"/>
  <c r="C684" i="45"/>
  <c r="B685" i="45"/>
  <c r="C685" i="45"/>
  <c r="B686" i="45"/>
  <c r="C686" i="45"/>
  <c r="B687" i="45"/>
  <c r="C687" i="45"/>
  <c r="B688" i="45"/>
  <c r="C688" i="45"/>
  <c r="B689" i="45"/>
  <c r="C689" i="45"/>
  <c r="B690" i="45"/>
  <c r="C690" i="45"/>
  <c r="B691" i="45"/>
  <c r="C691" i="45"/>
  <c r="B692" i="45"/>
  <c r="C692" i="45"/>
  <c r="B693" i="45"/>
  <c r="C693" i="45"/>
  <c r="B694" i="45"/>
  <c r="C694" i="45"/>
  <c r="B695" i="45"/>
  <c r="C695" i="45"/>
  <c r="B696" i="45"/>
  <c r="C696" i="45"/>
  <c r="B697" i="45"/>
  <c r="C697" i="45"/>
  <c r="B698" i="45"/>
  <c r="C698" i="45"/>
  <c r="B699" i="45"/>
  <c r="C699" i="45"/>
  <c r="B700" i="45"/>
  <c r="C700" i="45"/>
  <c r="B701" i="45"/>
  <c r="C701" i="45"/>
  <c r="B702" i="45"/>
  <c r="C702" i="45"/>
  <c r="B703" i="45"/>
  <c r="C703" i="45"/>
  <c r="B704" i="45"/>
  <c r="C704" i="45"/>
  <c r="B705" i="45"/>
  <c r="C705" i="45"/>
  <c r="B706" i="45"/>
  <c r="C706" i="45"/>
  <c r="B707" i="45"/>
  <c r="C707" i="45"/>
  <c r="B708" i="45"/>
  <c r="C708" i="45"/>
  <c r="B709" i="45"/>
  <c r="C709" i="45"/>
  <c r="B710" i="45"/>
  <c r="C710" i="45"/>
  <c r="B711" i="45"/>
  <c r="C711" i="45"/>
  <c r="B712" i="45"/>
  <c r="C712" i="45"/>
  <c r="B713" i="45"/>
  <c r="C713" i="45"/>
  <c r="B714" i="45"/>
  <c r="C714" i="45"/>
  <c r="B715" i="45"/>
  <c r="C715" i="45"/>
  <c r="B716" i="45"/>
  <c r="C716" i="45"/>
  <c r="B717" i="45"/>
  <c r="C717" i="45"/>
  <c r="B718" i="45"/>
  <c r="C718" i="45"/>
  <c r="B719" i="45"/>
  <c r="C719" i="45"/>
  <c r="B720" i="45"/>
  <c r="C720" i="45"/>
  <c r="B721" i="45"/>
  <c r="C721" i="45"/>
  <c r="B722" i="45"/>
  <c r="C722" i="45"/>
  <c r="B723" i="45"/>
  <c r="C723" i="45"/>
  <c r="B724" i="45"/>
  <c r="C724" i="45"/>
  <c r="B725" i="45"/>
  <c r="C725" i="45"/>
  <c r="B726" i="45"/>
  <c r="C726" i="45"/>
  <c r="B727" i="45"/>
  <c r="C727" i="45"/>
  <c r="B728" i="45"/>
  <c r="C728" i="45"/>
  <c r="B729" i="45"/>
  <c r="C729" i="45"/>
  <c r="B730" i="45"/>
  <c r="C730" i="45"/>
  <c r="B731" i="45"/>
  <c r="C731" i="45"/>
  <c r="B732" i="45"/>
  <c r="C732" i="45"/>
  <c r="B733" i="45"/>
  <c r="C733" i="45"/>
  <c r="B734" i="45"/>
  <c r="C734" i="45"/>
  <c r="B735" i="45"/>
  <c r="C735" i="45"/>
  <c r="B736" i="45"/>
  <c r="C736" i="45"/>
  <c r="B737" i="45"/>
  <c r="C737" i="45"/>
  <c r="B738" i="45"/>
  <c r="C738" i="45"/>
  <c r="B739" i="45"/>
  <c r="C739" i="45"/>
  <c r="B740" i="45"/>
  <c r="C740" i="45"/>
  <c r="B741" i="45"/>
  <c r="C741" i="45"/>
  <c r="B742" i="45"/>
  <c r="C742" i="45"/>
  <c r="B743" i="45"/>
  <c r="C743" i="45"/>
  <c r="B744" i="45"/>
  <c r="C744" i="45"/>
  <c r="B745" i="45"/>
  <c r="C745" i="45"/>
  <c r="B746" i="45"/>
  <c r="C746" i="45"/>
  <c r="B747" i="45"/>
  <c r="C747" i="45"/>
  <c r="B748" i="45"/>
  <c r="C748" i="45"/>
  <c r="B749" i="45"/>
  <c r="C749" i="45"/>
  <c r="B750" i="45"/>
  <c r="C750" i="45"/>
  <c r="B751" i="45"/>
  <c r="C751" i="45"/>
  <c r="B752" i="45"/>
  <c r="C752" i="45"/>
  <c r="B753" i="45"/>
  <c r="C753" i="45"/>
  <c r="B754" i="45"/>
  <c r="C754" i="45"/>
  <c r="B755" i="45"/>
  <c r="C755" i="45"/>
  <c r="B756" i="45"/>
  <c r="C756" i="45"/>
  <c r="B757" i="45"/>
  <c r="C757" i="45"/>
  <c r="B758" i="45"/>
  <c r="C758" i="45"/>
  <c r="B759" i="45"/>
  <c r="C759" i="45"/>
  <c r="B760" i="45"/>
  <c r="C760" i="45"/>
  <c r="B761" i="45"/>
  <c r="C761" i="45"/>
  <c r="B762" i="45"/>
  <c r="C762" i="45"/>
  <c r="B763" i="45"/>
  <c r="C763" i="45"/>
  <c r="B764" i="45"/>
  <c r="C764" i="45"/>
  <c r="B765" i="45"/>
  <c r="C765" i="45"/>
  <c r="B766" i="45"/>
  <c r="C766" i="45"/>
  <c r="B767" i="45"/>
  <c r="C767" i="45"/>
  <c r="B768" i="45"/>
  <c r="C768" i="45"/>
  <c r="B769" i="45"/>
  <c r="C769" i="45"/>
  <c r="B770" i="45"/>
  <c r="C770" i="45"/>
  <c r="B771" i="45"/>
  <c r="C771" i="45"/>
  <c r="B772" i="45"/>
  <c r="C772" i="45"/>
  <c r="B773" i="45"/>
  <c r="C773" i="45"/>
  <c r="B774" i="45"/>
  <c r="C774" i="45"/>
  <c r="B775" i="45"/>
  <c r="C775" i="45"/>
  <c r="B776" i="45"/>
  <c r="C776" i="45"/>
  <c r="B777" i="45"/>
  <c r="C777" i="45"/>
  <c r="B778" i="45"/>
  <c r="C778" i="45"/>
  <c r="B779" i="45"/>
  <c r="C779" i="45"/>
  <c r="B780" i="45"/>
  <c r="C780" i="45"/>
  <c r="B781" i="45"/>
  <c r="C781" i="45"/>
  <c r="B782" i="45"/>
  <c r="C782" i="45"/>
  <c r="B783" i="45"/>
  <c r="C783" i="45"/>
  <c r="B784" i="45"/>
  <c r="C784" i="45"/>
  <c r="B785" i="45"/>
  <c r="C785" i="45"/>
  <c r="B786" i="45"/>
  <c r="C786" i="45"/>
  <c r="B787" i="45"/>
  <c r="C787" i="45"/>
  <c r="B788" i="45"/>
  <c r="C788" i="45"/>
  <c r="B789" i="45"/>
  <c r="C789" i="45"/>
  <c r="B790" i="45"/>
  <c r="C790" i="45"/>
  <c r="B791" i="45"/>
  <c r="C791" i="45"/>
  <c r="B792" i="45"/>
  <c r="C792" i="45"/>
  <c r="B793" i="45"/>
  <c r="C793" i="45"/>
  <c r="B794" i="45"/>
  <c r="C794" i="45"/>
  <c r="B795" i="45"/>
  <c r="C795" i="45"/>
  <c r="B796" i="45"/>
  <c r="C796" i="45"/>
  <c r="B797" i="45"/>
  <c r="C797" i="45"/>
  <c r="B798" i="45"/>
  <c r="C798" i="45"/>
  <c r="B799" i="45"/>
  <c r="C799" i="45"/>
  <c r="B800" i="45"/>
  <c r="C800" i="45"/>
  <c r="B801" i="45"/>
  <c r="C801" i="45"/>
  <c r="B802" i="45"/>
  <c r="C802" i="45"/>
  <c r="B803" i="45"/>
  <c r="C803" i="45"/>
  <c r="B804" i="45"/>
  <c r="C804" i="45"/>
  <c r="B805" i="45"/>
  <c r="C805" i="45"/>
  <c r="B806" i="45"/>
  <c r="C806" i="45"/>
  <c r="B807" i="45"/>
  <c r="C807" i="45"/>
  <c r="B808" i="45"/>
  <c r="C808" i="45"/>
  <c r="B809" i="45"/>
  <c r="C809" i="45"/>
  <c r="B810" i="45"/>
  <c r="C810" i="45"/>
  <c r="B811" i="45"/>
  <c r="C811" i="45"/>
  <c r="B812" i="45"/>
  <c r="C812" i="45"/>
  <c r="B813" i="45"/>
  <c r="C813" i="45"/>
  <c r="B814" i="45"/>
  <c r="C814" i="45"/>
  <c r="B815" i="45"/>
  <c r="C815" i="45"/>
  <c r="B816" i="45"/>
  <c r="C816" i="45"/>
  <c r="B817" i="45"/>
  <c r="C817" i="45"/>
  <c r="B818" i="45"/>
  <c r="C818" i="45"/>
  <c r="B819" i="45"/>
  <c r="C819" i="45"/>
  <c r="B820" i="45"/>
  <c r="C820" i="45"/>
  <c r="B821" i="45"/>
  <c r="C821" i="45"/>
  <c r="B822" i="45"/>
  <c r="C822" i="45"/>
  <c r="B823" i="45"/>
  <c r="C823" i="45"/>
  <c r="B824" i="45"/>
  <c r="C824" i="45"/>
  <c r="B825" i="45"/>
  <c r="C825" i="45"/>
  <c r="B826" i="45"/>
  <c r="C826" i="45"/>
  <c r="B827" i="45"/>
  <c r="C827" i="45"/>
  <c r="B828" i="45"/>
  <c r="C828" i="45"/>
  <c r="B829" i="45"/>
  <c r="C829" i="45"/>
  <c r="B830" i="45"/>
  <c r="C830" i="45"/>
  <c r="B831" i="45"/>
  <c r="C831" i="45"/>
  <c r="B832" i="45"/>
  <c r="C832" i="45"/>
  <c r="B833" i="45"/>
  <c r="C833" i="45"/>
  <c r="B834" i="45"/>
  <c r="C834" i="45"/>
  <c r="B835" i="45"/>
  <c r="C835" i="45"/>
  <c r="B836" i="45"/>
  <c r="C836" i="45"/>
  <c r="B837" i="45"/>
  <c r="C837" i="45"/>
  <c r="B838" i="45"/>
  <c r="C838" i="45"/>
  <c r="B839" i="45"/>
  <c r="C839" i="45"/>
  <c r="B840" i="45"/>
  <c r="C840" i="45"/>
  <c r="B841" i="45"/>
  <c r="C841" i="45"/>
  <c r="B842" i="45"/>
  <c r="C842" i="45"/>
  <c r="B843" i="45"/>
  <c r="C843" i="45"/>
  <c r="B844" i="45"/>
  <c r="C844" i="45"/>
  <c r="B845" i="45"/>
  <c r="C845" i="45"/>
  <c r="B846" i="45"/>
  <c r="C846" i="45"/>
  <c r="B847" i="45"/>
  <c r="C847" i="45"/>
  <c r="B848" i="45"/>
  <c r="C848" i="45"/>
  <c r="B849" i="45"/>
  <c r="C849" i="45"/>
  <c r="B850" i="45"/>
  <c r="C850" i="45"/>
  <c r="B851" i="45"/>
  <c r="C851" i="45"/>
  <c r="B852" i="45"/>
  <c r="C852" i="45"/>
  <c r="B853" i="45"/>
  <c r="C853" i="45"/>
  <c r="B854" i="45"/>
  <c r="C854" i="45"/>
  <c r="B855" i="45"/>
  <c r="C855" i="45"/>
  <c r="B856" i="45"/>
  <c r="C856" i="45"/>
  <c r="B857" i="45"/>
  <c r="C857" i="45"/>
  <c r="B858" i="45"/>
  <c r="C858" i="45"/>
  <c r="B859" i="45"/>
  <c r="C859" i="45"/>
  <c r="B860" i="45"/>
  <c r="C860" i="45"/>
  <c r="B861" i="45"/>
  <c r="C861" i="45"/>
  <c r="B862" i="45"/>
  <c r="C862" i="45"/>
  <c r="B863" i="45"/>
  <c r="C863" i="45"/>
  <c r="B864" i="45"/>
  <c r="C864" i="45"/>
  <c r="B865" i="45"/>
  <c r="C865" i="45"/>
  <c r="B866" i="45"/>
  <c r="C866" i="45"/>
  <c r="B867" i="45"/>
  <c r="C867" i="45"/>
  <c r="B868" i="45"/>
  <c r="C868" i="45"/>
  <c r="B869" i="45"/>
  <c r="C869" i="45"/>
  <c r="B870" i="45"/>
  <c r="C870" i="45"/>
  <c r="B871" i="45"/>
  <c r="C871" i="45"/>
  <c r="B872" i="45"/>
  <c r="C872" i="45"/>
  <c r="B873" i="45"/>
  <c r="C873" i="45"/>
  <c r="B874" i="45"/>
  <c r="C874" i="45"/>
  <c r="B875" i="45"/>
  <c r="C875" i="45"/>
  <c r="B876" i="45"/>
  <c r="C876" i="45"/>
  <c r="B877" i="45"/>
  <c r="C877" i="45"/>
  <c r="B878" i="45"/>
  <c r="C878" i="45"/>
  <c r="B879" i="45"/>
  <c r="C879" i="45"/>
  <c r="B880" i="45"/>
  <c r="C880" i="45"/>
  <c r="B881" i="45"/>
  <c r="C881" i="45"/>
  <c r="B882" i="45"/>
  <c r="C882" i="45"/>
  <c r="B883" i="45"/>
  <c r="C883" i="45"/>
  <c r="B884" i="45"/>
  <c r="C884" i="45"/>
  <c r="B885" i="45"/>
  <c r="C885" i="45"/>
  <c r="B886" i="45"/>
  <c r="C886" i="45"/>
  <c r="B887" i="45"/>
  <c r="C887" i="45"/>
  <c r="B888" i="45"/>
  <c r="C888" i="45"/>
  <c r="B889" i="45"/>
  <c r="C889" i="45"/>
  <c r="B890" i="45"/>
  <c r="C890" i="45"/>
  <c r="B891" i="45"/>
  <c r="C891" i="45"/>
  <c r="B892" i="45"/>
  <c r="C892" i="45"/>
  <c r="B893" i="45"/>
  <c r="C893" i="45"/>
  <c r="B894" i="45"/>
  <c r="C894" i="45"/>
  <c r="B895" i="45"/>
  <c r="C895" i="45"/>
  <c r="B896" i="45"/>
  <c r="C896" i="45"/>
  <c r="B897" i="45"/>
  <c r="C897" i="45"/>
  <c r="B898" i="45"/>
  <c r="C898" i="45"/>
  <c r="B899" i="45"/>
  <c r="C899" i="45"/>
  <c r="B900" i="45"/>
  <c r="C900" i="45"/>
  <c r="B901" i="45"/>
  <c r="C901" i="45"/>
  <c r="B902" i="45"/>
  <c r="C902" i="45"/>
  <c r="B903" i="45"/>
  <c r="C903" i="45"/>
  <c r="B904" i="45"/>
  <c r="C904" i="45"/>
  <c r="B905" i="45"/>
  <c r="C905" i="45"/>
  <c r="B906" i="45"/>
  <c r="C906" i="45"/>
  <c r="B907" i="45"/>
  <c r="C907" i="45"/>
  <c r="B908" i="45"/>
  <c r="C908" i="45"/>
  <c r="B909" i="45"/>
  <c r="C909" i="45"/>
  <c r="B910" i="45"/>
  <c r="C910" i="45"/>
  <c r="B911" i="45"/>
  <c r="C911" i="45"/>
  <c r="B912" i="45"/>
  <c r="C912" i="45"/>
  <c r="B913" i="45"/>
  <c r="C913" i="45"/>
  <c r="B914" i="45"/>
  <c r="C914" i="45"/>
  <c r="B915" i="45"/>
  <c r="C915" i="45"/>
  <c r="B916" i="45"/>
  <c r="C916" i="45"/>
  <c r="B917" i="45"/>
  <c r="C917" i="45"/>
  <c r="B918" i="45"/>
  <c r="C918" i="45"/>
  <c r="B919" i="45"/>
  <c r="C919" i="45"/>
  <c r="B920" i="45"/>
  <c r="C920" i="45"/>
  <c r="B921" i="45"/>
  <c r="C921" i="45"/>
  <c r="B922" i="45"/>
  <c r="C922" i="45"/>
  <c r="B923" i="45"/>
  <c r="C923" i="45"/>
  <c r="B924" i="45"/>
  <c r="C924" i="45"/>
  <c r="B925" i="45"/>
  <c r="C925" i="45"/>
  <c r="B926" i="45"/>
  <c r="C926" i="45"/>
  <c r="B927" i="45"/>
  <c r="C927" i="45"/>
  <c r="B928" i="45"/>
  <c r="C928" i="45"/>
  <c r="B929" i="45"/>
  <c r="C929" i="45"/>
  <c r="B930" i="45"/>
  <c r="C930" i="45"/>
  <c r="B931" i="45"/>
  <c r="C931" i="45"/>
  <c r="B932" i="45"/>
  <c r="C932" i="45"/>
  <c r="B933" i="45"/>
  <c r="C933" i="45"/>
  <c r="B934" i="45"/>
  <c r="C934" i="45"/>
  <c r="B935" i="45"/>
  <c r="C935" i="45"/>
  <c r="B936" i="45"/>
  <c r="C936" i="45"/>
  <c r="B937" i="45"/>
  <c r="C937" i="45"/>
  <c r="B938" i="45"/>
  <c r="C938" i="45"/>
  <c r="B939" i="45"/>
  <c r="C939" i="45"/>
  <c r="B940" i="45"/>
  <c r="C940" i="45"/>
  <c r="B941" i="45"/>
  <c r="C941" i="45"/>
  <c r="B942" i="45"/>
  <c r="C942" i="45"/>
  <c r="B943" i="45"/>
  <c r="C943" i="45"/>
  <c r="B944" i="45"/>
  <c r="C944" i="45"/>
  <c r="B945" i="45"/>
  <c r="C945" i="45"/>
  <c r="B946" i="45"/>
  <c r="C946" i="45"/>
  <c r="B947" i="45"/>
  <c r="C947" i="45"/>
  <c r="B948" i="45"/>
  <c r="C948" i="45"/>
  <c r="B949" i="45"/>
  <c r="C949" i="45"/>
  <c r="B950" i="45"/>
  <c r="C950" i="45"/>
  <c r="B951" i="45"/>
  <c r="C951" i="45"/>
  <c r="B952" i="45"/>
  <c r="C952" i="45"/>
  <c r="B953" i="45"/>
  <c r="C953" i="45"/>
  <c r="B954" i="45"/>
  <c r="C954" i="45"/>
  <c r="B955" i="45"/>
  <c r="C955" i="45"/>
  <c r="B956" i="45"/>
  <c r="C956" i="45"/>
  <c r="B957" i="45"/>
  <c r="C957" i="45"/>
  <c r="B958" i="45"/>
  <c r="C958" i="45"/>
  <c r="B959" i="45"/>
  <c r="C959" i="45"/>
  <c r="B960" i="45"/>
  <c r="C960" i="45"/>
  <c r="B961" i="45"/>
  <c r="C961" i="45"/>
  <c r="B962" i="45"/>
  <c r="C962" i="45"/>
  <c r="B963" i="45"/>
  <c r="C963" i="45"/>
  <c r="B964" i="45"/>
  <c r="C964" i="45"/>
  <c r="B965" i="45"/>
  <c r="C965" i="45"/>
  <c r="B966" i="45"/>
  <c r="C966" i="45"/>
  <c r="B967" i="45"/>
  <c r="C967" i="45"/>
  <c r="B968" i="45"/>
  <c r="C968" i="45"/>
  <c r="B969" i="45"/>
  <c r="C969" i="45"/>
  <c r="B970" i="45"/>
  <c r="C970" i="45"/>
  <c r="B971" i="45"/>
  <c r="C971" i="45"/>
  <c r="B972" i="45"/>
  <c r="C972" i="45"/>
  <c r="B973" i="45"/>
  <c r="C973" i="45"/>
  <c r="B974" i="45"/>
  <c r="C974" i="45"/>
  <c r="B975" i="45"/>
  <c r="C975" i="45"/>
  <c r="B976" i="45"/>
  <c r="C976" i="45"/>
  <c r="B977" i="45"/>
  <c r="C977" i="45"/>
  <c r="B978" i="45"/>
  <c r="C978" i="45"/>
  <c r="B979" i="45"/>
  <c r="C979" i="45"/>
  <c r="B980" i="45"/>
  <c r="C980" i="45"/>
  <c r="B981" i="45"/>
  <c r="C981" i="45"/>
  <c r="B982" i="45"/>
  <c r="C982" i="45"/>
  <c r="B983" i="45"/>
  <c r="C983" i="45"/>
  <c r="B984" i="45"/>
  <c r="C984" i="45"/>
  <c r="B985" i="45"/>
  <c r="C985" i="45"/>
  <c r="B986" i="45"/>
  <c r="C986" i="45"/>
  <c r="B987" i="45"/>
  <c r="C987" i="45"/>
  <c r="B988" i="45"/>
  <c r="C988" i="45"/>
  <c r="B989" i="45"/>
  <c r="C989" i="45"/>
  <c r="B990" i="45"/>
  <c r="C990" i="45"/>
  <c r="B991" i="45"/>
  <c r="C991" i="45"/>
  <c r="B992" i="45"/>
  <c r="C992" i="45"/>
  <c r="B993" i="45"/>
  <c r="C993" i="45"/>
  <c r="B994" i="45"/>
  <c r="C994" i="45"/>
  <c r="C2" i="45"/>
  <c r="B2" i="45"/>
  <c r="Q25" i="37" l="1"/>
  <c r="H25" i="37"/>
  <c r="H24" i="37"/>
  <c r="H23" i="37"/>
  <c r="H22" i="37"/>
  <c r="H21" i="37"/>
  <c r="H20" i="37"/>
  <c r="H19" i="37"/>
  <c r="H18" i="37"/>
  <c r="H17" i="37"/>
  <c r="H16" i="37"/>
  <c r="H15" i="37"/>
  <c r="H14" i="37"/>
  <c r="R25" i="37" l="1"/>
  <c r="P25" i="37"/>
  <c r="Q15" i="37" l="1"/>
  <c r="R15" i="37"/>
  <c r="R14" i="37"/>
  <c r="Q24" i="37" l="1"/>
  <c r="Q21" i="37"/>
  <c r="Q18" i="37"/>
  <c r="Q16" i="37"/>
  <c r="P15" i="37"/>
  <c r="Q22" i="37"/>
  <c r="Q20" i="37"/>
  <c r="Q19" i="37"/>
  <c r="Q17" i="37"/>
  <c r="Q23" i="37"/>
  <c r="P19" i="37" l="1"/>
  <c r="R19" i="37"/>
  <c r="P18" i="37"/>
  <c r="R18" i="37"/>
  <c r="P20" i="37"/>
  <c r="R20" i="37"/>
  <c r="R17" i="37"/>
  <c r="P17" i="37"/>
  <c r="P16" i="37"/>
  <c r="R16" i="37"/>
  <c r="P14" i="37"/>
  <c r="Q14" i="37"/>
  <c r="P23" i="37"/>
  <c r="R23" i="37"/>
  <c r="P21" i="37"/>
  <c r="R21" i="37"/>
  <c r="P22" i="37"/>
  <c r="R22" i="37"/>
  <c r="R24" i="37"/>
  <c r="P24" i="37"/>
  <c r="K14" i="37" l="1"/>
  <c r="K20" i="37" l="1"/>
  <c r="K21" i="37"/>
  <c r="K25" i="37"/>
  <c r="K18" i="37"/>
  <c r="K17" i="37"/>
  <c r="K19" i="37"/>
  <c r="K16" i="37"/>
  <c r="K23" i="37"/>
  <c r="K22" i="37"/>
  <c r="K15" i="37"/>
  <c r="K24" i="37"/>
  <c r="L18" i="37" l="1"/>
  <c r="L20" i="37"/>
  <c r="L14" i="37" l="1"/>
  <c r="L22" i="37"/>
  <c r="L24" i="37"/>
  <c r="L15" i="37"/>
  <c r="L19" i="37"/>
  <c r="L17" i="37"/>
  <c r="L21" i="37"/>
  <c r="L25" i="37"/>
  <c r="L16" i="37"/>
  <c r="L23" i="37"/>
  <c r="N14" i="37" l="1"/>
  <c r="O14" i="37" l="1"/>
  <c r="N22" i="37"/>
  <c r="N20" i="37"/>
  <c r="N16" i="37"/>
  <c r="N21" i="37"/>
  <c r="N15" i="37"/>
  <c r="N19" i="37"/>
  <c r="N18" i="37"/>
  <c r="N23" i="37"/>
  <c r="N17" i="37"/>
  <c r="N25" i="37"/>
  <c r="N24" i="37"/>
  <c r="K153" i="38"/>
  <c r="J153" i="38"/>
  <c r="I153" i="38"/>
  <c r="H153" i="38"/>
  <c r="G153" i="38"/>
  <c r="F153" i="38"/>
  <c r="E153" i="38"/>
  <c r="D153" i="38"/>
  <c r="K145" i="38"/>
  <c r="J145" i="38"/>
  <c r="I145" i="38"/>
  <c r="H145" i="38"/>
  <c r="G145" i="38"/>
  <c r="F145" i="38"/>
  <c r="E145" i="38"/>
  <c r="D145" i="38"/>
  <c r="K140" i="38"/>
  <c r="J140" i="38"/>
  <c r="I140" i="38"/>
  <c r="H140" i="38"/>
  <c r="G140" i="38"/>
  <c r="F140" i="38"/>
  <c r="E140" i="38"/>
  <c r="D140" i="38"/>
  <c r="K126" i="38"/>
  <c r="J126" i="38"/>
  <c r="I126" i="38"/>
  <c r="H126" i="38"/>
  <c r="G126" i="38"/>
  <c r="F126" i="38"/>
  <c r="E126" i="38"/>
  <c r="D126" i="38"/>
  <c r="K113" i="38"/>
  <c r="J113" i="38"/>
  <c r="I113" i="38"/>
  <c r="H113" i="38"/>
  <c r="G113" i="38"/>
  <c r="F113" i="38"/>
  <c r="E113" i="38"/>
  <c r="D113" i="38"/>
  <c r="K94" i="38"/>
  <c r="J94" i="38"/>
  <c r="I94" i="38"/>
  <c r="H94" i="38"/>
  <c r="G94" i="38"/>
  <c r="F94" i="38"/>
  <c r="E94" i="38"/>
  <c r="D94" i="38"/>
  <c r="K83" i="38"/>
  <c r="J83" i="38"/>
  <c r="I83" i="38"/>
  <c r="H83" i="38"/>
  <c r="G83" i="38"/>
  <c r="F83" i="38"/>
  <c r="E83" i="38"/>
  <c r="D83" i="38"/>
  <c r="C83" i="38" s="1"/>
  <c r="K77" i="38"/>
  <c r="J77" i="38"/>
  <c r="I77" i="38"/>
  <c r="H77" i="38"/>
  <c r="G77" i="38"/>
  <c r="F77" i="38"/>
  <c r="E77" i="38"/>
  <c r="D77" i="38"/>
  <c r="K66" i="38"/>
  <c r="J66" i="38"/>
  <c r="I66" i="38"/>
  <c r="H66" i="38"/>
  <c r="G66" i="38"/>
  <c r="F66" i="38"/>
  <c r="E66" i="38"/>
  <c r="D66" i="38"/>
  <c r="K51" i="38"/>
  <c r="J51" i="38"/>
  <c r="I51" i="38"/>
  <c r="H51" i="38"/>
  <c r="G51" i="38"/>
  <c r="F51" i="38"/>
  <c r="E51" i="38"/>
  <c r="D51" i="38"/>
  <c r="K40" i="38"/>
  <c r="J40" i="38"/>
  <c r="I40" i="38"/>
  <c r="H40" i="38"/>
  <c r="G40" i="38"/>
  <c r="F40" i="38"/>
  <c r="E40" i="38"/>
  <c r="D40" i="38"/>
  <c r="K26" i="38"/>
  <c r="J26" i="38"/>
  <c r="I26" i="38"/>
  <c r="H26" i="38"/>
  <c r="G26" i="38"/>
  <c r="F26" i="38"/>
  <c r="E26" i="38"/>
  <c r="D26" i="38"/>
  <c r="C26" i="38" l="1"/>
  <c r="C94" i="38"/>
  <c r="C113" i="38"/>
  <c r="C126" i="38"/>
  <c r="C140" i="38"/>
  <c r="C145" i="38"/>
  <c r="C153" i="38"/>
  <c r="C40" i="38"/>
  <c r="C66" i="38"/>
  <c r="C51" i="38"/>
  <c r="C77" i="38"/>
  <c r="O19" i="37"/>
  <c r="O25" i="37"/>
  <c r="O21" i="37"/>
  <c r="O17" i="37"/>
  <c r="O16" i="37"/>
  <c r="O20" i="37"/>
  <c r="O22" i="37"/>
  <c r="O24" i="37"/>
  <c r="O18" i="37"/>
  <c r="O23" i="37" l="1"/>
  <c r="AG18" i="23" l="1"/>
  <c r="AD7" i="23"/>
  <c r="AD8" i="23"/>
  <c r="AD9" i="23"/>
  <c r="AD10" i="23"/>
  <c r="AD11" i="23"/>
  <c r="AD12" i="23"/>
  <c r="AD13" i="23"/>
  <c r="AD14" i="23"/>
  <c r="AD15" i="23"/>
  <c r="AD16" i="23"/>
  <c r="AD17" i="23"/>
  <c r="AD6" i="23"/>
  <c r="AC8" i="23"/>
  <c r="AC7" i="23"/>
  <c r="AG7" i="23" s="1"/>
  <c r="AC6" i="23"/>
  <c r="AG6" i="23" s="1"/>
  <c r="AC9" i="23"/>
  <c r="AC10" i="23"/>
  <c r="AC11" i="23"/>
  <c r="AC12" i="23"/>
  <c r="AC13" i="23"/>
  <c r="AC14" i="23"/>
  <c r="AC15" i="23"/>
  <c r="AG15" i="23" s="1"/>
  <c r="AC16" i="23"/>
  <c r="AK16" i="23" s="1"/>
  <c r="AC17" i="23"/>
  <c r="AC18" i="23"/>
  <c r="AK15" i="23" l="1"/>
  <c r="AK7" i="23"/>
  <c r="AG14" i="23"/>
  <c r="AI14" i="23"/>
  <c r="AE14" i="23"/>
  <c r="AE8" i="23"/>
  <c r="AI8" i="23"/>
  <c r="AL11" i="23"/>
  <c r="AJ11" i="23"/>
  <c r="AF11" i="23"/>
  <c r="AG13" i="23"/>
  <c r="AI13" i="23"/>
  <c r="AE13" i="23"/>
  <c r="AL6" i="23"/>
  <c r="AF6" i="23"/>
  <c r="AJ6" i="23"/>
  <c r="AL10" i="23"/>
  <c r="AJ10" i="23"/>
  <c r="AF10" i="23"/>
  <c r="AI12" i="23"/>
  <c r="AE12" i="23"/>
  <c r="AL17" i="23"/>
  <c r="AJ17" i="23"/>
  <c r="AF17" i="23"/>
  <c r="AL9" i="23"/>
  <c r="AJ9" i="23"/>
  <c r="AF9" i="23"/>
  <c r="AG12" i="23"/>
  <c r="AK11" i="23"/>
  <c r="AE11" i="23"/>
  <c r="AI11" i="23"/>
  <c r="AL16" i="23"/>
  <c r="AJ16" i="23"/>
  <c r="AF16" i="23"/>
  <c r="AJ8" i="23"/>
  <c r="AF8" i="23"/>
  <c r="AK10" i="23"/>
  <c r="AI10" i="23"/>
  <c r="AE10" i="23"/>
  <c r="AJ15" i="23"/>
  <c r="AF15" i="23"/>
  <c r="AJ7" i="23"/>
  <c r="AF7" i="23"/>
  <c r="AK17" i="23"/>
  <c r="AI17" i="23"/>
  <c r="AE17" i="23"/>
  <c r="AK9" i="23"/>
  <c r="AI9" i="23"/>
  <c r="AE9" i="23"/>
  <c r="AJ14" i="23"/>
  <c r="AF14" i="23"/>
  <c r="AG16" i="23"/>
  <c r="AI16" i="23"/>
  <c r="AE16" i="23"/>
  <c r="AK6" i="23"/>
  <c r="AE6" i="23"/>
  <c r="AI6" i="23"/>
  <c r="AJ13" i="23"/>
  <c r="AF13" i="23"/>
  <c r="AK14" i="23"/>
  <c r="AI15" i="23"/>
  <c r="AE15" i="23"/>
  <c r="AE7" i="23"/>
  <c r="AI7" i="23"/>
  <c r="AL12" i="23"/>
  <c r="AJ12" i="23"/>
  <c r="AF12" i="23"/>
  <c r="AK8" i="23"/>
  <c r="AG17" i="23"/>
  <c r="AG9" i="23"/>
  <c r="AH13" i="23"/>
  <c r="AK13" i="23"/>
  <c r="AL13" i="23"/>
  <c r="AH8" i="23"/>
  <c r="AL8" i="23"/>
  <c r="AG11" i="23"/>
  <c r="AH15" i="23"/>
  <c r="AH7" i="23"/>
  <c r="AL15" i="23"/>
  <c r="AL7" i="23"/>
  <c r="AH14" i="23"/>
  <c r="AL14" i="23"/>
  <c r="AG8" i="23"/>
  <c r="AH12" i="23"/>
  <c r="AK12" i="23"/>
  <c r="AH16" i="23"/>
  <c r="AG10" i="23"/>
  <c r="AH11" i="23"/>
  <c r="AH6" i="23"/>
  <c r="AH10" i="23"/>
  <c r="AH17" i="23"/>
  <c r="AH9" i="23"/>
  <c r="C22" i="37" l="1"/>
  <c r="C20" i="37"/>
  <c r="C23" i="37"/>
  <c r="C21" i="37"/>
  <c r="C16" i="37"/>
  <c r="C18" i="37"/>
  <c r="C17" i="37"/>
  <c r="C19" i="37"/>
  <c r="C25" i="37"/>
  <c r="C24" i="37"/>
  <c r="C14" i="37"/>
  <c r="C15" i="37"/>
  <c r="D14" i="37"/>
  <c r="D25" i="37"/>
  <c r="D17" i="37"/>
  <c r="D23" i="37"/>
  <c r="D24" i="37"/>
  <c r="D20" i="37"/>
  <c r="D18" i="37"/>
  <c r="D22" i="37"/>
  <c r="D19" i="37"/>
  <c r="D15" i="37"/>
  <c r="D21" i="37"/>
  <c r="D16" i="37"/>
  <c r="E14" i="37" l="1"/>
  <c r="I19" i="37" l="1"/>
  <c r="I16" i="37"/>
  <c r="I23" i="37"/>
  <c r="I24" i="37"/>
  <c r="I22" i="37"/>
  <c r="I17" i="37"/>
  <c r="I14" i="37"/>
  <c r="I15" i="37"/>
  <c r="I21" i="37"/>
  <c r="I25" i="37"/>
  <c r="I18" i="37"/>
  <c r="I20" i="37"/>
  <c r="M20" i="37"/>
  <c r="M25" i="37"/>
  <c r="M15" i="37"/>
  <c r="M14" i="37"/>
  <c r="M19" i="37"/>
  <c r="E23" i="37"/>
  <c r="E24" i="37"/>
  <c r="G23" i="37"/>
  <c r="G14" i="37"/>
  <c r="G22" i="37"/>
  <c r="G24" i="37"/>
  <c r="M22" i="37"/>
  <c r="M16" i="37"/>
  <c r="M23" i="37"/>
  <c r="J22" i="37"/>
  <c r="M24" i="37"/>
  <c r="J14" i="37"/>
  <c r="M18" i="37"/>
  <c r="M17" i="37"/>
  <c r="M21" i="37"/>
  <c r="J25" i="37"/>
  <c r="J24" i="37"/>
  <c r="J21" i="37"/>
  <c r="J23" i="37"/>
  <c r="E18" i="37"/>
  <c r="E21" i="37"/>
  <c r="E17" i="37"/>
  <c r="E16" i="37"/>
  <c r="E15" i="37"/>
  <c r="E20" i="37"/>
  <c r="E22" i="37"/>
  <c r="E19" i="37"/>
  <c r="F21" i="37"/>
  <c r="F16" i="37"/>
  <c r="F14" i="37" l="1"/>
  <c r="F15" i="37"/>
  <c r="F19" i="37"/>
  <c r="F20" i="37"/>
  <c r="F17" i="37"/>
  <c r="F25" i="37"/>
  <c r="F18" i="37"/>
  <c r="F23" i="37"/>
  <c r="F24" i="37"/>
  <c r="F22" i="37"/>
  <c r="G15" i="37"/>
  <c r="G16" i="37"/>
  <c r="G17" i="37"/>
  <c r="G18" i="37"/>
  <c r="E25" i="37" l="1"/>
  <c r="G19" i="37"/>
  <c r="G20" i="37"/>
  <c r="G21" i="37"/>
  <c r="G25" i="37"/>
  <c r="J16" i="37"/>
  <c r="J17" i="37"/>
  <c r="J18" i="37"/>
  <c r="J19" i="37"/>
  <c r="J20" i="37"/>
  <c r="J15" i="37"/>
  <c r="O15" i="37" l="1"/>
</calcChain>
</file>

<file path=xl/sharedStrings.xml><?xml version="1.0" encoding="utf-8"?>
<sst xmlns="http://schemas.openxmlformats.org/spreadsheetml/2006/main" count="8239" uniqueCount="620">
  <si>
    <t>COMUNA</t>
  </si>
  <si>
    <t>ESTABLECIMIENTO</t>
  </si>
  <si>
    <t>NUMERADOR</t>
  </si>
  <si>
    <t>DENOMINADOR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</si>
  <si>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</si>
  <si>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</si>
  <si>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</si>
  <si>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</si>
  <si>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</si>
  <si>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</si>
  <si>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</si>
  <si>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</si>
  <si>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SEPBRE</t>
  </si>
  <si>
    <t>OCTBRE</t>
  </si>
  <si>
    <t>NOVBRE</t>
  </si>
  <si>
    <t>DICBRE</t>
  </si>
  <si>
    <t>TOTAL</t>
  </si>
  <si>
    <t>TOTAL CANELA</t>
  </si>
  <si>
    <t>A DICBRE</t>
  </si>
  <si>
    <t>N° de adultos de 65 y más años con Examen de Medicina Preventiva</t>
  </si>
  <si>
    <t>Nº de mujeres embarazadas ingresadas antes de las 14 semanas a control</t>
  </si>
  <si>
    <t>Total de mujeres embarazadas ingresadas a control</t>
  </si>
  <si>
    <t>Nº de visitas domiciliarias integrales realizadas</t>
  </si>
  <si>
    <t>Niños y niñas 12 a 23 con Evaluación del Desarrollo Psicomotor</t>
  </si>
  <si>
    <t>Niños y Niñas entre 12 a 23 meses bajo control</t>
  </si>
  <si>
    <t>105300-CES. CARDENAL CARO</t>
  </si>
  <si>
    <t>105301-CES. LAS COMPAÑIAS</t>
  </si>
  <si>
    <t>105302-CES. PEDRO AGUIRRE C.</t>
  </si>
  <si>
    <t>105313-CES. SCHAFFHAUSER</t>
  </si>
  <si>
    <t>105319-CES. CARDENAL R.S.H.</t>
  </si>
  <si>
    <t>105325-CESFAM JUAN PABLO II</t>
  </si>
  <si>
    <t xml:space="preserve">105400-P.S.R. ALGARROBITO            </t>
  </si>
  <si>
    <t>105401-P.S.R. LAS ROJAS</t>
  </si>
  <si>
    <t>105402-P.S.R. EL ROMERO</t>
  </si>
  <si>
    <t>105499-P.S.R. LAMBERT</t>
  </si>
  <si>
    <t>105700-CECOF VILLA EL INDIO</t>
  </si>
  <si>
    <t>105701-CECOF VILLA ALEMANIA</t>
  </si>
  <si>
    <t>105702-CECOF VILLA LAMBERT</t>
  </si>
  <si>
    <t>04101-LA SERENA</t>
  </si>
  <si>
    <t>04102-COQUIMBO</t>
  </si>
  <si>
    <t>105303-CES. SAN JUAN</t>
  </si>
  <si>
    <t>105304-CES. SANTA CECILIA</t>
  </si>
  <si>
    <t>105305-CES. TIERRAS BLANCAS</t>
  </si>
  <si>
    <t>105321-CES. RURAL  TONGOY</t>
  </si>
  <si>
    <t>105323-CES. DR. SERGIO AGUILAR</t>
  </si>
  <si>
    <t xml:space="preserve">105404-P.S.R. EL TANGUE                         </t>
  </si>
  <si>
    <t>105405-P.S.R. GUANAQUEROS</t>
  </si>
  <si>
    <t>105407-P.S.R. TAMBILLOS</t>
  </si>
  <si>
    <t>105705-CECOF EL ALBA</t>
  </si>
  <si>
    <t>105467-P.S.R. DIAGUITAS</t>
  </si>
  <si>
    <t>105468-P.S.R. EL MOLLE</t>
  </si>
  <si>
    <t>105469-P.S.R. EL TAMBO</t>
  </si>
  <si>
    <t>105470-P.S.R. HUANTA</t>
  </si>
  <si>
    <t>105471-P.S.R. PERALILLO</t>
  </si>
  <si>
    <t>105472-P.S.R. RIVADAVIA</t>
  </si>
  <si>
    <t>105473-P.S.R. TALCUNA</t>
  </si>
  <si>
    <t>105474-P.S.R. CHAPILCA</t>
  </si>
  <si>
    <t>105509-P.S.R. GUALLIGUAICA</t>
  </si>
  <si>
    <t>04106-VICUÑA</t>
  </si>
  <si>
    <t>105326-CESFAM SAN RAFAEL</t>
  </si>
  <si>
    <t xml:space="preserve">105443-P.S.R. CARCAMO                   </t>
  </si>
  <si>
    <t>105444-P.S.R. HUINTIL</t>
  </si>
  <si>
    <t>105445-P.S.R. LIMAHUIDA</t>
  </si>
  <si>
    <t>105446-P.S.R. MATANCILLA</t>
  </si>
  <si>
    <t>105447-P.S.R. PERALILLO</t>
  </si>
  <si>
    <t>105448-P.S.R. SANTA VIRGINIA</t>
  </si>
  <si>
    <t>105449-P.S.R. TUNGA NORTE</t>
  </si>
  <si>
    <t>105485-P.S.R. PLAN DE HORNOS</t>
  </si>
  <si>
    <t>105486-P.S.R. TUNGA SUR</t>
  </si>
  <si>
    <t>105487-P.S.R. CAÑAS UNO</t>
  </si>
  <si>
    <t>105496-P.S.R. PINTACURA SUR</t>
  </si>
  <si>
    <t>105504-P.S.R. SOCAVON</t>
  </si>
  <si>
    <t>04201-ILLAPEL</t>
  </si>
  <si>
    <t>105309-CES. RURAL CANELA</t>
  </si>
  <si>
    <t xml:space="preserve">105450-P.S.R. MINCHA NORTE            </t>
  </si>
  <si>
    <t>105451-P.S.R. AGUA FRIA</t>
  </si>
  <si>
    <t>105482-P.S.R. CANELA ALTA</t>
  </si>
  <si>
    <t>105483-P.S.R. LOS RULOS</t>
  </si>
  <si>
    <t>105484-P.S.R. HUENTELAUQUEN</t>
  </si>
  <si>
    <t>105488-P.S.R. ESPIRITU SANTO</t>
  </si>
  <si>
    <t>105493-P.S.R. MINCHA SUR</t>
  </si>
  <si>
    <t>105497-P.S.R. JABONERIA</t>
  </si>
  <si>
    <t>105498-P.S.R. QUEBRADA DE LINARES</t>
  </si>
  <si>
    <t>04202-CANELA</t>
  </si>
  <si>
    <t xml:space="preserve">105478-P.S.R. CAIMANES                   </t>
  </si>
  <si>
    <t>105479-P.S.R. GUANGUALI</t>
  </si>
  <si>
    <t>105480-P.S.R. QUILIMARI</t>
  </si>
  <si>
    <t>105481-P.S.R. TILAMA</t>
  </si>
  <si>
    <t>105511-P.S.R. LOS CONDORES</t>
  </si>
  <si>
    <t>04203-LOS VILOS</t>
  </si>
  <si>
    <t xml:space="preserve">105452-P.S.R. CUNCUMEN                 </t>
  </si>
  <si>
    <t>105453-P.S.R. TRANQUILLA</t>
  </si>
  <si>
    <t>105454-P.S.R. CUNLAGUA</t>
  </si>
  <si>
    <t>105455-P.S.R. CHILLEPIN</t>
  </si>
  <si>
    <t>105456-P.S.R. LLIMPO</t>
  </si>
  <si>
    <t>105457-P.S.R. SAN AGUSTIN</t>
  </si>
  <si>
    <t>105458-P.S.R. TAHUINCO</t>
  </si>
  <si>
    <t>105491-P.S.R. QUELEN BAJO</t>
  </si>
  <si>
    <t>105492-P.S.R. CAMISA</t>
  </si>
  <si>
    <t>105501-P.S.R. ARBOLEDA GRANDE</t>
  </si>
  <si>
    <t>04204-SALAMANCA</t>
  </si>
  <si>
    <t>105315-CES. RURAL C. DE TAMAYA</t>
  </si>
  <si>
    <t>105317-CES. JORGE JORDAN D.</t>
  </si>
  <si>
    <t>105322-CES. MARCOS MACUADA</t>
  </si>
  <si>
    <t>105324-CES. SOTAQUI</t>
  </si>
  <si>
    <t>105415-P.S.R. BARRAZA</t>
  </si>
  <si>
    <t xml:space="preserve">105416-P.S.R. CAMARICO                  </t>
  </si>
  <si>
    <t>105417-P.S.R. ALCONES BAJOS</t>
  </si>
  <si>
    <t>105419-P.S.R. LAS SOSSAS</t>
  </si>
  <si>
    <t>105422-P.S.R. HORNILLOS</t>
  </si>
  <si>
    <t>105437-P.S.R. CHALINGA</t>
  </si>
  <si>
    <t>105439-P.S.R. CERRO BLANCO</t>
  </si>
  <si>
    <t>105507-P.S.R. HUAMALATA</t>
  </si>
  <si>
    <t>105510-P.S.R. RECOLETA</t>
  </si>
  <si>
    <t>105722-CECOF SAN JOSE DE LA DEHESA</t>
  </si>
  <si>
    <t>105723-CECOF LIMARI</t>
  </si>
  <si>
    <t>04301-OVALLE</t>
  </si>
  <si>
    <t>105433-P.S.R. SAN LORENZO</t>
  </si>
  <si>
    <t>105434-P.S.R. SAN MARCOS</t>
  </si>
  <si>
    <t>105441-P.S.R. MANQUEHUA</t>
  </si>
  <si>
    <t xml:space="preserve">105459-P.S.R. BARRANCAS                </t>
  </si>
  <si>
    <t>105460-P.S.R. COGOTI 18</t>
  </si>
  <si>
    <t>105461-P.S.R. EL HUACHO</t>
  </si>
  <si>
    <t>105462-P.S.R. EL SAUCE</t>
  </si>
  <si>
    <t>105463-P.S.R. QUILITAPIA</t>
  </si>
  <si>
    <t>105464-P.S.R. LA LIGUA</t>
  </si>
  <si>
    <t>105465-P.S.R. RAMADILLA</t>
  </si>
  <si>
    <t>105466-P.S.R. VALLE HERMOSO</t>
  </si>
  <si>
    <t>105490-P.S.R. EL DURAZNO</t>
  </si>
  <si>
    <t>04302-COMBARBALÁ</t>
  </si>
  <si>
    <t>105307-CES. RURAL MONTE PATRIA</t>
  </si>
  <si>
    <t>105311-CES. RURAL CHAÑARAL ALTO</t>
  </si>
  <si>
    <t>105312-CES. RURAL CAREN</t>
  </si>
  <si>
    <t>105318-CES. RURAL EL PALQUI</t>
  </si>
  <si>
    <t>105425-P.S.R. CHILECITO</t>
  </si>
  <si>
    <t>105427-P.S.R. HACIENDA VALDIVIA</t>
  </si>
  <si>
    <t>105428-P.S.R. HUATULAME</t>
  </si>
  <si>
    <t>105430-P.S.R. MIALQUI</t>
  </si>
  <si>
    <t>105431-P.S.R. PEDREGAL</t>
  </si>
  <si>
    <t>105432-P.S.R. RAPEL</t>
  </si>
  <si>
    <t>105435-P.S.R. TULAHUEN</t>
  </si>
  <si>
    <t>105436-P.S.R. EL MAITEN</t>
  </si>
  <si>
    <t>105489-P.S.R. RAMADAS DE TULAHUEN</t>
  </si>
  <si>
    <t>04304-MONTE PATRIA</t>
  </si>
  <si>
    <t>105308-CES. RURAL PUNITAQUI</t>
  </si>
  <si>
    <t>105440-P.S.R. DIVISADERO</t>
  </si>
  <si>
    <t>105442-P.S.R. SAN PEDRO DE QUILES</t>
  </si>
  <si>
    <t xml:space="preserve">105508-P.S.R. EL PARRAL DE QUILES  </t>
  </si>
  <si>
    <t>04304-PUNITAQUI</t>
  </si>
  <si>
    <t>105310-CES. RURAL PICHASCA</t>
  </si>
  <si>
    <t>105409-P.S.R. EL CHAÑAR</t>
  </si>
  <si>
    <t>105410-P.S.R. HURTADO</t>
  </si>
  <si>
    <t>105411-P.S.R. LAS BREAS</t>
  </si>
  <si>
    <t>105413-P.S.R. SAMO ALTO</t>
  </si>
  <si>
    <t>105414-P.S.R. SERON</t>
  </si>
  <si>
    <t>105503-P.S.R. TABAQUEROS</t>
  </si>
  <si>
    <t>04305-RIO HURTADO</t>
  </si>
  <si>
    <t>TOTAL LA SERENA</t>
  </si>
  <si>
    <t>TOTAL COQUIMBO</t>
  </si>
  <si>
    <t>TOTAL VICUÑA</t>
  </si>
  <si>
    <t>TOTAL ILLAPEL</t>
  </si>
  <si>
    <t>TOTAL LOS VILOS</t>
  </si>
  <si>
    <t>TOTAL SALAMANCA</t>
  </si>
  <si>
    <t>TOTAL OVALLE</t>
  </si>
  <si>
    <t>TOTAL COMBARBALÁ</t>
  </si>
  <si>
    <t>TOTAL MONTE PATRIA</t>
  </si>
  <si>
    <t>TOTAL PUNITAQUI</t>
  </si>
  <si>
    <t>TOTAL RIO HURTADO</t>
  </si>
  <si>
    <t>Indicador</t>
  </si>
  <si>
    <t>Resultado</t>
  </si>
  <si>
    <t>CUMPLIMIENTO</t>
  </si>
  <si>
    <t>CODIGO COMUNA</t>
  </si>
  <si>
    <t>TIPO</t>
  </si>
  <si>
    <t>COQUIMBO</t>
  </si>
  <si>
    <t>CANELA</t>
  </si>
  <si>
    <t>RURAL</t>
  </si>
  <si>
    <t>COMBARBALA</t>
  </si>
  <si>
    <t>URBANA</t>
  </si>
  <si>
    <t>ILLAPEL</t>
  </si>
  <si>
    <t>LA SERENA</t>
  </si>
  <si>
    <t>LOS VILOS</t>
  </si>
  <si>
    <t>MONTE PATRIA</t>
  </si>
  <si>
    <t>OVALLE</t>
  </si>
  <si>
    <t>PUNITAQUI</t>
  </si>
  <si>
    <t>RIO HURTADO</t>
  </si>
  <si>
    <t>SALAMANCA</t>
  </si>
  <si>
    <t>VICUÑA</t>
  </si>
  <si>
    <t>META Nº12</t>
  </si>
  <si>
    <t>META Nº5</t>
  </si>
  <si>
    <t>META Nº7</t>
  </si>
  <si>
    <t>META Nº9</t>
  </si>
  <si>
    <t>Población adolescente de 10 a 14 años inscrita  en el establecimiento de salud</t>
  </si>
  <si>
    <t>META Nº13</t>
  </si>
  <si>
    <t>EMP 65 y mas años</t>
  </si>
  <si>
    <t xml:space="preserve">Control embarazada </t>
  </si>
  <si>
    <t xml:space="preserve">Visita domiciliaria integral </t>
  </si>
  <si>
    <t xml:space="preserve"> Cobertura de Atención Integral de trastornos mentales en personas de 5 y más años </t>
  </si>
  <si>
    <t>COMBARBALÁ</t>
  </si>
  <si>
    <t>MINISTERIO DE SALUD</t>
  </si>
  <si>
    <t>SERVICIO DE SALUD COQUIMBO</t>
  </si>
  <si>
    <t>META Nº14</t>
  </si>
  <si>
    <t>META Nº17</t>
  </si>
  <si>
    <t>META Nº18</t>
  </si>
  <si>
    <t>Consultas de Morbilidad y Controles Médicos</t>
  </si>
  <si>
    <t>Evaluación del desarrollo Psicomotor de niños/as de 12 a 23 meses bajo control</t>
  </si>
  <si>
    <t xml:space="preserve">Control de salud integral adolescentes de 10 a 14 años </t>
  </si>
  <si>
    <t xml:space="preserve">Cobertura de Métodos Anticonceptivos en Adolescentes </t>
  </si>
  <si>
    <t>Nº de consultas de morbilidad y controles médicos realizadas</t>
  </si>
  <si>
    <t>Población Inscrita</t>
  </si>
  <si>
    <t>A ABRIL</t>
  </si>
  <si>
    <t>Nº de niñas y niños menores de 3 años con regsitro de CEOD=0</t>
  </si>
  <si>
    <t>Nº de niñas y niños menores de 3 años inscritos</t>
  </si>
  <si>
    <t>200273-CECOF PUNTA MIRA</t>
  </si>
  <si>
    <t>200258-CECOF LOS COPIHUES</t>
  </si>
  <si>
    <t>META Nº 5</t>
  </si>
  <si>
    <t>Cobertura de atención Integral a personas de 5 y más años con trastornos mentales</t>
  </si>
  <si>
    <t>Cobertura de atención de Asma en población general y EPOC en personas de 40 y más años</t>
  </si>
  <si>
    <t>METAS COMPONENTE ESTRATEGIA RISS, PRODUCCIÓN,COBERTURA EFECTIVA E IMPACTO SANITARIO</t>
  </si>
  <si>
    <t>DIF 2017-2016</t>
  </si>
  <si>
    <t>Nº de familias (población Inscrita / 3,3)</t>
  </si>
  <si>
    <t>Basal Dic2016</t>
  </si>
  <si>
    <t>Meta Anual 2017</t>
  </si>
  <si>
    <t>Meta a ABRIL</t>
  </si>
  <si>
    <t>Meta a JULIO</t>
  </si>
  <si>
    <t>Meta a OCTUBRE</t>
  </si>
  <si>
    <t>Meta a DICIEMBRE</t>
  </si>
  <si>
    <t>200367-CECOF COLONIA LIMARÍ</t>
  </si>
  <si>
    <t>200402-CECOF ARCOS DE PINAMAR</t>
  </si>
  <si>
    <t>200366-CESFAM URBANO II</t>
  </si>
  <si>
    <t xml:space="preserve">Alta odontologica menores de 7 años a menor de 20 años </t>
  </si>
  <si>
    <t>200494-CESFAM EL SAUCE</t>
  </si>
  <si>
    <t>200499-CESFAM PAN DE AZÚCAR</t>
  </si>
  <si>
    <t>SUBDIRECCIÓN DE GESTIÓN  ASISTENCIAL</t>
  </si>
  <si>
    <t>200538-CESFAM SAN ISIDRO CALINGASTA</t>
  </si>
  <si>
    <t xml:space="preserve">Cobertura DM2 en personas de 15 y mas años </t>
  </si>
  <si>
    <t xml:space="preserve">Cobertutra HTA en personas de 15 y mas años </t>
  </si>
  <si>
    <t>META 4: PORCENTAJE DE CONSULTAS Y CONTROLES RESUELTOS EN APS</t>
  </si>
  <si>
    <t>META 5: TASA DE VISITA DOMICILIARIA INTEGRAL</t>
  </si>
  <si>
    <t>A SEPBRE</t>
  </si>
  <si>
    <t>Nº total de controles y consultas médicas realizadas en APS</t>
  </si>
  <si>
    <t>Nº Examen de Medicina Preventiva (EMP) realizado en población de hombres y mujeres de 20 a 64 años</t>
  </si>
  <si>
    <t>Población de hombres y mujeres de 20 a 64 años bajo control en programa de salud cardiovascular</t>
  </si>
  <si>
    <t>Población de hombres y mujeres de 20 a 64 años inscrita, menos población de hombres y mujeres de 20 a 64 años bajo control en Programa Salud Cardiovascular</t>
  </si>
  <si>
    <t>Población inscrita validada de 65 y más años</t>
  </si>
  <si>
    <t>META 7: COBERTURA DE EVALUACIÓN DEL DESARROLLO PSICOMOTOR DE NIÑOS Y NIÑAS DE 12 A 23 MESES BAJO CONTROL</t>
  </si>
  <si>
    <t>META 8: COBERTURA DE CONTROL DE SALUD INTEGRAL EN ADOLESCENTES DE 10 14 AÑOS</t>
  </si>
  <si>
    <t xml:space="preserve">Nº de controles  de salud integral realizados a adolescentes  de 10 a 14 años </t>
  </si>
  <si>
    <t>META 13: INGRESO PRECOZ DE MUJERES A CONTROL DE EMBARAZO</t>
  </si>
  <si>
    <t>META 17: PROPORCIÓN DE NIÑAS Y NIÑOS MENORES DE 3 AÑOS LIBRE DE CARIES</t>
  </si>
  <si>
    <t>META Nº3</t>
  </si>
  <si>
    <t>META Nº4</t>
  </si>
  <si>
    <t>Controles y Consultas resueltos en APS</t>
  </si>
  <si>
    <t>META Nº6.1</t>
  </si>
  <si>
    <t xml:space="preserve">EMP hombres y mujeres 20 a 64 años </t>
  </si>
  <si>
    <t>META Nº8</t>
  </si>
  <si>
    <t>META Nº15</t>
  </si>
  <si>
    <t>META Nº16</t>
  </si>
  <si>
    <t>Proporción de Niños(as) de 3 años libre de Caries</t>
  </si>
  <si>
    <t>Proporción de Niños(as) menores de 6 años con estado nutricional normal</t>
  </si>
  <si>
    <t>SUBDEPTO DE ESTADÍSTICAS Y GESTIÓN DE LA INFORMACIÓN</t>
  </si>
  <si>
    <t>META Nº 3</t>
  </si>
  <si>
    <t>META Nº 4</t>
  </si>
  <si>
    <t>META Nº 6.1</t>
  </si>
  <si>
    <t>META Nº 6.2</t>
  </si>
  <si>
    <t xml:space="preserve"> </t>
  </si>
  <si>
    <t>200569-CESFAM FRAY JORGE</t>
  </si>
  <si>
    <t xml:space="preserve">Nº de control y consulta médica realizada en APS </t>
  </si>
  <si>
    <t xml:space="preserve">SIC de control y consultas médicas generadas en APS </t>
  </si>
  <si>
    <t>Población de hombres y mujeres de 20 a 64 años inscrita</t>
  </si>
  <si>
    <t>META 11: CUMPLIMIENTO DE GARANTÍAS EXPLICITAS EN SALUD, CUYAS ACCIONES SON DE EJECUCIÓN EN APS</t>
  </si>
  <si>
    <t>Nº de casos GES con garantía cumplida; Incluye Garantías Cumplidas + Garantías Exceptuadas + Garantías Incumplidas atendidas</t>
  </si>
  <si>
    <t>Nº de casos GES del periodo; Incluye Garantías Cumplidas + Garantías Exceptuadas + Garantías Incumplidas Atendidas + Garantías Incumplidas no Atendidas + Garantías Retrasadas</t>
  </si>
  <si>
    <t xml:space="preserve">200607-CESFAM LILA CORTES </t>
  </si>
  <si>
    <t>META Nº6</t>
  </si>
  <si>
    <t xml:space="preserve">META 14 : COBERTURA DE MÉTODOS ANTICONCEPTIVOS EN ADOLESCENTES </t>
  </si>
  <si>
    <t>Nº de adolescentes de 15 a 19 años inscritos que usan métodos de regulación de fertilidad (bajo Control)</t>
  </si>
  <si>
    <t xml:space="preserve">Total de adolescentes de 15 a 19 años inscritos
</t>
  </si>
  <si>
    <t>A JUNIO</t>
  </si>
  <si>
    <t>META 15: COBERTURA EFECTIVA DE TRATAMIENTO EN PERSONAS DE 15 AÑOS Y MAS CON DIABETES MELLITUS 2</t>
  </si>
  <si>
    <t>Nº de personas con DM2 que cumplen Metas de Compensación definidas</t>
  </si>
  <si>
    <t>Nº de diabéticos de 15 y más, esperados según prevalencia</t>
  </si>
  <si>
    <t xml:space="preserve">META 16: COBERTURA EFECTIVA DE TRATAMIENTO EN PERSONAS DE 15 AÑOS Y MAS CON HIPERTENSION ARTERIAL </t>
  </si>
  <si>
    <t>Nº de personas hipertensas que cumplen Metas de Compensación definidas</t>
  </si>
  <si>
    <t>Nº de Hipertensos de 15 y más, esperados según prevalencia</t>
  </si>
  <si>
    <t>META 18 : PROPORCIÓN DE NIÑOS(AS) MENORES DE 6 AÑOS CON ESTADO NUTRICIONAL NORMAL</t>
  </si>
  <si>
    <t>Nº de niños(as) menores de 6 años con estado nutricional normal</t>
  </si>
  <si>
    <t xml:space="preserve">N° de niños(as) menores de 6 años inscritos
</t>
  </si>
  <si>
    <t>META 3: TASA DE CONSULTAS DE MORBILIDAD Y DE CONTROLES MÉDICOS POR HABITANTE AÑO</t>
  </si>
  <si>
    <t>META 6.1: COBERTURA EXAMEN DE MEDICINA PREVENTIVA REALIZADO A HOMBRES Y MUJERES DE 20 AÑOS Y MÁS</t>
  </si>
  <si>
    <t>META 6.2: COBERTURA EXAMEN DE MEDICINA PREVENTIVA EN PERSONAS DE 65 AÑOS Y MÁS</t>
  </si>
  <si>
    <t>META 9: PORCENTAJE DE CONSULTAS DE MORBILIDAD ODONTOLÓGICA EN POBLACIÓN DE 0 A 19 AÑOS</t>
  </si>
  <si>
    <t>META 10.1: COBERTURA DE ATENCIÓN INTEGRAL A PERSONAS CON FACTORES DE RIESGO, CONDICIONANTES DE SALUD MENTAL Y TRASTORNOS MENTALES</t>
  </si>
  <si>
    <t>Población en control con factores de riesgo, condicionantes de salud mental y trastornos mentales de 0 y más años</t>
  </si>
  <si>
    <t>Nº de personas esperadas según prevalencia de trastornos mentales</t>
  </si>
  <si>
    <t>N° de controles de salud mental totales realizados a personas de  0 y más años</t>
  </si>
  <si>
    <t>META 10.2: TASA DE CONTROLES DE ATENCIÓN INTEGRAL A PERSONAS CON FACTORES DE RIESGO, CONDICIONANTES DE SALUD MENTAL Y TRASTORNOS MENTALES</t>
  </si>
  <si>
    <t>META Nº10.1</t>
  </si>
  <si>
    <t>META Nº10.2</t>
  </si>
  <si>
    <t>Población inscrita de 0 a 19 años</t>
  </si>
  <si>
    <t xml:space="preserve"> Cobertura y tasa de controles de atención integral a personas con factores de riesgo, condicionantes de la salud mental y trastornos mentales</t>
  </si>
  <si>
    <t xml:space="preserve"> Cobertura de atención integral a personas con factores de riesgo, condicionantes de salud mental y trastornos mentales</t>
  </si>
  <si>
    <t>Ingresos de población masculina y femenina al PSCV de 20 y 64 años</t>
  </si>
  <si>
    <t>Egresos de población masculina y femenina al PSCV de 20 y 64 años</t>
  </si>
  <si>
    <t>Ingreso de población con factores de riesgo, condicionantes de salud mental y trastornos mentales a bajo control</t>
  </si>
  <si>
    <t>Egreso de población con con factores de riesgo, condicionantes de salud mental y trastornos mentales de bajo control</t>
  </si>
  <si>
    <t>CORTE A DICIEMBRE</t>
  </si>
  <si>
    <t>105300-Centro de Salud Familiar Cardenal Caro</t>
  </si>
  <si>
    <t>105301-Centro de Salud Familiar Las Compañías</t>
  </si>
  <si>
    <t>105302-Centro de Salud Familiar Pedro Aguirre Cerda</t>
  </si>
  <si>
    <t>105313-Centro de Salud Familiar Dr. Emilio Schaffhauser</t>
  </si>
  <si>
    <t>105319-Centro de Salud Familiar Cardenal Raúl Silva Henríquez de La Serena</t>
  </si>
  <si>
    <t>105325-Centro de Salud Familiar Juan Pablo II (La Serena)</t>
  </si>
  <si>
    <t>105400-Posta de Salud Rural Algarrobito</t>
  </si>
  <si>
    <t>105401-Posta de Salud Rural Las Rojas</t>
  </si>
  <si>
    <t>105402-Posta de Salud Rural El Romero</t>
  </si>
  <si>
    <t>105499-Posta de Salud Rural Lambert</t>
  </si>
  <si>
    <t>105700-Centro Comunitario de Salud Familiar Villa el Indio</t>
  </si>
  <si>
    <t>105701-Centro Comunitario de Salud Familiar Villa Alemania</t>
  </si>
  <si>
    <t>105702-Centro Comunitario de Salud Familiar Lambert</t>
  </si>
  <si>
    <t>200402-Centro Comunitario de Salud Familiar Arcos de Pinamar</t>
  </si>
  <si>
    <t>105303-Centro de Salud Familiar San Juan</t>
  </si>
  <si>
    <t>105304-Centro de Salud Familiar Santa Cecilia</t>
  </si>
  <si>
    <t>105305-Centro de Salud Familiar Tierras Blancas</t>
  </si>
  <si>
    <t>105321-Centro de Salud Familiar Tongoy</t>
  </si>
  <si>
    <t>105323-Centro de Salud Familiar Dr. Sergio Aguilar Delgado</t>
  </si>
  <si>
    <t>105405-Posta de Salud Rural Guanaqueros</t>
  </si>
  <si>
    <t>105407-Posta de Salud Rural Tambillo</t>
  </si>
  <si>
    <t>200273-Centro Comunitario de Salud Familiar Punta Mira</t>
  </si>
  <si>
    <t>200494-Centro de Salud Familiar El Sauce</t>
  </si>
  <si>
    <t>200499-Centro de Salud Familiar Rural Pan de Azúcar</t>
  </si>
  <si>
    <t>200607-Centro de Salud Familiar Lila Cortés Godoy</t>
  </si>
  <si>
    <t>105467-Posta de Salud Rural Diaguitas</t>
  </si>
  <si>
    <t>105468-Posta de Salud Rural El Molle</t>
  </si>
  <si>
    <t>105469-Posta de Salud Rural El Tambo (Vicuña)</t>
  </si>
  <si>
    <t>105470-Posta de Salud Rural Huanta</t>
  </si>
  <si>
    <t>105471-Posta de Salud Rural Peralillo Vicuña</t>
  </si>
  <si>
    <t>105472-Posta de Salud Rural Rivadavia</t>
  </si>
  <si>
    <t>105473-Posta de Salud Rural Talcuna</t>
  </si>
  <si>
    <t>105474-Posta de Salud Rural Chapilca</t>
  </si>
  <si>
    <t>105509-Posta de Salud Rural Gualliguaica</t>
  </si>
  <si>
    <t>200538-Centro de Salud Familiar San Isidro Calingasta</t>
  </si>
  <si>
    <t>105326-Centro de Salud Familiar Villa San Rafael de Rozas</t>
  </si>
  <si>
    <t>105443-Posta de Salud Rural Cárcamo</t>
  </si>
  <si>
    <t>105444-Posta de Salud Rural Huintil</t>
  </si>
  <si>
    <t>105445-Posta de Salud Rural Limáhuida</t>
  </si>
  <si>
    <t>105446-Posta de Salud Rural Matancilla</t>
  </si>
  <si>
    <t>105447-Posta de Salud Rural Peralillo Illapel</t>
  </si>
  <si>
    <t>105448-Posta de Salud Rural Santa Virginia</t>
  </si>
  <si>
    <t>105449-Posta de Salud Rural Tunga Norte</t>
  </si>
  <si>
    <t>105485-Posta de Salud Rural Plan de Hornos</t>
  </si>
  <si>
    <t>105486-Posta de Salud Rural Tunga Sur</t>
  </si>
  <si>
    <t>105487-Posta de Salud Rural Cañas Uno</t>
  </si>
  <si>
    <t>105496-Posta de Salud Rural Pintacura Sur</t>
  </si>
  <si>
    <t>105504-Posta de Salud Rural Socavón</t>
  </si>
  <si>
    <t>200366-Centro de Salud Familiar Urbano de Illapel</t>
  </si>
  <si>
    <t>105309-Centro de Salud Familiar Canela</t>
  </si>
  <si>
    <t>105450-Posta de Salud Rural Mincha Norte</t>
  </si>
  <si>
    <t>105451-Posta de Salud Rural Agua Fría</t>
  </si>
  <si>
    <t>105482-Posta de Salud Rural Canela Alta</t>
  </si>
  <si>
    <t>105483-Posta de Salud Rural Los Rulos</t>
  </si>
  <si>
    <t>105484-Posta de Salud Rural Huentelauquén</t>
  </si>
  <si>
    <t>105488-Posta de Salud Rural Espíritu Santo</t>
  </si>
  <si>
    <t>105493-Posta de Salud Rural Mincha Sur</t>
  </si>
  <si>
    <t>105497-Posta de Salud Rural Jabonería</t>
  </si>
  <si>
    <t>105498-Posta de Salud Rural Quebrada Linares</t>
  </si>
  <si>
    <t>105478-Posta de Salud Rural Caimanes</t>
  </si>
  <si>
    <t>105479-Posta de Salud Rural Guangualí</t>
  </si>
  <si>
    <t>105480-Posta de Salud Rural Quilimarí</t>
  </si>
  <si>
    <t>105481-Posta de Salud Rural Tilama</t>
  </si>
  <si>
    <t>105511-Posta de Salud Rural Los Cóndores</t>
  </si>
  <si>
    <t>105452-Posta de Salud Rural Cuncumén(Salamanca)</t>
  </si>
  <si>
    <t>105453-Posta de Salud Rural Tranquilla</t>
  </si>
  <si>
    <t>105454-Posta de Salud Rural Cunlagua</t>
  </si>
  <si>
    <t>105456-Posta de Salud Rural Llimpo</t>
  </si>
  <si>
    <t>105457-Posta de Salud Rural San Agustín (Salamanca)</t>
  </si>
  <si>
    <t>105458-Posta de Salud Rural Tahuinco</t>
  </si>
  <si>
    <t>105491-Posta de Salud Rural Quelén Bajo</t>
  </si>
  <si>
    <t>105492-Posta de Salud Rural Camisa</t>
  </si>
  <si>
    <t>105501-Posta de Salud Rural Arboleda Grande</t>
  </si>
  <si>
    <t>105455-Cesfam Valle Alto</t>
  </si>
  <si>
    <t>105315-Centro de Salud Familiar Cerrillos de Tamaya</t>
  </si>
  <si>
    <t>105317-Centro de Salud Familiar Jorge Jordán Domic</t>
  </si>
  <si>
    <t>105322-Centro de Salud Familiar Marcos Macuada</t>
  </si>
  <si>
    <t>105324-Centro de Salud Familiar Sotaquí</t>
  </si>
  <si>
    <t>105415-Posta de Salud Rural Barraza</t>
  </si>
  <si>
    <t>105416-Posta de Salud Rural Camarico (Ovalle)</t>
  </si>
  <si>
    <t>105417-Posta de Salud Rural Alcones Bajo</t>
  </si>
  <si>
    <t>105419-Posta de Salud Rural Las Sossas</t>
  </si>
  <si>
    <t>105422-Posta de Salud Rural Hornillos</t>
  </si>
  <si>
    <t>105437-Posta de Salud Rural Chalinga</t>
  </si>
  <si>
    <t>105439-Posta de Salud Rural Cerro Blanco</t>
  </si>
  <si>
    <t>105507-Posta de Salud Rural Huamalata</t>
  </si>
  <si>
    <t>105510-Posta de Salud Rural Recoleta</t>
  </si>
  <si>
    <t>105722-Centro Comunitario de Salud Familiar San José de la Dehesa</t>
  </si>
  <si>
    <t>105723-Centro Comunitario de Salud Familiar Limarí</t>
  </si>
  <si>
    <t>200258-Centro Comunitario de Salud Familiar Los Copihues</t>
  </si>
  <si>
    <t>200367-Centro Comunitario de Salud Familiar Colonia Limarí</t>
  </si>
  <si>
    <t>200569-Centro de Salud Familiar Fray Jorge</t>
  </si>
  <si>
    <t>105433-Posta de Salud Rural San Lorenzo (Combarbalá)</t>
  </si>
  <si>
    <t>105434-Posta de Salud Rural San Marcos (Combarbalá)</t>
  </si>
  <si>
    <t>105441-Posta de Salud Rural Manquehua</t>
  </si>
  <si>
    <t>105459-Posta de Salud Rural Barrancas</t>
  </si>
  <si>
    <t>105460-Centro Comunitario de Salud Familiar Cogotí 18</t>
  </si>
  <si>
    <t>105461-Posta de Salud Rural El Huacho</t>
  </si>
  <si>
    <t>105462-Posta de Salud Rural El Sauce (Combarbalá)</t>
  </si>
  <si>
    <t>105463-Posta de Salud Rural Quilitapia</t>
  </si>
  <si>
    <t>105464-Posta de Salud Rural La Ligua</t>
  </si>
  <si>
    <t>105465-Posta de Salud Rural Ramadilla</t>
  </si>
  <si>
    <t>105466-Posta de Salud Rural Valle Hermoso</t>
  </si>
  <si>
    <t>105490-Posta de Salud Rural El Durazno(Combarbalá)</t>
  </si>
  <si>
    <t>105307-Centro de Salud Familiar Monte Patria</t>
  </si>
  <si>
    <t>105311-Centro de Salud Familiar Chañaral Alto</t>
  </si>
  <si>
    <t>105312-Centro de Salud Familiar Carén</t>
  </si>
  <si>
    <t>105318-Centro de Salud Familiar El Palqui</t>
  </si>
  <si>
    <t>105425-Posta de Salud Rural Chilecito</t>
  </si>
  <si>
    <t>105427-Posta de Salud Rural Hacienda Valdivia</t>
  </si>
  <si>
    <t>105428-Posta de Salud Rural Huatulame</t>
  </si>
  <si>
    <t>105430-Posta de Salud Rural Mialqui</t>
  </si>
  <si>
    <t>105431-Posta de Salud Rural Pedregal</t>
  </si>
  <si>
    <t>105432-Posta de Salud Rural Rapel (Monte Patria)</t>
  </si>
  <si>
    <t>105435-Posta de Salud Rural Tulahuén</t>
  </si>
  <si>
    <t>105436-Posta de Salud Rural El Maitén</t>
  </si>
  <si>
    <t>105489-Posta de Salud Rural Ramadas de Tulahuén</t>
  </si>
  <si>
    <t>105308-Centro de Salud Familiar Punitaqui</t>
  </si>
  <si>
    <t>105440-Posta de Salud Rural Divisadero</t>
  </si>
  <si>
    <t>105442-Posta de Salud Rural San Pedro de Quiles</t>
  </si>
  <si>
    <t>105508-Posta de Salud Rural El Parral de Quiles</t>
  </si>
  <si>
    <t>105310-Centro de Salud Familiar Pichasca</t>
  </si>
  <si>
    <t>105409-Posta de Salud Rural El Chañar</t>
  </si>
  <si>
    <t>105410-Posta de Salud Rural Hurtado</t>
  </si>
  <si>
    <t>105411-Posta de Salud Rural Las Breas (Río Hurtado)</t>
  </si>
  <si>
    <t>105413-Posta de Salud Rural Samo Alto</t>
  </si>
  <si>
    <t>105414-Posta de Salud Rural Serón</t>
  </si>
  <si>
    <t>105503-Posta de Salud Rural Tabaqueros</t>
  </si>
  <si>
    <t xml:space="preserve">TOTAL LA SERENA </t>
  </si>
  <si>
    <t xml:space="preserve">TOTAL COQUIMBO </t>
  </si>
  <si>
    <t xml:space="preserve">TOTAL VICUÑA </t>
  </si>
  <si>
    <t xml:space="preserve">TOTAL CANELA </t>
  </si>
  <si>
    <t xml:space="preserve">TOTAL LOS VILOS </t>
  </si>
  <si>
    <t xml:space="preserve">TOTAL SALAMANCA </t>
  </si>
  <si>
    <t xml:space="preserve">TOTAL COMBARBALÁ </t>
  </si>
  <si>
    <t xml:space="preserve">TOTAL MONTE PATRIA </t>
  </si>
  <si>
    <t>Nº de personas con DM 2 de 15 años o más con Hb A1c bajo 7%</t>
  </si>
  <si>
    <t>Consultas y controles odontológicos realizados en APS</t>
  </si>
  <si>
    <t>Idestablecimiento</t>
  </si>
  <si>
    <t>Mes</t>
  </si>
  <si>
    <t>Total</t>
  </si>
  <si>
    <t>105103</t>
  </si>
  <si>
    <t>105104</t>
  </si>
  <si>
    <t>105105</t>
  </si>
  <si>
    <t>105106</t>
  </si>
  <si>
    <t>105107</t>
  </si>
  <si>
    <t>105108</t>
  </si>
  <si>
    <t>105300</t>
  </si>
  <si>
    <t>105301</t>
  </si>
  <si>
    <t>105302</t>
  </si>
  <si>
    <t>105303</t>
  </si>
  <si>
    <t>105304</t>
  </si>
  <si>
    <t>105305</t>
  </si>
  <si>
    <t>105306</t>
  </si>
  <si>
    <t>105307</t>
  </si>
  <si>
    <t>105308</t>
  </si>
  <si>
    <t>105309</t>
  </si>
  <si>
    <t>105310</t>
  </si>
  <si>
    <t>105311</t>
  </si>
  <si>
    <t>105312</t>
  </si>
  <si>
    <t>105313</t>
  </si>
  <si>
    <t>105314</t>
  </si>
  <si>
    <t>105315</t>
  </si>
  <si>
    <t>105317</t>
  </si>
  <si>
    <t>105318</t>
  </si>
  <si>
    <t>105319</t>
  </si>
  <si>
    <t>105321</t>
  </si>
  <si>
    <t>105322</t>
  </si>
  <si>
    <t>105323</t>
  </si>
  <si>
    <t>105324</t>
  </si>
  <si>
    <t>105325</t>
  </si>
  <si>
    <t>105326</t>
  </si>
  <si>
    <t>105400</t>
  </si>
  <si>
    <t>105401</t>
  </si>
  <si>
    <t>105402</t>
  </si>
  <si>
    <t>105405</t>
  </si>
  <si>
    <t>105407</t>
  </si>
  <si>
    <t>105409</t>
  </si>
  <si>
    <t>105410</t>
  </si>
  <si>
    <t>105411</t>
  </si>
  <si>
    <t>105413</t>
  </si>
  <si>
    <t>105414</t>
  </si>
  <si>
    <t>105416</t>
  </si>
  <si>
    <t>105417</t>
  </si>
  <si>
    <t>105419</t>
  </si>
  <si>
    <t>105425</t>
  </si>
  <si>
    <t>105427</t>
  </si>
  <si>
    <t>105428</t>
  </si>
  <si>
    <t>105430</t>
  </si>
  <si>
    <t>105431</t>
  </si>
  <si>
    <t>105432</t>
  </si>
  <si>
    <t>105433</t>
  </si>
  <si>
    <t>105434</t>
  </si>
  <si>
    <t>105435</t>
  </si>
  <si>
    <t>105436</t>
  </si>
  <si>
    <t>105437</t>
  </si>
  <si>
    <t>105439</t>
  </si>
  <si>
    <t>105440</t>
  </si>
  <si>
    <t>105441</t>
  </si>
  <si>
    <t>105443</t>
  </si>
  <si>
    <t>105444</t>
  </si>
  <si>
    <t>105445</t>
  </si>
  <si>
    <t>105446</t>
  </si>
  <si>
    <t>105447</t>
  </si>
  <si>
    <t>105448</t>
  </si>
  <si>
    <t>105449</t>
  </si>
  <si>
    <t>105452</t>
  </si>
  <si>
    <t>105453</t>
  </si>
  <si>
    <t>105454</t>
  </si>
  <si>
    <t>105455</t>
  </si>
  <si>
    <t>105456</t>
  </si>
  <si>
    <t>105457</t>
  </si>
  <si>
    <t>105458</t>
  </si>
  <si>
    <t>105459</t>
  </si>
  <si>
    <t>105460</t>
  </si>
  <si>
    <t>105461</t>
  </si>
  <si>
    <t>105462</t>
  </si>
  <si>
    <t>105463</t>
  </si>
  <si>
    <t>105464</t>
  </si>
  <si>
    <t>105465</t>
  </si>
  <si>
    <t>105466</t>
  </si>
  <si>
    <t>105467</t>
  </si>
  <si>
    <t>105468</t>
  </si>
  <si>
    <t>105469</t>
  </si>
  <si>
    <t>105470</t>
  </si>
  <si>
    <t>105471</t>
  </si>
  <si>
    <t>105472</t>
  </si>
  <si>
    <t>105473</t>
  </si>
  <si>
    <t>105474</t>
  </si>
  <si>
    <t>105475</t>
  </si>
  <si>
    <t>105476</t>
  </si>
  <si>
    <t>105477</t>
  </si>
  <si>
    <t>105478</t>
  </si>
  <si>
    <t>105479</t>
  </si>
  <si>
    <t>105480</t>
  </si>
  <si>
    <t>105481</t>
  </si>
  <si>
    <t>105485</t>
  </si>
  <si>
    <t>105486</t>
  </si>
  <si>
    <t>105487</t>
  </si>
  <si>
    <t>105490</t>
  </si>
  <si>
    <t>105491</t>
  </si>
  <si>
    <t>105492</t>
  </si>
  <si>
    <t>105496</t>
  </si>
  <si>
    <t>105499</t>
  </si>
  <si>
    <t>105500</t>
  </si>
  <si>
    <t>105501</t>
  </si>
  <si>
    <t>105503</t>
  </si>
  <si>
    <t>105504</t>
  </si>
  <si>
    <t>105505</t>
  </si>
  <si>
    <t>105506</t>
  </si>
  <si>
    <t>105507</t>
  </si>
  <si>
    <t>105509</t>
  </si>
  <si>
    <t>105510</t>
  </si>
  <si>
    <t>105511</t>
  </si>
  <si>
    <t>105700</t>
  </si>
  <si>
    <t>105701</t>
  </si>
  <si>
    <t>105702</t>
  </si>
  <si>
    <t>105722</t>
  </si>
  <si>
    <t>105723</t>
  </si>
  <si>
    <t>200258</t>
  </si>
  <si>
    <t>200273</t>
  </si>
  <si>
    <t>200366</t>
  </si>
  <si>
    <t>200367</t>
  </si>
  <si>
    <t>200402</t>
  </si>
  <si>
    <t>200494</t>
  </si>
  <si>
    <t>200499</t>
  </si>
  <si>
    <t>200538</t>
  </si>
  <si>
    <t>200569</t>
  </si>
  <si>
    <t>200607</t>
  </si>
  <si>
    <t>Comuna</t>
  </si>
  <si>
    <t>Establecimiento</t>
  </si>
  <si>
    <t>Etiquetas de columna</t>
  </si>
  <si>
    <t>Total general</t>
  </si>
  <si>
    <t>Suma de Total</t>
  </si>
  <si>
    <t>Etiquetas de fila</t>
  </si>
  <si>
    <t>04101-La Serena</t>
  </si>
  <si>
    <t>04102-Coquimbo</t>
  </si>
  <si>
    <t>04103-Andacollo</t>
  </si>
  <si>
    <t>04104-La Higuera</t>
  </si>
  <si>
    <t>04105-Paiguano</t>
  </si>
  <si>
    <t>04106-Vicuña</t>
  </si>
  <si>
    <t>04201-Illapel</t>
  </si>
  <si>
    <t>04202-Canela</t>
  </si>
  <si>
    <t>04203-Los Vilos</t>
  </si>
  <si>
    <t>04204-Salamanca</t>
  </si>
  <si>
    <t>04301-Ovalle</t>
  </si>
  <si>
    <t>04302-Combarbalá</t>
  </si>
  <si>
    <t>04303-Monte Patria</t>
  </si>
  <si>
    <t>04304-Punitaqui</t>
  </si>
  <si>
    <t>04305-Río Hurtado</t>
  </si>
  <si>
    <t>105106-Hospital Dr. José Arraño (Andacollo)</t>
  </si>
  <si>
    <t>105314-Centro de Salud Familiar La Higuera</t>
  </si>
  <si>
    <t>105500-Posta de Salud Rural Caleta Hornos</t>
  </si>
  <si>
    <t>105505-Posta de Salud Rural Los Choros</t>
  </si>
  <si>
    <t>105506-Posta de Salud Rural El Trapiche</t>
  </si>
  <si>
    <t>105306-Centro de Salud Familiar Paihuano</t>
  </si>
  <si>
    <t>105475-Posta de Salud Rural Horcón (Paiguano)</t>
  </si>
  <si>
    <t>105476-Posta de Salud Rural Monte Grande</t>
  </si>
  <si>
    <t>105477-Posta de Salud Rural Pisco Elqui</t>
  </si>
  <si>
    <t>105107-Hospital San Juan de Dios (Vicuña)</t>
  </si>
  <si>
    <t>105103-Hospital Dr. Humberto Elorza Cortés (Illapel)</t>
  </si>
  <si>
    <t>105108-Hospital San Pedro (Los Vilos)</t>
  </si>
  <si>
    <t>105104-Hospital de Salamanca</t>
  </si>
  <si>
    <t>105455-CESFAM Valle Alto</t>
  </si>
  <si>
    <t>105105-Hospital San Juan de Dios (Combarbalá)</t>
  </si>
  <si>
    <t>105415</t>
  </si>
  <si>
    <t>105422</t>
  </si>
  <si>
    <t>105489</t>
  </si>
  <si>
    <t>Periodo:Junio 2023</t>
  </si>
  <si>
    <t>Periodo:Diciembre 2022</t>
  </si>
  <si>
    <t>RESUMEN DE CUMPLIMIENTO DE METAS IAAPS 2023</t>
  </si>
  <si>
    <t>|</t>
  </si>
  <si>
    <t>44.00%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</si>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</sst>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7" formatCode="&quot;$&quot;\ #,##0.00;\-&quot;$&quot;\ #,##0.00"/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#,##0_ ;\-#,##0\ "/>
    <numFmt numFmtId="167" formatCode="#,##0.0"/>
    <numFmt numFmtId="168" formatCode="_-* #,##0.0_-;\-* #,##0.0_-;_-* &quot;-&quot;??_-;_-@_-"/>
    <numFmt numFmtId="169" formatCode="0.000"/>
  </numFmts>
  <fonts count="5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2"/>
      <name val="Trebuchet MS"/>
      <family val="2"/>
    </font>
    <font>
      <sz val="11"/>
      <color indexed="8"/>
      <name val="Trebuchet MS"/>
      <family val="2"/>
    </font>
    <font>
      <b/>
      <sz val="11"/>
      <color indexed="9"/>
      <name val="Trebuchet MS"/>
      <family val="2"/>
    </font>
    <font>
      <b/>
      <sz val="11"/>
      <color indexed="8"/>
      <name val="Trebuchet MS"/>
      <family val="2"/>
    </font>
    <font>
      <sz val="10"/>
      <color indexed="8"/>
      <name val="Trebuchet MS"/>
      <family val="2"/>
    </font>
    <font>
      <sz val="10"/>
      <name val="Arial"/>
      <family val="2"/>
    </font>
    <font>
      <b/>
      <sz val="11"/>
      <name val="Trebuchet MS"/>
      <family val="2"/>
    </font>
    <font>
      <b/>
      <sz val="12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1"/>
      <color theme="0"/>
      <name val="Trebuchet MS"/>
      <family val="2"/>
    </font>
    <font>
      <sz val="10"/>
      <name val="Calibri"/>
      <family val="2"/>
      <scheme val="minor"/>
    </font>
    <font>
      <b/>
      <sz val="10"/>
      <color rgb="FFFF0000"/>
      <name val="Verdana"/>
      <family val="2"/>
    </font>
    <font>
      <sz val="11"/>
      <color theme="1"/>
      <name val="Verdana"/>
      <family val="2"/>
    </font>
    <font>
      <sz val="11"/>
      <color rgb="FFFF0000"/>
      <name val="Verdana"/>
      <family val="2"/>
    </font>
    <font>
      <b/>
      <sz val="11"/>
      <color theme="1"/>
      <name val="Verdana"/>
      <family val="2"/>
    </font>
    <font>
      <b/>
      <sz val="11"/>
      <color theme="0"/>
      <name val="Verdana"/>
      <family val="2"/>
    </font>
    <font>
      <sz val="9"/>
      <color theme="0"/>
      <name val="Verdana"/>
      <family val="2"/>
    </font>
    <font>
      <b/>
      <sz val="9"/>
      <color theme="0"/>
      <name val="Verdana"/>
      <family val="2"/>
    </font>
    <font>
      <b/>
      <sz val="10"/>
      <color theme="0"/>
      <name val="Trebuchet MS"/>
      <family val="2"/>
    </font>
    <font>
      <sz val="11"/>
      <color theme="2"/>
      <name val="Verdan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Verdana"/>
      <family val="2"/>
    </font>
    <font>
      <b/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b/>
      <sz val="8"/>
      <color theme="2"/>
      <name val="Verdana"/>
      <family val="2"/>
    </font>
    <font>
      <b/>
      <sz val="22"/>
      <color theme="2"/>
      <name val="Verdana"/>
      <family val="2"/>
    </font>
    <font>
      <b/>
      <sz val="14"/>
      <color theme="2"/>
      <name val="Verdana"/>
      <family val="2"/>
    </font>
    <font>
      <b/>
      <sz val="10"/>
      <color theme="2"/>
      <name val="Verdana"/>
      <family val="2"/>
    </font>
    <font>
      <b/>
      <sz val="8"/>
      <color theme="2"/>
      <name val="Tahoma"/>
      <family val="2"/>
    </font>
    <font>
      <b/>
      <sz val="22"/>
      <color theme="2"/>
      <name val="Tahoma"/>
      <family val="2"/>
    </font>
    <font>
      <b/>
      <sz val="14"/>
      <color theme="2"/>
      <name val="Tahoma"/>
      <family val="2"/>
    </font>
    <font>
      <b/>
      <sz val="9"/>
      <color theme="2"/>
      <name val="Verdana"/>
      <family val="2"/>
    </font>
    <font>
      <b/>
      <sz val="8"/>
      <color indexed="9"/>
      <name val="Calibri"/>
      <family val="2"/>
    </font>
    <font>
      <b/>
      <sz val="22"/>
      <color indexed="9"/>
      <name val="Calibri"/>
      <family val="2"/>
    </font>
    <font>
      <b/>
      <sz val="14"/>
      <color indexed="9"/>
      <name val="Calibri"/>
      <family val="2"/>
    </font>
    <font>
      <b/>
      <sz val="10"/>
      <color indexed="8"/>
      <name val="Verdana"/>
      <family val="2"/>
    </font>
    <font>
      <b/>
      <sz val="18"/>
      <color theme="2"/>
      <name val="Verdana"/>
      <family val="2"/>
    </font>
    <font>
      <sz val="10"/>
      <color indexed="8"/>
      <name val="Verdana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i/>
      <sz val="11"/>
      <color indexed="8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4" tint="0.79998168889431442"/>
        <bgColor indexed="64"/>
      </patternFill>
    </fill>
  </fills>
  <borders count="11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55"/>
      </bottom>
      <diagonal/>
    </border>
    <border>
      <left style="medium">
        <color rgb="FFEBEBEB"/>
      </left>
      <right style="medium">
        <color rgb="FFEBEBEB"/>
      </right>
      <top style="medium">
        <color rgb="FFEBEBEB"/>
      </top>
      <bottom style="medium">
        <color rgb="FFEBEBEB"/>
      </bottom>
      <diagonal/>
    </border>
    <border>
      <left style="medium">
        <color rgb="FFEBEBEB"/>
      </left>
      <right/>
      <top style="medium">
        <color rgb="FFEBEBEB"/>
      </top>
      <bottom style="medium">
        <color rgb="FFEBEBEB"/>
      </bottom>
      <diagonal/>
    </border>
    <border>
      <left/>
      <right style="medium">
        <color rgb="FFEBEBEB"/>
      </right>
      <top style="medium">
        <color rgb="FFEBEBEB"/>
      </top>
      <bottom style="medium">
        <color rgb="FFEBEBEB"/>
      </bottom>
      <diagonal/>
    </border>
    <border>
      <left style="medium">
        <color rgb="FFEBEBEB"/>
      </left>
      <right style="medium">
        <color rgb="FFEBEBEB"/>
      </right>
      <top/>
      <bottom/>
      <diagonal/>
    </border>
    <border>
      <left style="medium">
        <color rgb="FFEBEBEB"/>
      </left>
      <right style="medium">
        <color rgb="FFEBEBEB"/>
      </right>
      <top/>
      <bottom style="medium">
        <color rgb="FFEBEBEB"/>
      </bottom>
      <diagonal/>
    </border>
    <border>
      <left style="medium">
        <color rgb="FFEBEBEB"/>
      </left>
      <right/>
      <top/>
      <bottom style="medium">
        <color rgb="FFEBEBEB"/>
      </bottom>
      <diagonal/>
    </border>
    <border>
      <left/>
      <right style="medium">
        <color rgb="FFEBEBEB"/>
      </right>
      <top/>
      <bottom style="medium">
        <color rgb="FFEBEBEB"/>
      </bottom>
      <diagonal/>
    </border>
    <border>
      <left/>
      <right/>
      <top/>
      <bottom style="thin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/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medium">
        <color rgb="FFEBEBEB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/>
      <top style="medium">
        <color rgb="FFEBEBEB"/>
      </top>
      <bottom/>
      <diagonal/>
    </border>
    <border>
      <left style="medium">
        <color rgb="FFEBEBEB"/>
      </left>
      <right/>
      <top style="medium">
        <color rgb="FFEBEBEB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medium">
        <color theme="0"/>
      </top>
      <bottom/>
      <diagonal/>
    </border>
    <border>
      <left style="thick">
        <color theme="0"/>
      </left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thin">
        <color indexed="55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rgb="FFEBEBEB"/>
      </right>
      <top style="medium">
        <color theme="0"/>
      </top>
      <bottom/>
      <diagonal/>
    </border>
    <border>
      <left style="thick">
        <color theme="0"/>
      </left>
      <right style="thick">
        <color theme="0"/>
      </right>
      <top style="medium">
        <color theme="0"/>
      </top>
      <bottom/>
      <diagonal/>
    </border>
    <border>
      <left style="thick">
        <color theme="0"/>
      </left>
      <right/>
      <top style="medium">
        <color theme="0"/>
      </top>
      <bottom style="thick">
        <color theme="0"/>
      </bottom>
      <diagonal/>
    </border>
    <border>
      <left/>
      <right/>
      <top style="medium">
        <color theme="0"/>
      </top>
      <bottom style="thick">
        <color theme="0"/>
      </bottom>
      <diagonal/>
    </border>
    <border>
      <left/>
      <right style="medium">
        <color theme="0"/>
      </right>
      <top style="medium">
        <color theme="0"/>
      </top>
      <bottom style="thick">
        <color theme="0"/>
      </bottom>
      <diagonal/>
    </border>
    <border>
      <left style="medium">
        <color theme="0"/>
      </left>
      <right style="medium">
        <color rgb="FFEBEBEB"/>
      </right>
      <top/>
      <bottom/>
      <diagonal/>
    </border>
    <border>
      <left/>
      <right style="medium">
        <color theme="0"/>
      </right>
      <top/>
      <bottom style="thick">
        <color theme="0"/>
      </bottom>
      <diagonal/>
    </border>
    <border>
      <left style="medium">
        <color theme="0"/>
      </left>
      <right style="medium">
        <color rgb="FFEBEBEB"/>
      </right>
      <top/>
      <bottom style="medium">
        <color rgb="FFEBEBEB"/>
      </bottom>
      <diagonal/>
    </border>
    <border>
      <left/>
      <right style="medium">
        <color theme="0"/>
      </right>
      <top style="thick">
        <color theme="0"/>
      </top>
      <bottom/>
      <diagonal/>
    </border>
    <border>
      <left style="medium">
        <color theme="0"/>
      </left>
      <right style="medium">
        <color rgb="FFEBEBEB"/>
      </right>
      <top/>
      <bottom style="medium">
        <color theme="0"/>
      </bottom>
      <diagonal/>
    </border>
    <border>
      <left style="medium">
        <color rgb="FFEBEBEB"/>
      </left>
      <right style="medium">
        <color rgb="FFEBEBEB"/>
      </right>
      <top/>
      <bottom style="medium">
        <color theme="0"/>
      </bottom>
      <diagonal/>
    </border>
    <border>
      <left style="medium">
        <color rgb="FFEBEBEB"/>
      </left>
      <right/>
      <top/>
      <bottom style="medium">
        <color theme="0"/>
      </bottom>
      <diagonal/>
    </border>
    <border>
      <left/>
      <right style="medium">
        <color rgb="FFEBEBEB"/>
      </right>
      <top/>
      <bottom style="medium">
        <color theme="0"/>
      </bottom>
      <diagonal/>
    </border>
    <border>
      <left style="medium">
        <color theme="0"/>
      </left>
      <right style="medium">
        <color rgb="FFEBEBEB"/>
      </right>
      <top style="medium">
        <color theme="0"/>
      </top>
      <bottom style="medium">
        <color theme="0"/>
      </bottom>
      <diagonal/>
    </border>
    <border>
      <left style="medium">
        <color rgb="FFEBEBEB"/>
      </left>
      <right style="medium">
        <color rgb="FFEBEBEB"/>
      </right>
      <top style="medium">
        <color theme="0"/>
      </top>
      <bottom style="medium">
        <color theme="0"/>
      </bottom>
      <diagonal/>
    </border>
    <border>
      <left style="medium">
        <color rgb="FFEBEBEB"/>
      </left>
      <right/>
      <top style="medium">
        <color theme="0"/>
      </top>
      <bottom style="medium">
        <color theme="0"/>
      </bottom>
      <diagonal/>
    </border>
    <border>
      <left style="medium">
        <color rgb="FFEBEBEB"/>
      </left>
      <right/>
      <top style="medium">
        <color rgb="FFEBEBEB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ck">
        <color theme="0"/>
      </left>
      <right style="medium">
        <color theme="0"/>
      </right>
      <top style="thick">
        <color theme="0"/>
      </top>
      <bottom/>
      <diagonal/>
    </border>
    <border>
      <left style="thick">
        <color theme="0"/>
      </left>
      <right style="medium">
        <color theme="0"/>
      </right>
      <top/>
      <bottom/>
      <diagonal/>
    </border>
    <border>
      <left style="thick">
        <color theme="0"/>
      </left>
      <right style="medium">
        <color theme="0"/>
      </right>
      <top/>
      <bottom style="thick">
        <color theme="0"/>
      </bottom>
      <diagonal/>
    </border>
    <border>
      <left style="thick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rgb="FFEBEBEB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medium">
        <color rgb="FFEBEBEB"/>
      </right>
      <top style="medium">
        <color theme="0"/>
      </top>
      <bottom style="medium">
        <color theme="0"/>
      </bottom>
      <diagonal/>
    </border>
    <border>
      <left style="medium">
        <color rgb="FFEBEBEB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 tint="-0.249977111117893"/>
      </left>
      <right/>
      <top/>
      <bottom/>
      <diagonal/>
    </border>
    <border>
      <left/>
      <right style="medium">
        <color theme="0" tint="-0.249977111117893"/>
      </right>
      <top style="medium">
        <color theme="0"/>
      </top>
      <bottom style="medium">
        <color theme="0"/>
      </bottom>
      <diagonal/>
    </border>
    <border>
      <left style="medium">
        <color theme="0" tint="-0.249977111117893"/>
      </left>
      <right/>
      <top style="medium">
        <color theme="0"/>
      </top>
      <bottom style="medium">
        <color theme="0"/>
      </bottom>
      <diagonal/>
    </border>
    <border>
      <left style="thick">
        <color indexed="9"/>
      </left>
      <right/>
      <top style="medium">
        <color theme="0"/>
      </top>
      <bottom/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thick">
        <color indexed="9"/>
      </bottom>
      <diagonal/>
    </border>
    <border>
      <left/>
      <right style="thick">
        <color theme="0"/>
      </right>
      <top/>
      <bottom style="thick">
        <color indexed="9"/>
      </bottom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 style="thick">
        <color indexed="9"/>
      </left>
      <right/>
      <top style="thick">
        <color indexed="9"/>
      </top>
      <bottom style="thick">
        <color indexed="9"/>
      </bottom>
      <diagonal/>
    </border>
    <border>
      <left/>
      <right style="thick">
        <color theme="0"/>
      </right>
      <top style="thick">
        <color indexed="9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rgb="FFEBEBEB"/>
      </bottom>
      <diagonal/>
    </border>
    <border>
      <left style="medium">
        <color theme="0"/>
      </left>
      <right style="medium">
        <color theme="0"/>
      </right>
      <top/>
      <bottom style="medium">
        <color rgb="FFEBEBEB"/>
      </bottom>
      <diagonal/>
    </border>
    <border>
      <left style="medium">
        <color theme="0"/>
      </left>
      <right/>
      <top style="medium">
        <color rgb="FFEBEBEB"/>
      </top>
      <bottom style="medium">
        <color rgb="FFEBEBEB"/>
      </bottom>
      <diagonal/>
    </border>
    <border>
      <left style="medium">
        <color theme="0"/>
      </left>
      <right style="medium">
        <color theme="0"/>
      </right>
      <top style="medium">
        <color rgb="FFEBEBEB"/>
      </top>
      <bottom style="medium">
        <color rgb="FFEBEBEB"/>
      </bottom>
      <diagonal/>
    </border>
    <border>
      <left style="medium">
        <color theme="0"/>
      </left>
      <right/>
      <top style="medium">
        <color rgb="FFEBEBEB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rgb="FFEBEBEB"/>
      </top>
      <bottom style="medium">
        <color theme="0"/>
      </bottom>
      <diagonal/>
    </border>
    <border>
      <left/>
      <right style="medium">
        <color rgb="FFEBEBEB"/>
      </right>
      <top style="medium">
        <color rgb="FFEBEBEB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rgb="FFEBEBEB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rgb="FFEBEBEB"/>
      </bottom>
      <diagonal/>
    </border>
    <border>
      <left style="medium">
        <color theme="0"/>
      </left>
      <right/>
      <top style="medium">
        <color rgb="FFEBEBEB"/>
      </top>
      <bottom/>
      <diagonal/>
    </border>
    <border>
      <left style="medium">
        <color theme="0"/>
      </left>
      <right style="medium">
        <color theme="0"/>
      </right>
      <top style="medium">
        <color rgb="FFEBEBEB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medium">
        <color theme="0"/>
      </left>
      <right style="medium">
        <color theme="0"/>
      </right>
      <top style="thick">
        <color theme="0"/>
      </top>
      <bottom/>
      <diagonal/>
    </border>
    <border>
      <left style="medium">
        <color theme="0"/>
      </left>
      <right style="medium">
        <color rgb="FFEBEBEB"/>
      </right>
      <top style="medium">
        <color theme="0"/>
      </top>
      <bottom style="medium">
        <color rgb="FFEBEBEB"/>
      </bottom>
      <diagonal/>
    </border>
    <border>
      <left style="medium">
        <color rgb="FFEBEBEB"/>
      </left>
      <right style="medium">
        <color theme="0"/>
      </right>
      <top style="medium">
        <color theme="0"/>
      </top>
      <bottom style="medium">
        <color rgb="FFEBEBEB"/>
      </bottom>
      <diagonal/>
    </border>
    <border>
      <left style="medium">
        <color rgb="FFEBEBEB"/>
      </left>
      <right/>
      <top style="medium">
        <color theme="0"/>
      </top>
      <bottom style="medium">
        <color rgb="FFEBEBEB"/>
      </bottom>
      <diagonal/>
    </border>
    <border>
      <left style="medium">
        <color rgb="FFEBEBEB"/>
      </left>
      <right style="medium">
        <color theme="0"/>
      </right>
      <top style="medium">
        <color rgb="FFEBEBEB"/>
      </top>
      <bottom style="medium">
        <color rgb="FFEBEBEB"/>
      </bottom>
      <diagonal/>
    </border>
    <border>
      <left style="medium">
        <color rgb="FFEBEBEB"/>
      </left>
      <right style="medium">
        <color theme="0"/>
      </right>
      <top style="medium">
        <color rgb="FFEBEBEB"/>
      </top>
      <bottom style="medium">
        <color theme="0"/>
      </bottom>
      <diagonal/>
    </border>
    <border>
      <left style="medium">
        <color rgb="FFEBEBEB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 style="medium">
        <color rgb="FFEBEBEB"/>
      </left>
      <right style="medium">
        <color theme="0"/>
      </right>
      <top/>
      <bottom style="medium">
        <color rgb="FFEBEBEB"/>
      </bottom>
      <diagonal/>
    </border>
    <border>
      <left/>
      <right style="thin">
        <color theme="0"/>
      </right>
      <top/>
      <bottom/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rgb="FFEBEBEB"/>
      </left>
      <right style="medium">
        <color theme="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7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2" fontId="12" fillId="0" borderId="0" applyFill="0" applyBorder="0" applyAlignment="0" applyProtection="0"/>
    <xf numFmtId="167" fontId="12" fillId="0" borderId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7" fontId="12" fillId="0" borderId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1" applyNumberFormat="0" applyFill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7" fontId="12" fillId="0" borderId="0" applyFill="0" applyBorder="0" applyAlignment="0" applyProtection="0"/>
    <xf numFmtId="0" fontId="49" fillId="0" borderId="0"/>
    <xf numFmtId="0" fontId="49" fillId="0" borderId="0"/>
    <xf numFmtId="0" fontId="49" fillId="0" borderId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7" fontId="12" fillId="0" borderId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7" fontId="12" fillId="0" borderId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7" fontId="12" fillId="0" borderId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7" fontId="12" fillId="0" borderId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7" fontId="12" fillId="0" borderId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7" fontId="12" fillId="0" borderId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7" fontId="12" fillId="0" borderId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7" fontId="12" fillId="0" borderId="0" applyFill="0" applyBorder="0" applyAlignment="0" applyProtection="0"/>
  </cellStyleXfs>
  <cellXfs count="480">
    <xf numFmtId="0" fontId="0" fillId="0" borderId="0" xfId="0"/>
    <xf numFmtId="49" fontId="16" fillId="0" borderId="8" xfId="0" applyNumberFormat="1" applyFont="1" applyFill="1" applyBorder="1" applyAlignment="1">
      <alignment horizontal="left" wrapText="1"/>
    </xf>
    <xf numFmtId="0" fontId="16" fillId="0" borderId="10" xfId="0" applyFont="1" applyFill="1" applyBorder="1" applyAlignment="1">
      <alignment horizontal="left" wrapText="1"/>
    </xf>
    <xf numFmtId="49" fontId="16" fillId="0" borderId="11" xfId="0" applyNumberFormat="1" applyFont="1" applyFill="1" applyBorder="1" applyAlignment="1">
      <alignment horizontal="left" wrapText="1"/>
    </xf>
    <xf numFmtId="164" fontId="2" fillId="5" borderId="9" xfId="6" applyNumberFormat="1" applyFont="1" applyFill="1" applyBorder="1" applyAlignment="1">
      <alignment horizontal="center" wrapText="1"/>
    </xf>
    <xf numFmtId="164" fontId="17" fillId="3" borderId="8" xfId="6" applyNumberFormat="1" applyFont="1" applyFill="1" applyBorder="1" applyAlignment="1">
      <alignment horizontal="center" wrapText="1"/>
    </xf>
    <xf numFmtId="164" fontId="17" fillId="3" borderId="10" xfId="0" applyNumberFormat="1" applyFont="1" applyFill="1" applyBorder="1" applyAlignment="1">
      <alignment horizontal="left" wrapText="1"/>
    </xf>
    <xf numFmtId="164" fontId="16" fillId="3" borderId="8" xfId="6" applyNumberFormat="1" applyFont="1" applyFill="1" applyBorder="1" applyAlignment="1">
      <alignment horizontal="center" wrapText="1"/>
    </xf>
    <xf numFmtId="9" fontId="16" fillId="0" borderId="10" xfId="14" applyFont="1" applyFill="1" applyBorder="1" applyAlignment="1">
      <alignment horizontal="left" wrapText="1"/>
    </xf>
    <xf numFmtId="10" fontId="17" fillId="3" borderId="0" xfId="14" applyNumberFormat="1" applyFont="1" applyFill="1" applyBorder="1" applyAlignment="1">
      <alignment horizontal="left" wrapText="1"/>
    </xf>
    <xf numFmtId="0" fontId="5" fillId="0" borderId="0" xfId="0" applyFont="1" applyProtection="1"/>
    <xf numFmtId="0" fontId="18" fillId="6" borderId="2" xfId="0" applyFont="1" applyFill="1" applyBorder="1" applyProtection="1"/>
    <xf numFmtId="0" fontId="7" fillId="0" borderId="0" xfId="0" applyFont="1" applyProtection="1"/>
    <xf numFmtId="0" fontId="18" fillId="6" borderId="3" xfId="0" applyFont="1" applyFill="1" applyBorder="1" applyAlignment="1" applyProtection="1">
      <alignment vertical="center"/>
    </xf>
    <xf numFmtId="0" fontId="6" fillId="6" borderId="4" xfId="0" applyFont="1" applyFill="1" applyBorder="1" applyAlignment="1" applyProtection="1">
      <alignment horizontal="center"/>
    </xf>
    <xf numFmtId="0" fontId="19" fillId="7" borderId="5" xfId="0" applyFont="1" applyFill="1" applyBorder="1" applyAlignment="1">
      <alignment horizontal="center" vertical="center" wrapText="1"/>
    </xf>
    <xf numFmtId="0" fontId="8" fillId="0" borderId="0" xfId="0" applyFont="1" applyProtection="1"/>
    <xf numFmtId="0" fontId="18" fillId="6" borderId="6" xfId="0" applyFont="1" applyFill="1" applyBorder="1" applyAlignment="1" applyProtection="1">
      <alignment vertical="center"/>
    </xf>
    <xf numFmtId="0" fontId="19" fillId="2" borderId="5" xfId="11" applyFont="1" applyFill="1" applyBorder="1" applyAlignment="1" applyProtection="1">
      <alignment vertical="center"/>
    </xf>
    <xf numFmtId="0" fontId="19" fillId="2" borderId="5" xfId="0" applyFont="1" applyFill="1" applyBorder="1" applyAlignment="1" applyProtection="1">
      <alignment vertical="center"/>
    </xf>
    <xf numFmtId="0" fontId="19" fillId="2" borderId="5" xfId="12" applyFont="1" applyFill="1" applyBorder="1" applyAlignment="1" applyProtection="1">
      <alignment vertical="center"/>
    </xf>
    <xf numFmtId="43" fontId="19" fillId="7" borderId="5" xfId="7" applyFont="1" applyFill="1" applyBorder="1" applyAlignment="1">
      <alignment horizontal="center" vertical="center" wrapText="1"/>
    </xf>
    <xf numFmtId="164" fontId="16" fillId="4" borderId="9" xfId="6" applyNumberFormat="1" applyFont="1" applyFill="1" applyBorder="1" applyAlignment="1">
      <alignment horizontal="center" wrapText="1"/>
    </xf>
    <xf numFmtId="166" fontId="17" fillId="3" borderId="8" xfId="6" applyNumberFormat="1" applyFont="1" applyFill="1" applyBorder="1" applyAlignment="1">
      <alignment horizontal="center" wrapText="1"/>
    </xf>
    <xf numFmtId="166" fontId="16" fillId="3" borderId="8" xfId="6" applyNumberFormat="1" applyFont="1" applyFill="1" applyBorder="1" applyAlignment="1">
      <alignment horizontal="center" wrapText="1"/>
    </xf>
    <xf numFmtId="166" fontId="16" fillId="4" borderId="9" xfId="6" applyNumberFormat="1" applyFont="1" applyFill="1" applyBorder="1" applyAlignment="1">
      <alignment horizontal="center" wrapText="1"/>
    </xf>
    <xf numFmtId="164" fontId="16" fillId="0" borderId="9" xfId="0" applyNumberFormat="1" applyFont="1" applyFill="1" applyBorder="1" applyAlignment="1">
      <alignment horizontal="center" wrapText="1"/>
    </xf>
    <xf numFmtId="0" fontId="21" fillId="0" borderId="0" xfId="0" applyFont="1"/>
    <xf numFmtId="0" fontId="21" fillId="0" borderId="0" xfId="0" applyFont="1" applyAlignment="1">
      <alignment horizontal="left" indent="1"/>
    </xf>
    <xf numFmtId="0" fontId="21" fillId="0" borderId="0" xfId="0" applyFont="1" applyFill="1"/>
    <xf numFmtId="0" fontId="22" fillId="0" borderId="0" xfId="0" applyFont="1" applyAlignment="1">
      <alignment horizontal="left" indent="1"/>
    </xf>
    <xf numFmtId="10" fontId="21" fillId="0" borderId="0" xfId="0" applyNumberFormat="1" applyFont="1" applyAlignment="1">
      <alignment horizontal="left" indent="1"/>
    </xf>
    <xf numFmtId="164" fontId="23" fillId="0" borderId="0" xfId="6" applyNumberFormat="1" applyFont="1"/>
    <xf numFmtId="164" fontId="21" fillId="0" borderId="0" xfId="0" applyNumberFormat="1" applyFont="1"/>
    <xf numFmtId="164" fontId="21" fillId="0" borderId="0" xfId="6" applyNumberFormat="1" applyFont="1"/>
    <xf numFmtId="164" fontId="23" fillId="3" borderId="0" xfId="6" applyNumberFormat="1" applyFont="1" applyFill="1"/>
    <xf numFmtId="166" fontId="21" fillId="0" borderId="0" xfId="6" applyNumberFormat="1" applyFont="1"/>
    <xf numFmtId="166" fontId="23" fillId="3" borderId="0" xfId="6" applyNumberFormat="1" applyFont="1" applyFill="1"/>
    <xf numFmtId="0" fontId="23" fillId="0" borderId="0" xfId="0" applyNumberFormat="1" applyFont="1" applyFill="1" applyBorder="1"/>
    <xf numFmtId="165" fontId="21" fillId="0" borderId="0" xfId="0" applyNumberFormat="1" applyFont="1"/>
    <xf numFmtId="0" fontId="16" fillId="0" borderId="0" xfId="0" applyNumberFormat="1" applyFont="1"/>
    <xf numFmtId="0" fontId="16" fillId="0" borderId="0" xfId="0" applyFont="1" applyAlignment="1">
      <alignment horizontal="left" indent="1"/>
    </xf>
    <xf numFmtId="0" fontId="16" fillId="0" borderId="0" xfId="0" applyFont="1"/>
    <xf numFmtId="164" fontId="16" fillId="0" borderId="0" xfId="6" applyNumberFormat="1" applyFont="1" applyAlignment="1">
      <alignment horizontal="right"/>
    </xf>
    <xf numFmtId="164" fontId="16" fillId="0" borderId="0" xfId="6" applyNumberFormat="1" applyFont="1" applyFill="1" applyAlignment="1">
      <alignment horizontal="right"/>
    </xf>
    <xf numFmtId="9" fontId="10" fillId="7" borderId="5" xfId="0" applyNumberFormat="1" applyFont="1" applyFill="1" applyBorder="1" applyAlignment="1">
      <alignment horizontal="center" vertical="center" wrapText="1"/>
    </xf>
    <xf numFmtId="164" fontId="23" fillId="3" borderId="8" xfId="6" applyNumberFormat="1" applyFont="1" applyFill="1" applyBorder="1" applyAlignment="1">
      <alignment horizontal="center" wrapText="1"/>
    </xf>
    <xf numFmtId="2" fontId="10" fillId="7" borderId="5" xfId="0" applyNumberFormat="1" applyFont="1" applyFill="1" applyBorder="1" applyAlignment="1">
      <alignment horizontal="center" vertical="center" wrapText="1"/>
    </xf>
    <xf numFmtId="166" fontId="16" fillId="0" borderId="8" xfId="6" applyNumberFormat="1" applyFont="1" applyFill="1" applyBorder="1" applyAlignment="1">
      <alignment horizontal="center" wrapText="1"/>
    </xf>
    <xf numFmtId="0" fontId="21" fillId="0" borderId="37" xfId="0" applyFont="1" applyBorder="1" applyAlignment="1">
      <alignment horizontal="center"/>
    </xf>
    <xf numFmtId="0" fontId="21" fillId="0" borderId="36" xfId="0" applyFont="1" applyBorder="1" applyAlignment="1">
      <alignment horizontal="center"/>
    </xf>
    <xf numFmtId="0" fontId="16" fillId="0" borderId="0" xfId="0" applyNumberFormat="1" applyFont="1" applyFill="1"/>
    <xf numFmtId="0" fontId="16" fillId="0" borderId="0" xfId="0" applyFont="1" applyFill="1" applyAlignment="1">
      <alignment horizontal="left" indent="1"/>
    </xf>
    <xf numFmtId="0" fontId="16" fillId="0" borderId="0" xfId="0" applyFont="1" applyFill="1"/>
    <xf numFmtId="0" fontId="2" fillId="0" borderId="0" xfId="0" applyFont="1" applyFill="1" applyAlignment="1">
      <alignment horizontal="left" indent="1"/>
    </xf>
    <xf numFmtId="166" fontId="17" fillId="3" borderId="0" xfId="6" applyNumberFormat="1" applyFont="1" applyFill="1"/>
    <xf numFmtId="168" fontId="10" fillId="7" borderId="5" xfId="6" applyNumberFormat="1" applyFont="1" applyFill="1" applyBorder="1" applyAlignment="1">
      <alignment horizontal="center" vertical="center" wrapText="1"/>
    </xf>
    <xf numFmtId="10" fontId="0" fillId="4" borderId="5" xfId="14" applyNumberFormat="1" applyFont="1" applyFill="1" applyBorder="1" applyAlignment="1" applyProtection="1">
      <alignment horizontal="center" vertical="center"/>
    </xf>
    <xf numFmtId="2" fontId="0" fillId="4" borderId="5" xfId="14" applyNumberFormat="1" applyFont="1" applyFill="1" applyBorder="1" applyAlignment="1" applyProtection="1">
      <alignment horizontal="center" vertical="center"/>
    </xf>
    <xf numFmtId="10" fontId="14" fillId="0" borderId="5" xfId="14" applyNumberFormat="1" applyFont="1" applyFill="1" applyBorder="1" applyAlignment="1" applyProtection="1">
      <alignment horizontal="center" vertical="center"/>
    </xf>
    <xf numFmtId="10" fontId="21" fillId="0" borderId="0" xfId="14" applyNumberFormat="1" applyFont="1" applyAlignment="1">
      <alignment horizontal="left" indent="1"/>
    </xf>
    <xf numFmtId="10" fontId="21" fillId="0" borderId="0" xfId="14" applyNumberFormat="1" applyFont="1"/>
    <xf numFmtId="10" fontId="5" fillId="0" borderId="0" xfId="0" applyNumberFormat="1" applyFont="1" applyProtection="1"/>
    <xf numFmtId="10" fontId="14" fillId="4" borderId="5" xfId="14" applyNumberFormat="1" applyFont="1" applyFill="1" applyBorder="1" applyAlignment="1" applyProtection="1">
      <alignment horizontal="center" vertical="center"/>
    </xf>
    <xf numFmtId="10" fontId="14" fillId="10" borderId="5" xfId="14" applyNumberFormat="1" applyFont="1" applyFill="1" applyBorder="1" applyAlignment="1" applyProtection="1">
      <alignment horizontal="center" vertical="center"/>
    </xf>
    <xf numFmtId="10" fontId="5" fillId="0" borderId="5" xfId="0" applyNumberFormat="1" applyFont="1" applyBorder="1" applyProtection="1"/>
    <xf numFmtId="10" fontId="5" fillId="8" borderId="5" xfId="0" applyNumberFormat="1" applyFont="1" applyFill="1" applyBorder="1" applyProtection="1"/>
    <xf numFmtId="0" fontId="7" fillId="0" borderId="0" xfId="0" applyFont="1" applyBorder="1" applyProtection="1"/>
    <xf numFmtId="0" fontId="31" fillId="0" borderId="0" xfId="0" applyFont="1" applyAlignment="1">
      <alignment horizontal="left" indent="1"/>
    </xf>
    <xf numFmtId="10" fontId="31" fillId="0" borderId="0" xfId="0" applyNumberFormat="1" applyFont="1" applyAlignment="1">
      <alignment horizontal="left" indent="1"/>
    </xf>
    <xf numFmtId="10" fontId="31" fillId="0" borderId="0" xfId="0" applyNumberFormat="1" applyFont="1"/>
    <xf numFmtId="0" fontId="31" fillId="0" borderId="0" xfId="0" applyFont="1"/>
    <xf numFmtId="0" fontId="7" fillId="0" borderId="0" xfId="0" applyFont="1" applyAlignment="1" applyProtection="1">
      <alignment horizontal="center" wrapText="1"/>
    </xf>
    <xf numFmtId="10" fontId="14" fillId="11" borderId="5" xfId="14" applyNumberFormat="1" applyFont="1" applyFill="1" applyBorder="1" applyAlignment="1" applyProtection="1">
      <alignment horizontal="center" vertical="center"/>
    </xf>
    <xf numFmtId="10" fontId="14" fillId="12" borderId="5" xfId="14" applyNumberFormat="1" applyFont="1" applyFill="1" applyBorder="1" applyAlignment="1" applyProtection="1">
      <alignment horizontal="center" vertical="center"/>
    </xf>
    <xf numFmtId="10" fontId="17" fillId="3" borderId="0" xfId="14" applyNumberFormat="1" applyFont="1" applyFill="1" applyBorder="1" applyAlignment="1">
      <alignment horizontal="left" wrapText="1"/>
    </xf>
    <xf numFmtId="10" fontId="20" fillId="3" borderId="0" xfId="14" applyNumberFormat="1" applyFont="1" applyFill="1" applyBorder="1" applyAlignment="1">
      <alignment horizontal="left" wrapText="1"/>
    </xf>
    <xf numFmtId="10" fontId="21" fillId="0" borderId="0" xfId="0" applyNumberFormat="1" applyFont="1" applyFill="1"/>
    <xf numFmtId="0" fontId="21" fillId="0" borderId="37" xfId="0" applyFont="1" applyBorder="1" applyAlignment="1">
      <alignment horizontal="center"/>
    </xf>
    <xf numFmtId="0" fontId="21" fillId="0" borderId="36" xfId="0" applyFont="1" applyBorder="1" applyAlignment="1">
      <alignment horizontal="center"/>
    </xf>
    <xf numFmtId="0" fontId="16" fillId="0" borderId="0" xfId="0" applyFont="1" applyFill="1" applyAlignment="1"/>
    <xf numFmtId="0" fontId="0" fillId="13" borderId="0" xfId="0" applyFill="1"/>
    <xf numFmtId="0" fontId="15" fillId="13" borderId="0" xfId="0" applyFont="1" applyFill="1" applyBorder="1"/>
    <xf numFmtId="0" fontId="0" fillId="13" borderId="0" xfId="0" applyFill="1" applyBorder="1"/>
    <xf numFmtId="0" fontId="24" fillId="13" borderId="0" xfId="0" applyFont="1" applyFill="1" applyBorder="1" applyAlignment="1"/>
    <xf numFmtId="0" fontId="30" fillId="13" borderId="0" xfId="0" applyFont="1" applyFill="1"/>
    <xf numFmtId="0" fontId="28" fillId="13" borderId="0" xfId="0" applyFont="1" applyFill="1"/>
    <xf numFmtId="10" fontId="22" fillId="0" borderId="0" xfId="0" applyNumberFormat="1" applyFont="1" applyAlignment="1">
      <alignment horizontal="left" indent="1"/>
    </xf>
    <xf numFmtId="0" fontId="21" fillId="0" borderId="37" xfId="0" applyFont="1" applyBorder="1" applyAlignment="1">
      <alignment horizontal="center"/>
    </xf>
    <xf numFmtId="0" fontId="21" fillId="0" borderId="36" xfId="0" applyFont="1" applyBorder="1" applyAlignment="1">
      <alignment horizontal="center"/>
    </xf>
    <xf numFmtId="164" fontId="16" fillId="3" borderId="0" xfId="6" applyNumberFormat="1" applyFont="1" applyFill="1" applyBorder="1" applyAlignment="1">
      <alignment horizontal="center" wrapText="1"/>
    </xf>
    <xf numFmtId="0" fontId="26" fillId="13" borderId="0" xfId="13" applyFont="1" applyFill="1" applyBorder="1"/>
    <xf numFmtId="0" fontId="26" fillId="13" borderId="45" xfId="0" applyFont="1" applyFill="1" applyBorder="1" applyAlignment="1" applyProtection="1">
      <alignment horizontal="center" vertical="center"/>
    </xf>
    <xf numFmtId="0" fontId="26" fillId="13" borderId="47" xfId="0" applyFont="1" applyFill="1" applyBorder="1" applyAlignment="1" applyProtection="1">
      <alignment horizontal="center" vertical="center"/>
    </xf>
    <xf numFmtId="10" fontId="23" fillId="3" borderId="0" xfId="14" applyNumberFormat="1" applyFont="1" applyFill="1" applyBorder="1" applyAlignment="1">
      <alignment horizontal="left" wrapText="1"/>
    </xf>
    <xf numFmtId="0" fontId="21" fillId="0" borderId="0" xfId="0" applyFont="1" applyFill="1" applyBorder="1"/>
    <xf numFmtId="0" fontId="37" fillId="13" borderId="58" xfId="0" applyFont="1" applyFill="1" applyBorder="1" applyAlignment="1">
      <alignment horizontal="center" wrapText="1"/>
    </xf>
    <xf numFmtId="0" fontId="37" fillId="13" borderId="59" xfId="0" applyFont="1" applyFill="1" applyBorder="1" applyAlignment="1">
      <alignment horizontal="center" wrapText="1"/>
    </xf>
    <xf numFmtId="0" fontId="34" fillId="13" borderId="59" xfId="0" applyFont="1" applyFill="1" applyBorder="1" applyAlignment="1">
      <alignment horizontal="center" wrapText="1"/>
    </xf>
    <xf numFmtId="164" fontId="34" fillId="13" borderId="59" xfId="6" applyNumberFormat="1" applyFont="1" applyFill="1" applyBorder="1" applyAlignment="1">
      <alignment horizontal="center" wrapText="1"/>
    </xf>
    <xf numFmtId="0" fontId="34" fillId="13" borderId="60" xfId="0" applyFont="1" applyFill="1" applyBorder="1" applyAlignment="1">
      <alignment horizontal="center" wrapText="1"/>
    </xf>
    <xf numFmtId="0" fontId="34" fillId="13" borderId="61" xfId="0" applyFont="1" applyFill="1" applyBorder="1" applyAlignment="1">
      <alignment horizontal="center" wrapText="1"/>
    </xf>
    <xf numFmtId="164" fontId="38" fillId="13" borderId="63" xfId="6" applyNumberFormat="1" applyFont="1" applyFill="1" applyBorder="1" applyAlignment="1">
      <alignment horizontal="center" wrapText="1"/>
    </xf>
    <xf numFmtId="0" fontId="38" fillId="13" borderId="63" xfId="0" applyFont="1" applyFill="1" applyBorder="1" applyAlignment="1">
      <alignment horizontal="center" wrapText="1"/>
    </xf>
    <xf numFmtId="0" fontId="38" fillId="13" borderId="64" xfId="0" applyFont="1" applyFill="1" applyBorder="1" applyAlignment="1">
      <alignment horizontal="center" wrapText="1"/>
    </xf>
    <xf numFmtId="164" fontId="16" fillId="3" borderId="12" xfId="6" applyNumberFormat="1" applyFont="1" applyFill="1" applyBorder="1" applyAlignment="1">
      <alignment horizontal="center" wrapText="1"/>
    </xf>
    <xf numFmtId="164" fontId="16" fillId="3" borderId="28" xfId="6" applyNumberFormat="1" applyFont="1" applyFill="1" applyBorder="1" applyAlignment="1">
      <alignment horizontal="center" wrapText="1"/>
    </xf>
    <xf numFmtId="166" fontId="17" fillId="3" borderId="30" xfId="6" applyNumberFormat="1" applyFont="1" applyFill="1" applyBorder="1"/>
    <xf numFmtId="49" fontId="16" fillId="0" borderId="12" xfId="0" applyNumberFormat="1" applyFont="1" applyFill="1" applyBorder="1" applyAlignment="1">
      <alignment horizontal="left" wrapText="1"/>
    </xf>
    <xf numFmtId="0" fontId="34" fillId="13" borderId="71" xfId="0" applyFont="1" applyFill="1" applyBorder="1" applyAlignment="1">
      <alignment horizontal="center" wrapText="1"/>
    </xf>
    <xf numFmtId="164" fontId="16" fillId="4" borderId="13" xfId="6" applyNumberFormat="1" applyFont="1" applyFill="1" applyBorder="1" applyAlignment="1">
      <alignment horizontal="center" wrapText="1"/>
    </xf>
    <xf numFmtId="164" fontId="16" fillId="0" borderId="13" xfId="0" applyNumberFormat="1" applyFont="1" applyFill="1" applyBorder="1" applyAlignment="1">
      <alignment horizontal="center" wrapText="1"/>
    </xf>
    <xf numFmtId="164" fontId="34" fillId="13" borderId="60" xfId="6" applyNumberFormat="1" applyFont="1" applyFill="1" applyBorder="1" applyAlignment="1">
      <alignment horizontal="center" wrapText="1"/>
    </xf>
    <xf numFmtId="166" fontId="16" fillId="3" borderId="12" xfId="6" applyNumberFormat="1" applyFont="1" applyFill="1" applyBorder="1" applyAlignment="1">
      <alignment horizontal="center" wrapText="1"/>
    </xf>
    <xf numFmtId="166" fontId="16" fillId="4" borderId="13" xfId="6" applyNumberFormat="1" applyFont="1" applyFill="1" applyBorder="1" applyAlignment="1">
      <alignment horizontal="center" wrapText="1"/>
    </xf>
    <xf numFmtId="166" fontId="16" fillId="0" borderId="12" xfId="6" applyNumberFormat="1" applyFont="1" applyFill="1" applyBorder="1" applyAlignment="1">
      <alignment horizontal="center" wrapText="1"/>
    </xf>
    <xf numFmtId="164" fontId="34" fillId="13" borderId="71" xfId="6" applyNumberFormat="1" applyFont="1" applyFill="1" applyBorder="1" applyAlignment="1">
      <alignment horizontal="center" wrapText="1"/>
    </xf>
    <xf numFmtId="0" fontId="16" fillId="0" borderId="14" xfId="0" applyFont="1" applyFill="1" applyBorder="1" applyAlignment="1">
      <alignment horizontal="left" wrapText="1"/>
    </xf>
    <xf numFmtId="164" fontId="2" fillId="5" borderId="13" xfId="6" applyNumberFormat="1" applyFont="1" applyFill="1" applyBorder="1" applyAlignment="1">
      <alignment horizontal="center" wrapText="1"/>
    </xf>
    <xf numFmtId="0" fontId="34" fillId="13" borderId="58" xfId="0" applyFont="1" applyFill="1" applyBorder="1" applyAlignment="1">
      <alignment horizontal="center" wrapText="1"/>
    </xf>
    <xf numFmtId="0" fontId="37" fillId="13" borderId="60" xfId="0" applyFont="1" applyFill="1" applyBorder="1" applyAlignment="1">
      <alignment horizontal="center" wrapText="1"/>
    </xf>
    <xf numFmtId="10" fontId="34" fillId="13" borderId="59" xfId="14" applyNumberFormat="1" applyFont="1" applyFill="1" applyBorder="1" applyAlignment="1">
      <alignment horizontal="center" wrapText="1"/>
    </xf>
    <xf numFmtId="0" fontId="26" fillId="13" borderId="15" xfId="0" applyFont="1" applyFill="1" applyBorder="1" applyAlignment="1" applyProtection="1">
      <alignment vertical="center"/>
    </xf>
    <xf numFmtId="0" fontId="16" fillId="0" borderId="0" xfId="0" applyFont="1" applyFill="1" applyAlignment="1">
      <alignment horizontal="left"/>
    </xf>
    <xf numFmtId="0" fontId="16" fillId="0" borderId="0" xfId="0" applyNumberFormat="1" applyFont="1" applyAlignment="1">
      <alignment horizontal="left"/>
    </xf>
    <xf numFmtId="0" fontId="16" fillId="0" borderId="0" xfId="0" applyNumberFormat="1" applyFont="1" applyAlignment="1"/>
    <xf numFmtId="0" fontId="28" fillId="0" borderId="0" xfId="0" applyFont="1" applyFill="1"/>
    <xf numFmtId="164" fontId="21" fillId="0" borderId="0" xfId="0" applyNumberFormat="1" applyFont="1" applyFill="1"/>
    <xf numFmtId="9" fontId="21" fillId="0" borderId="0" xfId="14" applyFont="1" applyFill="1"/>
    <xf numFmtId="0" fontId="28" fillId="0" borderId="0" xfId="0" applyFont="1" applyFill="1" applyBorder="1"/>
    <xf numFmtId="164" fontId="21" fillId="0" borderId="0" xfId="0" applyNumberFormat="1" applyFont="1" applyFill="1" applyBorder="1"/>
    <xf numFmtId="0" fontId="23" fillId="0" borderId="0" xfId="0" applyFont="1" applyFill="1"/>
    <xf numFmtId="164" fontId="34" fillId="13" borderId="59" xfId="6" applyNumberFormat="1" applyFont="1" applyFill="1" applyBorder="1" applyAlignment="1">
      <alignment horizontal="center" vertical="center" wrapText="1"/>
    </xf>
    <xf numFmtId="164" fontId="34" fillId="13" borderId="60" xfId="6" applyNumberFormat="1" applyFont="1" applyFill="1" applyBorder="1" applyAlignment="1">
      <alignment horizontal="center" vertical="center" wrapText="1"/>
    </xf>
    <xf numFmtId="164" fontId="34" fillId="13" borderId="71" xfId="6" applyNumberFormat="1" applyFont="1" applyFill="1" applyBorder="1" applyAlignment="1">
      <alignment horizontal="center" vertical="center" wrapText="1"/>
    </xf>
    <xf numFmtId="0" fontId="6" fillId="6" borderId="7" xfId="0" applyFont="1" applyFill="1" applyBorder="1" applyAlignment="1" applyProtection="1">
      <alignment vertical="center"/>
    </xf>
    <xf numFmtId="0" fontId="4" fillId="2" borderId="0" xfId="0" applyFont="1" applyFill="1" applyBorder="1" applyAlignment="1" applyProtection="1"/>
    <xf numFmtId="0" fontId="26" fillId="13" borderId="72" xfId="0" applyFont="1" applyFill="1" applyBorder="1" applyAlignment="1" applyProtection="1">
      <alignment vertical="center"/>
    </xf>
    <xf numFmtId="49" fontId="16" fillId="0" borderId="27" xfId="0" applyNumberFormat="1" applyFont="1" applyFill="1" applyBorder="1" applyAlignment="1">
      <alignment horizontal="left" wrapText="1"/>
    </xf>
    <xf numFmtId="0" fontId="21" fillId="0" borderId="37" xfId="0" applyFont="1" applyBorder="1" applyAlignment="1">
      <alignment horizontal="center"/>
    </xf>
    <xf numFmtId="0" fontId="21" fillId="0" borderId="36" xfId="0" applyFont="1" applyBorder="1" applyAlignment="1">
      <alignment horizontal="center"/>
    </xf>
    <xf numFmtId="10" fontId="34" fillId="13" borderId="47" xfId="14" applyNumberFormat="1" applyFont="1" applyFill="1" applyBorder="1" applyAlignment="1">
      <alignment horizontal="center" wrapText="1"/>
    </xf>
    <xf numFmtId="164" fontId="34" fillId="13" borderId="62" xfId="6" applyNumberFormat="1" applyFont="1" applyFill="1" applyBorder="1" applyAlignment="1">
      <alignment horizontal="center" wrapText="1"/>
    </xf>
    <xf numFmtId="164" fontId="34" fillId="13" borderId="63" xfId="6" applyNumberFormat="1" applyFont="1" applyFill="1" applyBorder="1" applyAlignment="1">
      <alignment horizontal="center" wrapText="1"/>
    </xf>
    <xf numFmtId="164" fontId="34" fillId="13" borderId="64" xfId="6" applyNumberFormat="1" applyFont="1" applyFill="1" applyBorder="1" applyAlignment="1">
      <alignment horizontal="center" wrapText="1"/>
    </xf>
    <xf numFmtId="164" fontId="34" fillId="13" borderId="47" xfId="6" applyNumberFormat="1" applyFont="1" applyFill="1" applyBorder="1" applyAlignment="1">
      <alignment horizontal="center" wrapText="1"/>
    </xf>
    <xf numFmtId="164" fontId="34" fillId="13" borderId="73" xfId="6" applyNumberFormat="1" applyFont="1" applyFill="1" applyBorder="1" applyAlignment="1">
      <alignment horizontal="center" wrapText="1"/>
    </xf>
    <xf numFmtId="164" fontId="34" fillId="13" borderId="74" xfId="6" applyNumberFormat="1" applyFont="1" applyFill="1" applyBorder="1" applyAlignment="1">
      <alignment horizontal="center" wrapText="1"/>
    </xf>
    <xf numFmtId="10" fontId="21" fillId="0" borderId="0" xfId="14" applyNumberFormat="1" applyFont="1" applyBorder="1" applyAlignment="1">
      <alignment horizontal="left" indent="1"/>
    </xf>
    <xf numFmtId="164" fontId="16" fillId="0" borderId="0" xfId="6" applyNumberFormat="1" applyFont="1" applyBorder="1" applyAlignment="1">
      <alignment horizontal="right"/>
    </xf>
    <xf numFmtId="164" fontId="16" fillId="0" borderId="75" xfId="6" applyNumberFormat="1" applyFont="1" applyBorder="1" applyAlignment="1">
      <alignment horizontal="right"/>
    </xf>
    <xf numFmtId="0" fontId="21" fillId="0" borderId="19" xfId="0" applyFont="1" applyFill="1" applyBorder="1"/>
    <xf numFmtId="0" fontId="21" fillId="0" borderId="20" xfId="0" applyFont="1" applyFill="1" applyBorder="1"/>
    <xf numFmtId="0" fontId="21" fillId="0" borderId="23" xfId="0" applyFont="1" applyFill="1" applyBorder="1"/>
    <xf numFmtId="10" fontId="17" fillId="3" borderId="47" xfId="14" applyNumberFormat="1" applyFont="1" applyFill="1" applyBorder="1" applyAlignment="1">
      <alignment horizontal="left" wrapText="1"/>
    </xf>
    <xf numFmtId="166" fontId="23" fillId="3" borderId="45" xfId="6" applyNumberFormat="1" applyFont="1" applyFill="1" applyBorder="1"/>
    <xf numFmtId="166" fontId="23" fillId="3" borderId="76" xfId="6" applyNumberFormat="1" applyFont="1" applyFill="1" applyBorder="1"/>
    <xf numFmtId="166" fontId="23" fillId="3" borderId="77" xfId="6" applyNumberFormat="1" applyFont="1" applyFill="1" applyBorder="1"/>
    <xf numFmtId="166" fontId="21" fillId="0" borderId="0" xfId="6" applyNumberFormat="1" applyFont="1" applyBorder="1"/>
    <xf numFmtId="166" fontId="23" fillId="3" borderId="45" xfId="6" applyNumberFormat="1" applyFont="1" applyFill="1" applyBorder="1" applyAlignment="1"/>
    <xf numFmtId="166" fontId="23" fillId="3" borderId="76" xfId="6" applyNumberFormat="1" applyFont="1" applyFill="1" applyBorder="1" applyAlignment="1"/>
    <xf numFmtId="166" fontId="23" fillId="3" borderId="77" xfId="6" applyNumberFormat="1" applyFont="1" applyFill="1" applyBorder="1" applyAlignment="1"/>
    <xf numFmtId="166" fontId="23" fillId="3" borderId="48" xfId="6" applyNumberFormat="1" applyFont="1" applyFill="1" applyBorder="1" applyAlignment="1"/>
    <xf numFmtId="0" fontId="21" fillId="0" borderId="16" xfId="0" applyFont="1" applyFill="1" applyBorder="1"/>
    <xf numFmtId="0" fontId="21" fillId="0" borderId="17" xfId="0" applyFont="1" applyFill="1" applyBorder="1"/>
    <xf numFmtId="0" fontId="21" fillId="0" borderId="18" xfId="0" applyFont="1" applyFill="1" applyBorder="1"/>
    <xf numFmtId="0" fontId="0" fillId="0" borderId="0" xfId="0" applyFill="1"/>
    <xf numFmtId="0" fontId="42" fillId="13" borderId="85" xfId="0" applyFont="1" applyFill="1" applyBorder="1" applyAlignment="1">
      <alignment horizontal="center" wrapText="1"/>
    </xf>
    <xf numFmtId="164" fontId="42" fillId="13" borderId="85" xfId="7" applyNumberFormat="1" applyFont="1" applyFill="1" applyBorder="1" applyAlignment="1">
      <alignment horizontal="center" wrapText="1"/>
    </xf>
    <xf numFmtId="0" fontId="0" fillId="0" borderId="0" xfId="0" applyAlignment="1">
      <alignment horizontal="left" indent="1"/>
    </xf>
    <xf numFmtId="164" fontId="16" fillId="3" borderId="86" xfId="0" applyNumberFormat="1" applyFont="1" applyFill="1" applyBorder="1" applyAlignment="1">
      <alignment horizontal="center" wrapText="1"/>
    </xf>
    <xf numFmtId="164" fontId="16" fillId="0" borderId="14" xfId="0" applyNumberFormat="1" applyFont="1" applyFill="1" applyBorder="1" applyAlignment="1">
      <alignment horizontal="center" wrapText="1"/>
    </xf>
    <xf numFmtId="164" fontId="16" fillId="3" borderId="88" xfId="0" applyNumberFormat="1" applyFont="1" applyFill="1" applyBorder="1" applyAlignment="1">
      <alignment horizontal="center" wrapText="1"/>
    </xf>
    <xf numFmtId="164" fontId="16" fillId="3" borderId="89" xfId="0" applyNumberFormat="1" applyFont="1" applyFill="1" applyBorder="1" applyAlignment="1">
      <alignment horizontal="center" wrapText="1"/>
    </xf>
    <xf numFmtId="164" fontId="16" fillId="0" borderId="10" xfId="0" applyNumberFormat="1" applyFont="1" applyFill="1" applyBorder="1" applyAlignment="1">
      <alignment horizontal="center" wrapText="1"/>
    </xf>
    <xf numFmtId="164" fontId="16" fillId="0" borderId="92" xfId="0" applyNumberFormat="1" applyFont="1" applyFill="1" applyBorder="1" applyAlignment="1">
      <alignment horizontal="center" wrapText="1"/>
    </xf>
    <xf numFmtId="10" fontId="20" fillId="3" borderId="45" xfId="14" applyNumberFormat="1" applyFont="1" applyFill="1" applyBorder="1" applyAlignment="1">
      <alignment horizontal="left" wrapText="1"/>
    </xf>
    <xf numFmtId="10" fontId="45" fillId="3" borderId="48" xfId="15" applyNumberFormat="1" applyFont="1" applyFill="1" applyBorder="1" applyAlignment="1">
      <alignment horizontal="left" wrapText="1"/>
    </xf>
    <xf numFmtId="164" fontId="45" fillId="3" borderId="0" xfId="7" applyNumberFormat="1" applyFont="1" applyFill="1" applyBorder="1" applyAlignment="1">
      <alignment horizontal="center" wrapText="1"/>
    </xf>
    <xf numFmtId="164" fontId="16" fillId="3" borderId="93" xfId="0" applyNumberFormat="1" applyFont="1" applyFill="1" applyBorder="1" applyAlignment="1">
      <alignment horizontal="center" wrapText="1"/>
    </xf>
    <xf numFmtId="164" fontId="16" fillId="0" borderId="94" xfId="0" applyNumberFormat="1" applyFont="1" applyFill="1" applyBorder="1" applyAlignment="1">
      <alignment horizontal="center" wrapText="1"/>
    </xf>
    <xf numFmtId="164" fontId="16" fillId="0" borderId="89" xfId="0" applyNumberFormat="1" applyFont="1" applyFill="1" applyBorder="1" applyAlignment="1">
      <alignment horizontal="center" wrapText="1"/>
    </xf>
    <xf numFmtId="164" fontId="16" fillId="0" borderId="91" xfId="0" applyNumberFormat="1" applyFont="1" applyFill="1" applyBorder="1" applyAlignment="1">
      <alignment horizontal="center" wrapText="1"/>
    </xf>
    <xf numFmtId="164" fontId="16" fillId="3" borderId="94" xfId="0" applyNumberFormat="1" applyFont="1" applyFill="1" applyBorder="1" applyAlignment="1">
      <alignment horizontal="center" wrapText="1"/>
    </xf>
    <xf numFmtId="164" fontId="45" fillId="3" borderId="66" xfId="7" applyNumberFormat="1" applyFont="1" applyFill="1" applyBorder="1" applyAlignment="1">
      <alignment horizontal="center" wrapText="1"/>
    </xf>
    <xf numFmtId="164" fontId="45" fillId="3" borderId="48" xfId="7" applyNumberFormat="1" applyFont="1" applyFill="1" applyBorder="1" applyAlignment="1">
      <alignment horizontal="center" wrapText="1"/>
    </xf>
    <xf numFmtId="164" fontId="16" fillId="0" borderId="86" xfId="0" applyNumberFormat="1" applyFont="1" applyFill="1" applyBorder="1" applyAlignment="1">
      <alignment horizontal="center" wrapText="1"/>
    </xf>
    <xf numFmtId="164" fontId="16" fillId="0" borderId="88" xfId="0" applyNumberFormat="1" applyFont="1" applyFill="1" applyBorder="1" applyAlignment="1">
      <alignment horizontal="center" wrapText="1"/>
    </xf>
    <xf numFmtId="164" fontId="16" fillId="3" borderId="95" xfId="0" applyNumberFormat="1" applyFont="1" applyFill="1" applyBorder="1" applyAlignment="1">
      <alignment horizontal="center" wrapText="1"/>
    </xf>
    <xf numFmtId="164" fontId="16" fillId="0" borderId="95" xfId="0" applyNumberFormat="1" applyFont="1" applyFill="1" applyBorder="1" applyAlignment="1">
      <alignment horizontal="center" wrapText="1"/>
    </xf>
    <xf numFmtId="164" fontId="16" fillId="0" borderId="87" xfId="0" applyNumberFormat="1" applyFont="1" applyFill="1" applyBorder="1" applyAlignment="1">
      <alignment horizontal="center" wrapText="1"/>
    </xf>
    <xf numFmtId="164" fontId="16" fillId="0" borderId="96" xfId="0" applyNumberFormat="1" applyFont="1" applyFill="1" applyBorder="1" applyAlignment="1">
      <alignment horizontal="center" wrapText="1"/>
    </xf>
    <xf numFmtId="164" fontId="16" fillId="0" borderId="0" xfId="0" applyNumberFormat="1" applyFont="1" applyFill="1" applyBorder="1" applyAlignment="1">
      <alignment horizontal="center" wrapText="1"/>
    </xf>
    <xf numFmtId="164" fontId="16" fillId="0" borderId="20" xfId="0" applyNumberFormat="1" applyFont="1" applyFill="1" applyBorder="1" applyAlignment="1">
      <alignment horizontal="center" wrapText="1"/>
    </xf>
    <xf numFmtId="10" fontId="0" fillId="0" borderId="0" xfId="0" applyNumberFormat="1" applyFill="1"/>
    <xf numFmtId="164" fontId="1" fillId="0" borderId="0" xfId="7" applyNumberFormat="1" applyFont="1" applyFill="1"/>
    <xf numFmtId="0" fontId="34" fillId="13" borderId="12" xfId="0" applyFont="1" applyFill="1" applyBorder="1" applyAlignment="1">
      <alignment horizontal="center" wrapText="1"/>
    </xf>
    <xf numFmtId="164" fontId="34" fillId="13" borderId="11" xfId="6" applyNumberFormat="1" applyFont="1" applyFill="1" applyBorder="1" applyAlignment="1">
      <alignment horizontal="center" wrapText="1"/>
    </xf>
    <xf numFmtId="164" fontId="34" fillId="13" borderId="27" xfId="6" applyNumberFormat="1" applyFont="1" applyFill="1" applyBorder="1" applyAlignment="1">
      <alignment horizontal="center" wrapText="1"/>
    </xf>
    <xf numFmtId="164" fontId="16" fillId="3" borderId="99" xfId="0" applyNumberFormat="1" applyFont="1" applyFill="1" applyBorder="1" applyAlignment="1">
      <alignment horizontal="center" wrapText="1"/>
    </xf>
    <xf numFmtId="164" fontId="16" fillId="3" borderId="100" xfId="0" applyNumberFormat="1" applyFont="1" applyFill="1" applyBorder="1" applyAlignment="1">
      <alignment horizontal="center" wrapText="1"/>
    </xf>
    <xf numFmtId="164" fontId="16" fillId="3" borderId="101" xfId="0" applyNumberFormat="1" applyFont="1" applyFill="1" applyBorder="1" applyAlignment="1">
      <alignment horizontal="center" wrapText="1"/>
    </xf>
    <xf numFmtId="164" fontId="16" fillId="3" borderId="102" xfId="0" applyNumberFormat="1" applyFont="1" applyFill="1" applyBorder="1" applyAlignment="1">
      <alignment horizontal="center" wrapText="1"/>
    </xf>
    <xf numFmtId="164" fontId="16" fillId="3" borderId="9" xfId="0" applyNumberFormat="1" applyFont="1" applyFill="1" applyBorder="1" applyAlignment="1">
      <alignment horizontal="center" wrapText="1"/>
    </xf>
    <xf numFmtId="164" fontId="16" fillId="3" borderId="103" xfId="0" applyNumberFormat="1" applyFont="1" applyFill="1" applyBorder="1" applyAlignment="1">
      <alignment horizontal="center" wrapText="1"/>
    </xf>
    <xf numFmtId="164" fontId="16" fillId="3" borderId="65" xfId="0" applyNumberFormat="1" applyFont="1" applyFill="1" applyBorder="1" applyAlignment="1">
      <alignment horizontal="center" wrapText="1"/>
    </xf>
    <xf numFmtId="10" fontId="17" fillId="3" borderId="48" xfId="14" applyNumberFormat="1" applyFont="1" applyFill="1" applyBorder="1" applyAlignment="1">
      <alignment horizontal="left" wrapText="1"/>
    </xf>
    <xf numFmtId="164" fontId="17" fillId="3" borderId="11" xfId="6" applyNumberFormat="1" applyFont="1" applyFill="1" applyBorder="1" applyAlignment="1">
      <alignment horizontal="center" wrapText="1"/>
    </xf>
    <xf numFmtId="164" fontId="17" fillId="3" borderId="47" xfId="6" applyNumberFormat="1" applyFont="1" applyFill="1" applyBorder="1" applyAlignment="1">
      <alignment horizontal="center" wrapText="1"/>
    </xf>
    <xf numFmtId="164" fontId="16" fillId="3" borderId="27" xfId="0" applyNumberFormat="1" applyFont="1" applyFill="1" applyBorder="1" applyAlignment="1">
      <alignment horizontal="center" wrapText="1"/>
    </xf>
    <xf numFmtId="164" fontId="17" fillId="3" borderId="63" xfId="6" applyNumberFormat="1" applyFont="1" applyFill="1" applyBorder="1" applyAlignment="1">
      <alignment horizontal="center" wrapText="1"/>
    </xf>
    <xf numFmtId="164" fontId="17" fillId="3" borderId="12" xfId="6" applyNumberFormat="1" applyFont="1" applyFill="1" applyBorder="1" applyAlignment="1">
      <alignment horizontal="center" wrapText="1"/>
    </xf>
    <xf numFmtId="164" fontId="21" fillId="0" borderId="105" xfId="6" applyNumberFormat="1" applyFont="1" applyBorder="1"/>
    <xf numFmtId="164" fontId="21" fillId="0" borderId="106" xfId="6" applyNumberFormat="1" applyFont="1" applyBorder="1"/>
    <xf numFmtId="164" fontId="17" fillId="3" borderId="73" xfId="6" applyNumberFormat="1" applyFont="1" applyFill="1" applyBorder="1" applyAlignment="1">
      <alignment horizontal="center" wrapText="1"/>
    </xf>
    <xf numFmtId="164" fontId="16" fillId="3" borderId="107" xfId="0" applyNumberFormat="1" applyFont="1" applyFill="1" applyBorder="1" applyAlignment="1">
      <alignment horizontal="center" wrapText="1"/>
    </xf>
    <xf numFmtId="164" fontId="16" fillId="3" borderId="13" xfId="0" applyNumberFormat="1" applyFont="1" applyFill="1" applyBorder="1" applyAlignment="1">
      <alignment horizontal="center" wrapText="1"/>
    </xf>
    <xf numFmtId="164" fontId="17" fillId="3" borderId="48" xfId="6" applyNumberFormat="1" applyFont="1" applyFill="1" applyBorder="1" applyAlignment="1">
      <alignment horizontal="center" wrapText="1"/>
    </xf>
    <xf numFmtId="164" fontId="3" fillId="5" borderId="9" xfId="6" applyNumberFormat="1" applyFont="1" applyFill="1" applyBorder="1" applyAlignment="1">
      <alignment horizontal="center" wrapText="1"/>
    </xf>
    <xf numFmtId="166" fontId="17" fillId="3" borderId="12" xfId="6" applyNumberFormat="1" applyFont="1" applyFill="1" applyBorder="1" applyAlignment="1">
      <alignment horizontal="center" wrapText="1"/>
    </xf>
    <xf numFmtId="10" fontId="0" fillId="8" borderId="5" xfId="14" applyNumberFormat="1" applyFont="1" applyFill="1" applyBorder="1" applyAlignment="1" applyProtection="1">
      <alignment horizontal="center" vertical="center"/>
    </xf>
    <xf numFmtId="10" fontId="29" fillId="8" borderId="5" xfId="14" applyNumberFormat="1" applyFont="1" applyFill="1" applyBorder="1" applyAlignment="1" applyProtection="1">
      <alignment horizontal="center" vertical="center"/>
    </xf>
    <xf numFmtId="166" fontId="21" fillId="0" borderId="0" xfId="0" applyNumberFormat="1" applyFont="1" applyFill="1"/>
    <xf numFmtId="0" fontId="28" fillId="0" borderId="108" xfId="0" applyFont="1" applyFill="1" applyBorder="1"/>
    <xf numFmtId="0" fontId="26" fillId="13" borderId="0" xfId="13" applyFont="1" applyFill="1" applyBorder="1" applyAlignment="1">
      <alignment horizontal="left"/>
    </xf>
    <xf numFmtId="164" fontId="17" fillId="3" borderId="8" xfId="0" applyNumberFormat="1" applyFont="1" applyFill="1" applyBorder="1" applyAlignment="1">
      <alignment horizontal="center" wrapText="1"/>
    </xf>
    <xf numFmtId="0" fontId="17" fillId="3" borderId="8" xfId="0" applyFont="1" applyFill="1" applyBorder="1" applyAlignment="1">
      <alignment horizontal="center" wrapText="1"/>
    </xf>
    <xf numFmtId="0" fontId="28" fillId="0" borderId="0" xfId="0" applyFont="1"/>
    <xf numFmtId="164" fontId="16" fillId="0" borderId="13" xfId="0" applyNumberFormat="1" applyFont="1" applyBorder="1" applyAlignment="1">
      <alignment horizontal="center" wrapText="1"/>
    </xf>
    <xf numFmtId="164" fontId="16" fillId="0" borderId="9" xfId="0" applyNumberFormat="1" applyFont="1" applyBorder="1" applyAlignment="1">
      <alignment horizontal="center" wrapText="1"/>
    </xf>
    <xf numFmtId="10" fontId="21" fillId="0" borderId="0" xfId="0" applyNumberFormat="1" applyFont="1"/>
    <xf numFmtId="164" fontId="17" fillId="3" borderId="0" xfId="6" applyNumberFormat="1" applyFont="1" applyFill="1"/>
    <xf numFmtId="0" fontId="26" fillId="13" borderId="19" xfId="11" applyFont="1" applyFill="1" applyBorder="1" applyAlignment="1" applyProtection="1">
      <alignment vertical="center"/>
    </xf>
    <xf numFmtId="0" fontId="26" fillId="13" borderId="66" xfId="11" applyFont="1" applyFill="1" applyBorder="1" applyAlignment="1" applyProtection="1">
      <alignment vertical="center"/>
    </xf>
    <xf numFmtId="0" fontId="26" fillId="13" borderId="20" xfId="11" applyFont="1" applyFill="1" applyBorder="1" applyAlignment="1" applyProtection="1">
      <alignment vertical="center"/>
    </xf>
    <xf numFmtId="0" fontId="26" fillId="13" borderId="16" xfId="12" applyFont="1" applyFill="1" applyBorder="1" applyAlignment="1" applyProtection="1">
      <alignment vertical="center"/>
    </xf>
    <xf numFmtId="164" fontId="21" fillId="0" borderId="0" xfId="14" applyNumberFormat="1" applyFont="1" applyFill="1" applyBorder="1"/>
    <xf numFmtId="164" fontId="17" fillId="3" borderId="9" xfId="0" applyNumberFormat="1" applyFont="1" applyFill="1" applyBorder="1" applyAlignment="1">
      <alignment horizontal="center" wrapText="1"/>
    </xf>
    <xf numFmtId="164" fontId="17" fillId="3" borderId="10" xfId="0" applyNumberFormat="1" applyFont="1" applyFill="1" applyBorder="1" applyAlignment="1">
      <alignment horizontal="center" wrapText="1"/>
    </xf>
    <xf numFmtId="0" fontId="34" fillId="13" borderId="71" xfId="0" applyFont="1" applyFill="1" applyBorder="1" applyAlignment="1">
      <alignment wrapText="1"/>
    </xf>
    <xf numFmtId="164" fontId="17" fillId="3" borderId="103" xfId="0" applyNumberFormat="1" applyFont="1" applyFill="1" applyBorder="1" applyAlignment="1">
      <alignment horizontal="center" wrapText="1"/>
    </xf>
    <xf numFmtId="164" fontId="47" fillId="3" borderId="66" xfId="7" applyNumberFormat="1" applyFont="1" applyFill="1" applyBorder="1" applyAlignment="1">
      <alignment horizontal="center" wrapText="1"/>
    </xf>
    <xf numFmtId="164" fontId="17" fillId="3" borderId="95" xfId="0" applyNumberFormat="1" applyFont="1" applyFill="1" applyBorder="1" applyAlignment="1">
      <alignment horizontal="center" wrapText="1"/>
    </xf>
    <xf numFmtId="164" fontId="17" fillId="3" borderId="90" xfId="0" applyNumberFormat="1" applyFont="1" applyFill="1" applyBorder="1" applyAlignment="1">
      <alignment horizontal="center" wrapText="1"/>
    </xf>
    <xf numFmtId="10" fontId="32" fillId="0" borderId="109" xfId="0" applyNumberFormat="1" applyFont="1" applyBorder="1"/>
    <xf numFmtId="10" fontId="17" fillId="3" borderId="45" xfId="14" applyNumberFormat="1" applyFont="1" applyFill="1" applyBorder="1" applyAlignment="1">
      <alignment horizontal="left" wrapText="1"/>
    </xf>
    <xf numFmtId="10" fontId="0" fillId="0" borderId="0" xfId="0" applyNumberFormat="1"/>
    <xf numFmtId="0" fontId="38" fillId="13" borderId="62" xfId="0" applyFont="1" applyFill="1" applyBorder="1" applyAlignment="1">
      <alignment horizontal="center" wrapText="1"/>
    </xf>
    <xf numFmtId="10" fontId="20" fillId="3" borderId="0" xfId="14" applyNumberFormat="1" applyFont="1" applyFill="1" applyBorder="1" applyAlignment="1">
      <alignment horizontal="center"/>
    </xf>
    <xf numFmtId="2" fontId="20" fillId="3" borderId="0" xfId="14" applyNumberFormat="1" applyFont="1" applyFill="1" applyBorder="1" applyAlignment="1">
      <alignment horizontal="left" wrapText="1"/>
    </xf>
    <xf numFmtId="169" fontId="3" fillId="3" borderId="0" xfId="14" applyNumberFormat="1" applyFont="1" applyFill="1" applyBorder="1" applyAlignment="1">
      <alignment horizontal="left" wrapText="1"/>
    </xf>
    <xf numFmtId="0" fontId="48" fillId="14" borderId="111" xfId="22" applyFont="1" applyFill="1" applyBorder="1" applyAlignment="1">
      <alignment horizontal="center"/>
    </xf>
    <xf numFmtId="0" fontId="48" fillId="0" borderId="112" xfId="22" applyFont="1" applyFill="1" applyBorder="1" applyAlignment="1">
      <alignment wrapText="1"/>
    </xf>
    <xf numFmtId="0" fontId="48" fillId="0" borderId="112" xfId="22" applyFont="1" applyFill="1" applyBorder="1" applyAlignment="1">
      <alignment horizontal="right" wrapText="1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48" fillId="14" borderId="111" xfId="23" applyFont="1" applyFill="1" applyBorder="1" applyAlignment="1">
      <alignment horizontal="center"/>
    </xf>
    <xf numFmtId="0" fontId="48" fillId="0" borderId="112" xfId="23" applyFont="1" applyFill="1" applyBorder="1" applyAlignment="1">
      <alignment wrapText="1"/>
    </xf>
    <xf numFmtId="0" fontId="48" fillId="0" borderId="112" xfId="23" applyFont="1" applyFill="1" applyBorder="1" applyAlignment="1">
      <alignment horizontal="right" wrapText="1"/>
    </xf>
    <xf numFmtId="0" fontId="48" fillId="14" borderId="111" xfId="24" applyFont="1" applyFill="1" applyBorder="1" applyAlignment="1">
      <alignment horizontal="center"/>
    </xf>
    <xf numFmtId="0" fontId="48" fillId="0" borderId="112" xfId="24" applyFont="1" applyFill="1" applyBorder="1" applyAlignment="1">
      <alignment wrapText="1"/>
    </xf>
    <xf numFmtId="0" fontId="48" fillId="0" borderId="112" xfId="24" applyFont="1" applyFill="1" applyBorder="1" applyAlignment="1">
      <alignment horizontal="right" wrapText="1"/>
    </xf>
    <xf numFmtId="164" fontId="17" fillId="3" borderId="86" xfId="0" applyNumberFormat="1" applyFont="1" applyFill="1" applyBorder="1" applyAlignment="1">
      <alignment horizontal="center" wrapText="1"/>
    </xf>
    <xf numFmtId="164" fontId="17" fillId="3" borderId="99" xfId="0" applyNumberFormat="1" applyFont="1" applyFill="1" applyBorder="1" applyAlignment="1">
      <alignment horizontal="center" wrapText="1"/>
    </xf>
    <xf numFmtId="164" fontId="50" fillId="15" borderId="0" xfId="7" applyNumberFormat="1" applyFont="1" applyFill="1" applyAlignment="1">
      <alignment horizontal="center"/>
    </xf>
    <xf numFmtId="10" fontId="20" fillId="3" borderId="0" xfId="14" applyNumberFormat="1" applyFont="1" applyFill="1" applyBorder="1" applyAlignment="1">
      <alignment horizontal="left" wrapText="1"/>
    </xf>
    <xf numFmtId="10" fontId="17" fillId="3" borderId="0" xfId="14" applyNumberFormat="1" applyFont="1" applyFill="1" applyBorder="1" applyAlignment="1">
      <alignment horizontal="left" wrapText="1"/>
    </xf>
    <xf numFmtId="164" fontId="17" fillId="3" borderId="28" xfId="6" applyNumberFormat="1" applyFont="1" applyFill="1" applyBorder="1" applyAlignment="1">
      <alignment horizontal="center" wrapText="1"/>
    </xf>
    <xf numFmtId="164" fontId="16" fillId="3" borderId="12" xfId="0" applyNumberFormat="1" applyFont="1" applyFill="1" applyBorder="1" applyAlignment="1">
      <alignment wrapText="1"/>
    </xf>
    <xf numFmtId="164" fontId="17" fillId="3" borderId="12" xfId="0" applyNumberFormat="1" applyFont="1" applyFill="1" applyBorder="1" applyAlignment="1">
      <alignment wrapText="1"/>
    </xf>
    <xf numFmtId="164" fontId="16" fillId="3" borderId="8" xfId="0" applyNumberFormat="1" applyFont="1" applyFill="1" applyBorder="1" applyAlignment="1">
      <alignment horizontal="center" wrapText="1"/>
    </xf>
    <xf numFmtId="164" fontId="16" fillId="3" borderId="12" xfId="0" applyNumberFormat="1" applyFont="1" applyFill="1" applyBorder="1" applyAlignment="1">
      <alignment horizontal="center" wrapText="1"/>
    </xf>
    <xf numFmtId="164" fontId="17" fillId="3" borderId="12" xfId="0" applyNumberFormat="1" applyFont="1" applyFill="1" applyBorder="1" applyAlignment="1">
      <alignment horizontal="center" wrapText="1"/>
    </xf>
    <xf numFmtId="164" fontId="16" fillId="3" borderId="86" xfId="0" applyNumberFormat="1" applyFont="1" applyFill="1" applyBorder="1" applyAlignment="1">
      <alignment horizontal="center" wrapText="1"/>
    </xf>
    <xf numFmtId="164" fontId="17" fillId="3" borderId="86" xfId="0" applyNumberFormat="1" applyFont="1" applyFill="1" applyBorder="1" applyAlignment="1">
      <alignment horizontal="center" wrapText="1"/>
    </xf>
    <xf numFmtId="1" fontId="20" fillId="3" borderId="0" xfId="14" applyNumberFormat="1" applyFont="1" applyFill="1" applyBorder="1" applyAlignment="1">
      <alignment horizontal="left" wrapText="1"/>
    </xf>
    <xf numFmtId="9" fontId="17" fillId="3" borderId="0" xfId="14" applyNumberFormat="1" applyFont="1" applyFill="1" applyBorder="1" applyAlignment="1">
      <alignment horizontal="left" wrapText="1"/>
    </xf>
    <xf numFmtId="169" fontId="3" fillId="3" borderId="0" xfId="14" applyNumberFormat="1" applyFont="1" applyFill="1" applyBorder="1" applyAlignment="1">
      <alignment horizontal="left" wrapText="1"/>
    </xf>
    <xf numFmtId="0" fontId="25" fillId="13" borderId="28" xfId="0" applyFont="1" applyFill="1" applyBorder="1" applyAlignment="1">
      <alignment horizontal="center" vertical="center" wrapText="1"/>
    </xf>
    <xf numFmtId="0" fontId="25" fillId="13" borderId="29" xfId="0" applyFont="1" applyFill="1" applyBorder="1" applyAlignment="1">
      <alignment horizontal="center" vertical="center" wrapText="1"/>
    </xf>
    <xf numFmtId="0" fontId="25" fillId="13" borderId="21" xfId="0" applyFont="1" applyFill="1" applyBorder="1" applyAlignment="1">
      <alignment horizontal="center" vertical="center" wrapText="1"/>
    </xf>
    <xf numFmtId="0" fontId="25" fillId="13" borderId="0" xfId="0" applyFont="1" applyFill="1" applyBorder="1" applyAlignment="1">
      <alignment horizontal="center" vertical="center" wrapText="1"/>
    </xf>
    <xf numFmtId="0" fontId="24" fillId="13" borderId="66" xfId="0" applyFont="1" applyFill="1" applyBorder="1" applyAlignment="1">
      <alignment horizontal="center" vertical="center"/>
    </xf>
    <xf numFmtId="0" fontId="24" fillId="13" borderId="45" xfId="0" applyFont="1" applyFill="1" applyBorder="1" applyAlignment="1">
      <alignment horizontal="center" vertical="center"/>
    </xf>
    <xf numFmtId="0" fontId="24" fillId="13" borderId="48" xfId="0" applyFont="1" applyFill="1" applyBorder="1" applyAlignment="1">
      <alignment horizontal="center" vertical="center"/>
    </xf>
    <xf numFmtId="0" fontId="24" fillId="13" borderId="19" xfId="0" applyFont="1" applyFill="1" applyBorder="1" applyAlignment="1">
      <alignment horizontal="center" vertical="center"/>
    </xf>
    <xf numFmtId="0" fontId="24" fillId="13" borderId="21" xfId="0" applyFont="1" applyFill="1" applyBorder="1" applyAlignment="1">
      <alignment horizontal="center" vertical="center"/>
    </xf>
    <xf numFmtId="0" fontId="24" fillId="13" borderId="22" xfId="0" applyFont="1" applyFill="1" applyBorder="1" applyAlignment="1">
      <alignment horizontal="center" vertical="center"/>
    </xf>
    <xf numFmtId="0" fontId="24" fillId="13" borderId="16" xfId="0" applyFont="1" applyFill="1" applyBorder="1" applyAlignment="1">
      <alignment horizontal="center" vertical="center"/>
    </xf>
    <xf numFmtId="0" fontId="24" fillId="13" borderId="17" xfId="0" applyFont="1" applyFill="1" applyBorder="1" applyAlignment="1">
      <alignment horizontal="center" vertical="center"/>
    </xf>
    <xf numFmtId="0" fontId="24" fillId="13" borderId="18" xfId="0" applyFont="1" applyFill="1" applyBorder="1" applyAlignment="1">
      <alignment horizontal="center" vertical="center"/>
    </xf>
    <xf numFmtId="0" fontId="33" fillId="13" borderId="19" xfId="0" applyFont="1" applyFill="1" applyBorder="1" applyAlignment="1" applyProtection="1">
      <alignment horizontal="center" vertical="center"/>
    </xf>
    <xf numFmtId="0" fontId="33" fillId="13" borderId="29" xfId="0" applyFont="1" applyFill="1" applyBorder="1" applyAlignment="1" applyProtection="1">
      <alignment horizontal="center" vertical="center"/>
    </xf>
    <xf numFmtId="49" fontId="17" fillId="3" borderId="27" xfId="0" applyNumberFormat="1" applyFont="1" applyFill="1" applyBorder="1" applyAlignment="1">
      <alignment horizontal="left" wrapText="1"/>
    </xf>
    <xf numFmtId="49" fontId="17" fillId="3" borderId="0" xfId="0" applyNumberFormat="1" applyFont="1" applyFill="1" applyBorder="1" applyAlignment="1">
      <alignment horizontal="left" wrapText="1"/>
    </xf>
    <xf numFmtId="164" fontId="17" fillId="9" borderId="27" xfId="6" applyNumberFormat="1" applyFont="1" applyFill="1" applyBorder="1" applyAlignment="1">
      <alignment horizontal="center" wrapText="1"/>
    </xf>
    <xf numFmtId="164" fontId="17" fillId="9" borderId="0" xfId="6" applyNumberFormat="1" applyFont="1" applyFill="1" applyBorder="1" applyAlignment="1">
      <alignment horizontal="center" wrapText="1"/>
    </xf>
    <xf numFmtId="49" fontId="23" fillId="3" borderId="27" xfId="0" applyNumberFormat="1" applyFont="1" applyFill="1" applyBorder="1" applyAlignment="1">
      <alignment horizontal="left" wrapText="1"/>
    </xf>
    <xf numFmtId="49" fontId="23" fillId="3" borderId="0" xfId="0" applyNumberFormat="1" applyFont="1" applyFill="1" applyBorder="1" applyAlignment="1">
      <alignment horizontal="left" wrapText="1"/>
    </xf>
    <xf numFmtId="164" fontId="23" fillId="9" borderId="27" xfId="6" applyNumberFormat="1" applyFont="1" applyFill="1" applyBorder="1" applyAlignment="1">
      <alignment horizontal="left" wrapText="1"/>
    </xf>
    <xf numFmtId="164" fontId="23" fillId="9" borderId="0" xfId="6" applyNumberFormat="1" applyFont="1" applyFill="1" applyBorder="1" applyAlignment="1">
      <alignment horizontal="left" wrapText="1"/>
    </xf>
    <xf numFmtId="164" fontId="23" fillId="9" borderId="9" xfId="6" applyNumberFormat="1" applyFont="1" applyFill="1" applyBorder="1" applyAlignment="1">
      <alignment horizontal="center" wrapText="1"/>
    </xf>
    <xf numFmtId="164" fontId="23" fillId="9" borderId="10" xfId="6" applyNumberFormat="1" applyFont="1" applyFill="1" applyBorder="1" applyAlignment="1">
      <alignment horizontal="center" wrapText="1"/>
    </xf>
    <xf numFmtId="164" fontId="17" fillId="9" borderId="9" xfId="6" applyNumberFormat="1" applyFont="1" applyFill="1" applyBorder="1" applyAlignment="1">
      <alignment horizontal="center" wrapText="1"/>
    </xf>
    <xf numFmtId="164" fontId="17" fillId="9" borderId="10" xfId="6" applyNumberFormat="1" applyFont="1" applyFill="1" applyBorder="1" applyAlignment="1">
      <alignment horizontal="center" wrapText="1"/>
    </xf>
    <xf numFmtId="0" fontId="34" fillId="13" borderId="49" xfId="0" applyFont="1" applyFill="1" applyBorder="1" applyAlignment="1">
      <alignment horizontal="center" vertical="center" wrapText="1"/>
    </xf>
    <xf numFmtId="0" fontId="34" fillId="13" borderId="54" xfId="0" applyFont="1" applyFill="1" applyBorder="1" applyAlignment="1">
      <alignment horizontal="center" vertical="center" wrapText="1"/>
    </xf>
    <xf numFmtId="0" fontId="34" fillId="13" borderId="56" xfId="0" applyFont="1" applyFill="1" applyBorder="1" applyAlignment="1">
      <alignment horizontal="center" vertical="center" wrapText="1"/>
    </xf>
    <xf numFmtId="0" fontId="34" fillId="13" borderId="28" xfId="0" applyFont="1" applyFill="1" applyBorder="1" applyAlignment="1">
      <alignment horizontal="center" vertical="center" wrapText="1"/>
    </xf>
    <xf numFmtId="0" fontId="34" fillId="13" borderId="20" xfId="0" applyFont="1" applyFill="1" applyBorder="1" applyAlignment="1">
      <alignment horizontal="center" vertical="center" wrapText="1"/>
    </xf>
    <xf numFmtId="0" fontId="34" fillId="13" borderId="30" xfId="0" applyFont="1" applyFill="1" applyBorder="1" applyAlignment="1">
      <alignment horizontal="center" vertical="center" wrapText="1"/>
    </xf>
    <xf numFmtId="0" fontId="34" fillId="13" borderId="29" xfId="0" applyFont="1" applyFill="1" applyBorder="1" applyAlignment="1">
      <alignment horizontal="center" vertical="center" wrapText="1"/>
    </xf>
    <xf numFmtId="0" fontId="34" fillId="13" borderId="50" xfId="0" applyFont="1" applyFill="1" applyBorder="1" applyAlignment="1">
      <alignment horizontal="center" vertical="center" wrapText="1"/>
    </xf>
    <xf numFmtId="0" fontId="34" fillId="13" borderId="34" xfId="0" applyFont="1" applyFill="1" applyBorder="1" applyAlignment="1">
      <alignment horizontal="center" vertical="center" wrapText="1"/>
    </xf>
    <xf numFmtId="0" fontId="34" fillId="13" borderId="35" xfId="0" applyFont="1" applyFill="1" applyBorder="1" applyAlignment="1">
      <alignment horizontal="center" vertical="center" wrapText="1"/>
    </xf>
    <xf numFmtId="0" fontId="35" fillId="13" borderId="51" xfId="0" applyFont="1" applyFill="1" applyBorder="1" applyAlignment="1">
      <alignment horizontal="center" vertical="center" wrapText="1"/>
    </xf>
    <xf numFmtId="0" fontId="35" fillId="13" borderId="52" xfId="0" applyFont="1" applyFill="1" applyBorder="1" applyAlignment="1">
      <alignment horizontal="center" vertical="center" wrapText="1"/>
    </xf>
    <xf numFmtId="0" fontId="35" fillId="13" borderId="53" xfId="0" applyFont="1" applyFill="1" applyBorder="1" applyAlignment="1">
      <alignment horizontal="center" vertical="center" wrapText="1"/>
    </xf>
    <xf numFmtId="164" fontId="36" fillId="13" borderId="20" xfId="6" applyNumberFormat="1" applyFont="1" applyFill="1" applyBorder="1" applyAlignment="1">
      <alignment horizontal="center" vertical="center" wrapText="1"/>
    </xf>
    <xf numFmtId="164" fontId="36" fillId="13" borderId="0" xfId="6" applyNumberFormat="1" applyFont="1" applyFill="1" applyBorder="1" applyAlignment="1">
      <alignment horizontal="center" vertical="center" wrapText="1"/>
    </xf>
    <xf numFmtId="164" fontId="36" fillId="13" borderId="16" xfId="6" applyNumberFormat="1" applyFont="1" applyFill="1" applyBorder="1" applyAlignment="1">
      <alignment horizontal="center" vertical="center" wrapText="1"/>
    </xf>
    <xf numFmtId="164" fontId="36" fillId="13" borderId="17" xfId="6" applyNumberFormat="1" applyFont="1" applyFill="1" applyBorder="1" applyAlignment="1">
      <alignment horizontal="center" vertical="center" wrapText="1"/>
    </xf>
    <xf numFmtId="0" fontId="36" fillId="13" borderId="40" xfId="0" applyFont="1" applyFill="1" applyBorder="1" applyAlignment="1">
      <alignment horizontal="center" vertical="center" wrapText="1"/>
    </xf>
    <xf numFmtId="0" fontId="36" fillId="13" borderId="23" xfId="0" applyFont="1" applyFill="1" applyBorder="1" applyAlignment="1">
      <alignment horizontal="center" vertical="center" wrapText="1"/>
    </xf>
    <xf numFmtId="0" fontId="36" fillId="13" borderId="41" xfId="0" applyFont="1" applyFill="1" applyBorder="1" applyAlignment="1">
      <alignment horizontal="center" vertical="center" wrapText="1"/>
    </xf>
    <xf numFmtId="0" fontId="36" fillId="13" borderId="55" xfId="0" applyFont="1" applyFill="1" applyBorder="1" applyAlignment="1">
      <alignment horizontal="center" vertical="center" wrapText="1"/>
    </xf>
    <xf numFmtId="164" fontId="34" fillId="13" borderId="17" xfId="6" applyNumberFormat="1" applyFont="1" applyFill="1" applyBorder="1" applyAlignment="1">
      <alignment horizontal="center" vertical="center" wrapText="1"/>
    </xf>
    <xf numFmtId="0" fontId="34" fillId="13" borderId="38" xfId="0" applyFont="1" applyFill="1" applyBorder="1" applyAlignment="1">
      <alignment horizontal="center" vertical="center" wrapText="1"/>
    </xf>
    <xf numFmtId="0" fontId="34" fillId="13" borderId="57" xfId="0" applyFont="1" applyFill="1" applyBorder="1" applyAlignment="1">
      <alignment horizontal="center" vertical="center" wrapText="1"/>
    </xf>
    <xf numFmtId="0" fontId="34" fillId="13" borderId="44" xfId="0" applyFont="1" applyFill="1" applyBorder="1" applyAlignment="1">
      <alignment horizontal="center" vertical="center" wrapText="1"/>
    </xf>
    <xf numFmtId="0" fontId="34" fillId="13" borderId="18" xfId="0" applyFont="1" applyFill="1" applyBorder="1" applyAlignment="1">
      <alignment horizontal="center" vertical="center" wrapText="1"/>
    </xf>
    <xf numFmtId="10" fontId="34" fillId="13" borderId="50" xfId="14" applyNumberFormat="1" applyFont="1" applyFill="1" applyBorder="1" applyAlignment="1">
      <alignment horizontal="center" vertical="center" wrapText="1"/>
    </xf>
    <xf numFmtId="10" fontId="34" fillId="13" borderId="34" xfId="14" applyNumberFormat="1" applyFont="1" applyFill="1" applyBorder="1" applyAlignment="1">
      <alignment horizontal="center" vertical="center" wrapText="1"/>
    </xf>
    <xf numFmtId="10" fontId="34" fillId="13" borderId="41" xfId="14" applyNumberFormat="1" applyFont="1" applyFill="1" applyBorder="1" applyAlignment="1">
      <alignment horizontal="center" vertical="center" wrapText="1"/>
    </xf>
    <xf numFmtId="164" fontId="36" fillId="13" borderId="23" xfId="6" applyNumberFormat="1" applyFont="1" applyFill="1" applyBorder="1" applyAlignment="1">
      <alignment horizontal="center" vertical="center" wrapText="1"/>
    </xf>
    <xf numFmtId="164" fontId="36" fillId="13" borderId="18" xfId="6" applyNumberFormat="1" applyFont="1" applyFill="1" applyBorder="1" applyAlignment="1">
      <alignment horizontal="center" vertical="center" wrapText="1"/>
    </xf>
    <xf numFmtId="164" fontId="41" fillId="13" borderId="66" xfId="6" applyNumberFormat="1" applyFont="1" applyFill="1" applyBorder="1" applyAlignment="1">
      <alignment horizontal="center" vertical="center" wrapText="1"/>
    </xf>
    <xf numFmtId="164" fontId="41" fillId="13" borderId="45" xfId="6" applyNumberFormat="1" applyFont="1" applyFill="1" applyBorder="1" applyAlignment="1">
      <alignment horizontal="center" vertical="center" wrapText="1"/>
    </xf>
    <xf numFmtId="164" fontId="41" fillId="13" borderId="48" xfId="6" applyNumberFormat="1" applyFont="1" applyFill="1" applyBorder="1" applyAlignment="1">
      <alignment horizontal="center" vertical="center" wrapText="1"/>
    </xf>
    <xf numFmtId="10" fontId="34" fillId="13" borderId="28" xfId="0" applyNumberFormat="1" applyFont="1" applyFill="1" applyBorder="1" applyAlignment="1">
      <alignment horizontal="center" vertical="center" wrapText="1"/>
    </xf>
    <xf numFmtId="10" fontId="34" fillId="13" borderId="29" xfId="0" applyNumberFormat="1" applyFont="1" applyFill="1" applyBorder="1" applyAlignment="1">
      <alignment horizontal="center" vertical="center" wrapText="1"/>
    </xf>
    <xf numFmtId="10" fontId="34" fillId="13" borderId="30" xfId="0" applyNumberFormat="1" applyFont="1" applyFill="1" applyBorder="1" applyAlignment="1">
      <alignment horizontal="center" vertical="center" wrapText="1"/>
    </xf>
    <xf numFmtId="164" fontId="23" fillId="9" borderId="27" xfId="6" applyNumberFormat="1" applyFont="1" applyFill="1" applyBorder="1" applyAlignment="1">
      <alignment horizontal="center" wrapText="1"/>
    </xf>
    <xf numFmtId="164" fontId="23" fillId="9" borderId="0" xfId="6" applyNumberFormat="1" applyFont="1" applyFill="1" applyBorder="1" applyAlignment="1">
      <alignment horizontal="center" wrapText="1"/>
    </xf>
    <xf numFmtId="0" fontId="34" fillId="13" borderId="16" xfId="0" applyFont="1" applyFill="1" applyBorder="1" applyAlignment="1">
      <alignment horizontal="center" vertical="center" wrapText="1"/>
    </xf>
    <xf numFmtId="0" fontId="34" fillId="13" borderId="17" xfId="0" applyFont="1" applyFill="1" applyBorder="1" applyAlignment="1">
      <alignment horizontal="center" vertical="center" wrapText="1"/>
    </xf>
    <xf numFmtId="0" fontId="36" fillId="13" borderId="19" xfId="0" applyFont="1" applyFill="1" applyBorder="1" applyAlignment="1">
      <alignment horizontal="center" vertical="center" wrapText="1"/>
    </xf>
    <xf numFmtId="0" fontId="36" fillId="13" borderId="21" xfId="0" applyFont="1" applyFill="1" applyBorder="1" applyAlignment="1">
      <alignment horizontal="center" vertical="center" wrapText="1"/>
    </xf>
    <xf numFmtId="0" fontId="36" fillId="13" borderId="22" xfId="0" applyFont="1" applyFill="1" applyBorder="1" applyAlignment="1">
      <alignment horizontal="center" vertical="center" wrapText="1"/>
    </xf>
    <xf numFmtId="0" fontId="36" fillId="13" borderId="20" xfId="0" applyFont="1" applyFill="1" applyBorder="1" applyAlignment="1">
      <alignment horizontal="center" vertical="center" wrapText="1"/>
    </xf>
    <xf numFmtId="0" fontId="36" fillId="13" borderId="0" xfId="0" applyFont="1" applyFill="1" applyBorder="1" applyAlignment="1">
      <alignment horizontal="center" vertical="center" wrapText="1"/>
    </xf>
    <xf numFmtId="0" fontId="36" fillId="13" borderId="16" xfId="0" applyFont="1" applyFill="1" applyBorder="1" applyAlignment="1">
      <alignment horizontal="center" vertical="center" wrapText="1"/>
    </xf>
    <xf numFmtId="0" fontId="36" fillId="13" borderId="17" xfId="0" applyFont="1" applyFill="1" applyBorder="1" applyAlignment="1">
      <alignment horizontal="center" vertical="center" wrapText="1"/>
    </xf>
    <xf numFmtId="0" fontId="36" fillId="13" borderId="18" xfId="0" applyFont="1" applyFill="1" applyBorder="1" applyAlignment="1">
      <alignment horizontal="center" vertical="center" wrapText="1"/>
    </xf>
    <xf numFmtId="0" fontId="35" fillId="13" borderId="20" xfId="0" applyFont="1" applyFill="1" applyBorder="1" applyAlignment="1">
      <alignment horizontal="center" vertical="center" wrapText="1"/>
    </xf>
    <xf numFmtId="0" fontId="35" fillId="13" borderId="0" xfId="0" applyFont="1" applyFill="1" applyBorder="1" applyAlignment="1">
      <alignment horizontal="center" vertical="center" wrapText="1"/>
    </xf>
    <xf numFmtId="0" fontId="34" fillId="13" borderId="21" xfId="0" applyFont="1" applyFill="1" applyBorder="1" applyAlignment="1">
      <alignment horizontal="center" vertical="center" wrapText="1"/>
    </xf>
    <xf numFmtId="0" fontId="34" fillId="13" borderId="25" xfId="0" applyFont="1" applyFill="1" applyBorder="1" applyAlignment="1">
      <alignment horizontal="center" vertical="center" wrapText="1"/>
    </xf>
    <xf numFmtId="0" fontId="34" fillId="13" borderId="26" xfId="0" applyFont="1" applyFill="1" applyBorder="1" applyAlignment="1">
      <alignment horizontal="center" vertical="center" wrapText="1"/>
    </xf>
    <xf numFmtId="0" fontId="34" fillId="13" borderId="0" xfId="0" applyFont="1" applyFill="1" applyBorder="1" applyAlignment="1">
      <alignment horizontal="center" vertical="center" wrapText="1"/>
    </xf>
    <xf numFmtId="0" fontId="34" fillId="13" borderId="19" xfId="0" applyFont="1" applyFill="1" applyBorder="1" applyAlignment="1">
      <alignment horizontal="center" vertical="center" wrapText="1"/>
    </xf>
    <xf numFmtId="0" fontId="21" fillId="0" borderId="27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34" fillId="13" borderId="22" xfId="0" applyFont="1" applyFill="1" applyBorder="1" applyAlignment="1">
      <alignment horizontal="center" vertical="center" wrapText="1"/>
    </xf>
    <xf numFmtId="0" fontId="21" fillId="0" borderId="37" xfId="0" applyFont="1" applyBorder="1" applyAlignment="1">
      <alignment horizontal="center"/>
    </xf>
    <xf numFmtId="0" fontId="21" fillId="0" borderId="36" xfId="0" applyFont="1" applyBorder="1" applyAlignment="1">
      <alignment horizontal="center"/>
    </xf>
    <xf numFmtId="0" fontId="35" fillId="13" borderId="66" xfId="0" applyFont="1" applyFill="1" applyBorder="1" applyAlignment="1">
      <alignment horizontal="center" vertical="center" wrapText="1"/>
    </xf>
    <xf numFmtId="0" fontId="35" fillId="13" borderId="45" xfId="0" applyFont="1" applyFill="1" applyBorder="1" applyAlignment="1">
      <alignment horizontal="center" vertical="center" wrapText="1"/>
    </xf>
    <xf numFmtId="0" fontId="35" fillId="13" borderId="48" xfId="0" applyFont="1" applyFill="1" applyBorder="1" applyAlignment="1">
      <alignment horizontal="center" vertical="center" wrapText="1"/>
    </xf>
    <xf numFmtId="164" fontId="17" fillId="3" borderId="9" xfId="0" applyNumberFormat="1" applyFont="1" applyFill="1" applyBorder="1" applyAlignment="1">
      <alignment vertical="center" wrapText="1"/>
    </xf>
    <xf numFmtId="164" fontId="17" fillId="3" borderId="10" xfId="0" applyNumberFormat="1" applyFont="1" applyFill="1" applyBorder="1" applyAlignment="1">
      <alignment vertical="center" wrapText="1"/>
    </xf>
    <xf numFmtId="164" fontId="17" fillId="3" borderId="9" xfId="0" applyNumberFormat="1" applyFont="1" applyFill="1" applyBorder="1" applyAlignment="1">
      <alignment horizontal="center" wrapText="1"/>
    </xf>
    <xf numFmtId="164" fontId="17" fillId="3" borderId="10" xfId="0" applyNumberFormat="1" applyFont="1" applyFill="1" applyBorder="1" applyAlignment="1">
      <alignment horizontal="center" wrapText="1"/>
    </xf>
    <xf numFmtId="164" fontId="35" fillId="13" borderId="43" xfId="6" applyNumberFormat="1" applyFont="1" applyFill="1" applyBorder="1" applyAlignment="1">
      <alignment horizontal="center" vertical="center" wrapText="1"/>
    </xf>
    <xf numFmtId="164" fontId="35" fillId="13" borderId="21" xfId="6" applyNumberFormat="1" applyFont="1" applyFill="1" applyBorder="1" applyAlignment="1">
      <alignment horizontal="center" vertical="center" wrapText="1"/>
    </xf>
    <xf numFmtId="164" fontId="35" fillId="13" borderId="22" xfId="6" applyNumberFormat="1" applyFont="1" applyFill="1" applyBorder="1" applyAlignment="1">
      <alignment horizontal="center" vertical="center" wrapText="1"/>
    </xf>
    <xf numFmtId="164" fontId="36" fillId="13" borderId="19" xfId="6" applyNumberFormat="1" applyFont="1" applyFill="1" applyBorder="1" applyAlignment="1">
      <alignment horizontal="center" vertical="center" wrapText="1"/>
    </xf>
    <xf numFmtId="164" fontId="36" fillId="13" borderId="21" xfId="6" applyNumberFormat="1" applyFont="1" applyFill="1" applyBorder="1" applyAlignment="1">
      <alignment horizontal="center" vertical="center" wrapText="1"/>
    </xf>
    <xf numFmtId="164" fontId="36" fillId="13" borderId="22" xfId="6" applyNumberFormat="1" applyFont="1" applyFill="1" applyBorder="1" applyAlignment="1">
      <alignment horizontal="center" vertical="center" wrapText="1"/>
    </xf>
    <xf numFmtId="164" fontId="34" fillId="13" borderId="51" xfId="6" applyNumberFormat="1" applyFont="1" applyFill="1" applyBorder="1" applyAlignment="1">
      <alignment horizontal="center" vertical="center" wrapText="1"/>
    </xf>
    <xf numFmtId="164" fontId="34" fillId="13" borderId="52" xfId="6" applyNumberFormat="1" applyFont="1" applyFill="1" applyBorder="1" applyAlignment="1">
      <alignment horizontal="center" vertical="center" wrapText="1"/>
    </xf>
    <xf numFmtId="164" fontId="34" fillId="13" borderId="53" xfId="6" applyNumberFormat="1" applyFont="1" applyFill="1" applyBorder="1" applyAlignment="1">
      <alignment horizontal="center" vertical="center" wrapText="1"/>
    </xf>
    <xf numFmtId="164" fontId="35" fillId="13" borderId="51" xfId="6" applyNumberFormat="1" applyFont="1" applyFill="1" applyBorder="1" applyAlignment="1">
      <alignment horizontal="center" vertical="center" wrapText="1"/>
    </xf>
    <xf numFmtId="164" fontId="35" fillId="13" borderId="52" xfId="6" applyNumberFormat="1" applyFont="1" applyFill="1" applyBorder="1" applyAlignment="1">
      <alignment horizontal="center" vertical="center" wrapText="1"/>
    </xf>
    <xf numFmtId="164" fontId="35" fillId="13" borderId="53" xfId="6" applyNumberFormat="1" applyFont="1" applyFill="1" applyBorder="1" applyAlignment="1">
      <alignment horizontal="center" vertical="center" wrapText="1"/>
    </xf>
    <xf numFmtId="164" fontId="34" fillId="13" borderId="67" xfId="6" applyNumberFormat="1" applyFont="1" applyFill="1" applyBorder="1" applyAlignment="1">
      <alignment horizontal="center" vertical="center" wrapText="1"/>
    </xf>
    <xf numFmtId="164" fontId="34" fillId="13" borderId="70" xfId="6" applyNumberFormat="1" applyFont="1" applyFill="1" applyBorder="1" applyAlignment="1">
      <alignment horizontal="center" vertical="center" wrapText="1"/>
    </xf>
    <xf numFmtId="164" fontId="36" fillId="13" borderId="67" xfId="6" applyNumberFormat="1" applyFont="1" applyFill="1" applyBorder="1" applyAlignment="1">
      <alignment horizontal="center" vertical="center" wrapText="1"/>
    </xf>
    <xf numFmtId="164" fontId="36" fillId="13" borderId="68" xfId="6" applyNumberFormat="1" applyFont="1" applyFill="1" applyBorder="1" applyAlignment="1">
      <alignment horizontal="center" vertical="center" wrapText="1"/>
    </xf>
    <xf numFmtId="164" fontId="36" fillId="13" borderId="69" xfId="6" applyNumberFormat="1" applyFont="1" applyFill="1" applyBorder="1" applyAlignment="1">
      <alignment horizontal="center" vertical="center" wrapText="1"/>
    </xf>
    <xf numFmtId="164" fontId="34" fillId="13" borderId="31" xfId="6" applyNumberFormat="1" applyFont="1" applyFill="1" applyBorder="1" applyAlignment="1">
      <alignment horizontal="center" vertical="center" wrapText="1"/>
    </xf>
    <xf numFmtId="164" fontId="34" fillId="13" borderId="32" xfId="6" applyNumberFormat="1" applyFont="1" applyFill="1" applyBorder="1" applyAlignment="1">
      <alignment horizontal="center" vertical="center" wrapText="1"/>
    </xf>
    <xf numFmtId="164" fontId="34" fillId="13" borderId="33" xfId="6" applyNumberFormat="1" applyFont="1" applyFill="1" applyBorder="1" applyAlignment="1">
      <alignment horizontal="center" vertical="center" wrapText="1"/>
    </xf>
    <xf numFmtId="164" fontId="36" fillId="13" borderId="38" xfId="6" applyNumberFormat="1" applyFont="1" applyFill="1" applyBorder="1" applyAlignment="1">
      <alignment horizontal="center" vertical="center" wrapText="1"/>
    </xf>
    <xf numFmtId="164" fontId="36" fillId="13" borderId="39" xfId="6" applyNumberFormat="1" applyFont="1" applyFill="1" applyBorder="1" applyAlignment="1">
      <alignment horizontal="center" vertical="center" wrapText="1"/>
    </xf>
    <xf numFmtId="164" fontId="36" fillId="13" borderId="24" xfId="6" applyNumberFormat="1" applyFont="1" applyFill="1" applyBorder="1" applyAlignment="1">
      <alignment horizontal="center" vertical="center" wrapText="1"/>
    </xf>
    <xf numFmtId="164" fontId="36" fillId="13" borderId="40" xfId="6" applyNumberFormat="1" applyFont="1" applyFill="1" applyBorder="1" applyAlignment="1">
      <alignment horizontal="center" vertical="center" wrapText="1"/>
    </xf>
    <xf numFmtId="164" fontId="36" fillId="13" borderId="25" xfId="6" applyNumberFormat="1" applyFont="1" applyFill="1" applyBorder="1" applyAlignment="1">
      <alignment horizontal="center" vertical="center" wrapText="1"/>
    </xf>
    <xf numFmtId="164" fontId="36" fillId="13" borderId="41" xfId="6" applyNumberFormat="1" applyFont="1" applyFill="1" applyBorder="1" applyAlignment="1">
      <alignment horizontal="center" vertical="center" wrapText="1"/>
    </xf>
    <xf numFmtId="164" fontId="36" fillId="13" borderId="42" xfId="6" applyNumberFormat="1" applyFont="1" applyFill="1" applyBorder="1" applyAlignment="1">
      <alignment horizontal="center" vertical="center" wrapText="1"/>
    </xf>
    <xf numFmtId="164" fontId="36" fillId="13" borderId="26" xfId="6" applyNumberFormat="1" applyFont="1" applyFill="1" applyBorder="1" applyAlignment="1">
      <alignment horizontal="center" vertical="center" wrapText="1"/>
    </xf>
    <xf numFmtId="49" fontId="17" fillId="3" borderId="66" xfId="0" applyNumberFormat="1" applyFont="1" applyFill="1" applyBorder="1" applyAlignment="1">
      <alignment horizontal="left"/>
    </xf>
    <xf numFmtId="49" fontId="17" fillId="3" borderId="45" xfId="0" applyNumberFormat="1" applyFont="1" applyFill="1" applyBorder="1" applyAlignment="1">
      <alignment horizontal="left"/>
    </xf>
    <xf numFmtId="49" fontId="17" fillId="3" borderId="66" xfId="0" applyNumberFormat="1" applyFont="1" applyFill="1" applyBorder="1" applyAlignment="1">
      <alignment horizontal="left" wrapText="1"/>
    </xf>
    <xf numFmtId="49" fontId="17" fillId="3" borderId="45" xfId="0" applyNumberFormat="1" applyFont="1" applyFill="1" applyBorder="1" applyAlignment="1">
      <alignment horizontal="left" wrapText="1"/>
    </xf>
    <xf numFmtId="10" fontId="34" fillId="13" borderId="43" xfId="14" applyNumberFormat="1" applyFont="1" applyFill="1" applyBorder="1" applyAlignment="1">
      <alignment horizontal="center" vertical="center" wrapText="1"/>
    </xf>
    <xf numFmtId="10" fontId="34" fillId="13" borderId="40" xfId="14" applyNumberFormat="1" applyFont="1" applyFill="1" applyBorder="1" applyAlignment="1">
      <alignment horizontal="center" vertical="center" wrapText="1"/>
    </xf>
    <xf numFmtId="164" fontId="36" fillId="13" borderId="44" xfId="6" applyNumberFormat="1" applyFont="1" applyFill="1" applyBorder="1" applyAlignment="1">
      <alignment horizontal="center" vertical="center" wrapText="1"/>
    </xf>
    <xf numFmtId="164" fontId="34" fillId="13" borderId="66" xfId="6" applyNumberFormat="1" applyFont="1" applyFill="1" applyBorder="1" applyAlignment="1">
      <alignment horizontal="center" vertical="center" wrapText="1"/>
    </xf>
    <xf numFmtId="164" fontId="34" fillId="13" borderId="45" xfId="6" applyNumberFormat="1" applyFont="1" applyFill="1" applyBorder="1" applyAlignment="1">
      <alignment horizontal="center" vertical="center" wrapText="1"/>
    </xf>
    <xf numFmtId="164" fontId="34" fillId="13" borderId="48" xfId="6" applyNumberFormat="1" applyFont="1" applyFill="1" applyBorder="1" applyAlignment="1">
      <alignment horizontal="center" vertical="center" wrapText="1"/>
    </xf>
    <xf numFmtId="164" fontId="34" fillId="13" borderId="41" xfId="6" applyNumberFormat="1" applyFont="1" applyFill="1" applyBorder="1" applyAlignment="1">
      <alignment horizontal="center" vertical="center" wrapText="1"/>
    </xf>
    <xf numFmtId="164" fontId="34" fillId="13" borderId="42" xfId="6" applyNumberFormat="1" applyFont="1" applyFill="1" applyBorder="1" applyAlignment="1">
      <alignment horizontal="center" vertical="center" wrapText="1"/>
    </xf>
    <xf numFmtId="164" fontId="34" fillId="13" borderId="25" xfId="6" applyNumberFormat="1" applyFont="1" applyFill="1" applyBorder="1" applyAlignment="1">
      <alignment horizontal="center" vertical="center" wrapText="1"/>
    </xf>
    <xf numFmtId="164" fontId="34" fillId="13" borderId="26" xfId="6" applyNumberFormat="1" applyFont="1" applyFill="1" applyBorder="1" applyAlignment="1">
      <alignment horizontal="center" vertical="center" wrapText="1"/>
    </xf>
    <xf numFmtId="0" fontId="34" fillId="13" borderId="43" xfId="0" applyFont="1" applyFill="1" applyBorder="1" applyAlignment="1">
      <alignment horizontal="center" vertical="center" wrapText="1"/>
    </xf>
    <xf numFmtId="0" fontId="34" fillId="13" borderId="104" xfId="0" applyFont="1" applyFill="1" applyBorder="1" applyAlignment="1">
      <alignment horizontal="center" vertical="center" wrapText="1"/>
    </xf>
    <xf numFmtId="0" fontId="34" fillId="13" borderId="110" xfId="0" applyFont="1" applyFill="1" applyBorder="1" applyAlignment="1">
      <alignment horizontal="center" vertical="center" wrapText="1"/>
    </xf>
    <xf numFmtId="0" fontId="34" fillId="13" borderId="71" xfId="0" applyFont="1" applyFill="1" applyBorder="1" applyAlignment="1">
      <alignment horizontal="center" vertical="center" wrapText="1"/>
    </xf>
    <xf numFmtId="0" fontId="42" fillId="13" borderId="78" xfId="0" applyFont="1" applyFill="1" applyBorder="1" applyAlignment="1">
      <alignment horizontal="center" vertical="center" wrapText="1"/>
    </xf>
    <xf numFmtId="0" fontId="42" fillId="13" borderId="79" xfId="0" applyFont="1" applyFill="1" applyBorder="1" applyAlignment="1">
      <alignment horizontal="center" vertical="center" wrapText="1"/>
    </xf>
    <xf numFmtId="0" fontId="42" fillId="13" borderId="82" xfId="0" applyFont="1" applyFill="1" applyBorder="1" applyAlignment="1">
      <alignment horizontal="center" vertical="center" wrapText="1"/>
    </xf>
    <xf numFmtId="0" fontId="43" fillId="13" borderId="51" xfId="0" applyFont="1" applyFill="1" applyBorder="1" applyAlignment="1">
      <alignment horizontal="center" vertical="center" wrapText="1"/>
    </xf>
    <xf numFmtId="0" fontId="43" fillId="13" borderId="52" xfId="0" applyFont="1" applyFill="1" applyBorder="1" applyAlignment="1">
      <alignment horizontal="center" vertical="center" wrapText="1"/>
    </xf>
    <xf numFmtId="0" fontId="43" fillId="13" borderId="53" xfId="0" applyFont="1" applyFill="1" applyBorder="1" applyAlignment="1">
      <alignment horizontal="center" vertical="center" wrapText="1"/>
    </xf>
    <xf numFmtId="0" fontId="44" fillId="13" borderId="39" xfId="0" applyFont="1" applyFill="1" applyBorder="1" applyAlignment="1">
      <alignment horizontal="center" vertical="center" wrapText="1"/>
    </xf>
    <xf numFmtId="0" fontId="44" fillId="13" borderId="24" xfId="0" applyFont="1" applyFill="1" applyBorder="1" applyAlignment="1">
      <alignment horizontal="center" vertical="center" wrapText="1"/>
    </xf>
    <xf numFmtId="0" fontId="44" fillId="13" borderId="0" xfId="0" applyFont="1" applyFill="1" applyBorder="1" applyAlignment="1">
      <alignment horizontal="center" vertical="center" wrapText="1"/>
    </xf>
    <xf numFmtId="0" fontId="44" fillId="13" borderId="25" xfId="0" applyFont="1" applyFill="1" applyBorder="1" applyAlignment="1">
      <alignment horizontal="center" vertical="center" wrapText="1"/>
    </xf>
    <xf numFmtId="0" fontId="44" fillId="13" borderId="80" xfId="0" applyFont="1" applyFill="1" applyBorder="1" applyAlignment="1">
      <alignment horizontal="center" vertical="center" wrapText="1"/>
    </xf>
    <xf numFmtId="0" fontId="44" fillId="13" borderId="81" xfId="0" applyFont="1" applyFill="1" applyBorder="1" applyAlignment="1">
      <alignment horizontal="center" vertical="center" wrapText="1"/>
    </xf>
    <xf numFmtId="0" fontId="44" fillId="13" borderId="67" xfId="0" applyFont="1" applyFill="1" applyBorder="1" applyAlignment="1">
      <alignment horizontal="center" vertical="center" wrapText="1"/>
    </xf>
    <xf numFmtId="0" fontId="44" fillId="13" borderId="68" xfId="0" applyFont="1" applyFill="1" applyBorder="1" applyAlignment="1">
      <alignment horizontal="center" vertical="center" wrapText="1"/>
    </xf>
    <xf numFmtId="0" fontId="44" fillId="13" borderId="69" xfId="0" applyFont="1" applyFill="1" applyBorder="1" applyAlignment="1">
      <alignment horizontal="center" vertical="center" wrapText="1"/>
    </xf>
    <xf numFmtId="0" fontId="42" fillId="13" borderId="83" xfId="0" applyFont="1" applyFill="1" applyBorder="1" applyAlignment="1">
      <alignment horizontal="center" vertical="center" wrapText="1"/>
    </xf>
    <xf numFmtId="0" fontId="42" fillId="13" borderId="84" xfId="0" applyFont="1" applyFill="1" applyBorder="1" applyAlignment="1">
      <alignment horizontal="center" vertical="center" wrapText="1"/>
    </xf>
    <xf numFmtId="0" fontId="42" fillId="13" borderId="67" xfId="0" applyFont="1" applyFill="1" applyBorder="1" applyAlignment="1">
      <alignment horizontal="center" vertical="center" wrapText="1"/>
    </xf>
    <xf numFmtId="0" fontId="42" fillId="13" borderId="70" xfId="0" applyFont="1" applyFill="1" applyBorder="1" applyAlignment="1">
      <alignment horizontal="center" vertical="center" wrapText="1"/>
    </xf>
    <xf numFmtId="0" fontId="46" fillId="13" borderId="31" xfId="0" applyFont="1" applyFill="1" applyBorder="1" applyAlignment="1">
      <alignment horizontal="center" vertical="center" wrapText="1"/>
    </xf>
    <xf numFmtId="0" fontId="46" fillId="13" borderId="32" xfId="0" applyFont="1" applyFill="1" applyBorder="1" applyAlignment="1">
      <alignment horizontal="center" vertical="center" wrapText="1"/>
    </xf>
    <xf numFmtId="0" fontId="46" fillId="13" borderId="33" xfId="0" applyFont="1" applyFill="1" applyBorder="1" applyAlignment="1">
      <alignment horizontal="center" vertical="center" wrapText="1"/>
    </xf>
    <xf numFmtId="164" fontId="36" fillId="13" borderId="97" xfId="6" applyNumberFormat="1" applyFont="1" applyFill="1" applyBorder="1" applyAlignment="1">
      <alignment horizontal="center" vertical="center" wrapText="1"/>
    </xf>
    <xf numFmtId="164" fontId="36" fillId="13" borderId="34" xfId="6" applyNumberFormat="1" applyFont="1" applyFill="1" applyBorder="1" applyAlignment="1">
      <alignment horizontal="center" vertical="center" wrapText="1"/>
    </xf>
    <xf numFmtId="164" fontId="36" fillId="13" borderId="35" xfId="6" applyNumberFormat="1" applyFont="1" applyFill="1" applyBorder="1" applyAlignment="1">
      <alignment horizontal="center" vertical="center" wrapText="1"/>
    </xf>
    <xf numFmtId="164" fontId="34" fillId="13" borderId="98" xfId="6" applyNumberFormat="1" applyFont="1" applyFill="1" applyBorder="1" applyAlignment="1">
      <alignment horizontal="center" vertical="center" wrapText="1"/>
    </xf>
    <xf numFmtId="164" fontId="34" fillId="13" borderId="30" xfId="6" applyNumberFormat="1" applyFont="1" applyFill="1" applyBorder="1" applyAlignment="1">
      <alignment horizontal="center" vertical="center" wrapText="1"/>
    </xf>
    <xf numFmtId="0" fontId="34" fillId="13" borderId="97" xfId="0" applyFont="1" applyFill="1" applyBorder="1" applyAlignment="1">
      <alignment horizontal="center" vertical="center" wrapText="1"/>
    </xf>
    <xf numFmtId="164" fontId="34" fillId="13" borderId="34" xfId="6" applyNumberFormat="1" applyFont="1" applyFill="1" applyBorder="1" applyAlignment="1">
      <alignment horizontal="center" vertical="center" wrapText="1"/>
    </xf>
    <xf numFmtId="164" fontId="34" fillId="13" borderId="35" xfId="6" applyNumberFormat="1" applyFont="1" applyFill="1" applyBorder="1" applyAlignment="1">
      <alignment horizontal="center" vertical="center" wrapText="1"/>
    </xf>
    <xf numFmtId="0" fontId="39" fillId="13" borderId="52" xfId="0" applyFont="1" applyFill="1" applyBorder="1" applyAlignment="1">
      <alignment horizontal="center" vertical="center" wrapText="1"/>
    </xf>
    <xf numFmtId="0" fontId="39" fillId="13" borderId="53" xfId="0" applyFont="1" applyFill="1" applyBorder="1" applyAlignment="1">
      <alignment horizontal="center" vertical="center" wrapText="1"/>
    </xf>
    <xf numFmtId="0" fontId="40" fillId="13" borderId="0" xfId="0" applyFont="1" applyFill="1" applyBorder="1" applyAlignment="1">
      <alignment horizontal="center" vertical="center" wrapText="1"/>
    </xf>
    <xf numFmtId="0" fontId="40" fillId="13" borderId="17" xfId="0" applyFont="1" applyFill="1" applyBorder="1" applyAlignment="1">
      <alignment horizontal="center" vertical="center" wrapText="1"/>
    </xf>
    <xf numFmtId="0" fontId="40" fillId="13" borderId="40" xfId="0" applyFont="1" applyFill="1" applyBorder="1" applyAlignment="1">
      <alignment horizontal="center" vertical="center" wrapText="1"/>
    </xf>
    <xf numFmtId="0" fontId="40" fillId="13" borderId="23" xfId="0" applyFont="1" applyFill="1" applyBorder="1" applyAlignment="1">
      <alignment horizontal="center" vertical="center" wrapText="1"/>
    </xf>
    <xf numFmtId="0" fontId="38" fillId="13" borderId="17" xfId="0" applyFont="1" applyFill="1" applyBorder="1" applyAlignment="1">
      <alignment horizontal="center" vertical="center" wrapText="1"/>
    </xf>
    <xf numFmtId="0" fontId="38" fillId="13" borderId="19" xfId="0" applyFont="1" applyFill="1" applyBorder="1" applyAlignment="1">
      <alignment horizontal="center" vertical="center" wrapText="1"/>
    </xf>
    <xf numFmtId="0" fontId="38" fillId="13" borderId="22" xfId="0" applyFont="1" applyFill="1" applyBorder="1" applyAlignment="1">
      <alignment horizontal="center" vertical="center" wrapText="1"/>
    </xf>
    <xf numFmtId="0" fontId="38" fillId="13" borderId="16" xfId="0" applyFont="1" applyFill="1" applyBorder="1" applyAlignment="1">
      <alignment horizontal="center" vertical="center" wrapText="1"/>
    </xf>
    <xf numFmtId="0" fontId="38" fillId="13" borderId="18" xfId="0" applyFont="1" applyFill="1" applyBorder="1" applyAlignment="1">
      <alignment horizontal="center" vertical="center" wrapText="1"/>
    </xf>
    <xf numFmtId="0" fontId="38" fillId="13" borderId="28" xfId="0" applyFont="1" applyFill="1" applyBorder="1" applyAlignment="1">
      <alignment horizontal="center" vertical="center" wrapText="1"/>
    </xf>
    <xf numFmtId="0" fontId="38" fillId="13" borderId="29" xfId="0" applyFont="1" applyFill="1" applyBorder="1" applyAlignment="1">
      <alignment horizontal="center" vertical="center" wrapText="1"/>
    </xf>
    <xf numFmtId="0" fontId="38" fillId="13" borderId="30" xfId="0" applyFont="1" applyFill="1" applyBorder="1" applyAlignment="1">
      <alignment horizontal="center" vertical="center" wrapText="1"/>
    </xf>
    <xf numFmtId="164" fontId="17" fillId="3" borderId="66" xfId="0" applyNumberFormat="1" applyFont="1" applyFill="1" applyBorder="1" applyAlignment="1">
      <alignment vertical="center" wrapText="1"/>
    </xf>
    <xf numFmtId="164" fontId="17" fillId="3" borderId="48" xfId="0" applyNumberFormat="1" applyFont="1" applyFill="1" applyBorder="1" applyAlignment="1">
      <alignment vertical="center" wrapText="1"/>
    </xf>
    <xf numFmtId="164" fontId="17" fillId="3" borderId="66" xfId="0" applyNumberFormat="1" applyFont="1" applyFill="1" applyBorder="1" applyAlignment="1">
      <alignment horizontal="center" wrapText="1"/>
    </xf>
    <xf numFmtId="164" fontId="17" fillId="3" borderId="48" xfId="0" applyNumberFormat="1" applyFont="1" applyFill="1" applyBorder="1" applyAlignment="1">
      <alignment horizontal="center" wrapText="1"/>
    </xf>
    <xf numFmtId="0" fontId="42" fillId="13" borderId="67" xfId="0" applyFont="1" applyFill="1" applyBorder="1" applyAlignment="1">
      <alignment horizontal="center" wrapText="1"/>
    </xf>
    <xf numFmtId="0" fontId="42" fillId="13" borderId="70" xfId="0" applyFont="1" applyFill="1" applyBorder="1" applyAlignment="1">
      <alignment horizontal="center" wrapText="1"/>
    </xf>
    <xf numFmtId="0" fontId="27" fillId="6" borderId="2" xfId="0" applyFont="1" applyFill="1" applyBorder="1" applyAlignment="1">
      <alignment horizontal="center" vertical="center" wrapText="1"/>
    </xf>
    <xf numFmtId="0" fontId="27" fillId="6" borderId="3" xfId="0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center" vertical="center" wrapText="1"/>
    </xf>
    <xf numFmtId="0" fontId="27" fillId="6" borderId="2" xfId="0" applyFont="1" applyFill="1" applyBorder="1" applyAlignment="1">
      <alignment horizontal="center" vertical="center" textRotation="90" wrapText="1"/>
    </xf>
    <xf numFmtId="0" fontId="27" fillId="6" borderId="3" xfId="0" applyFont="1" applyFill="1" applyBorder="1" applyAlignment="1">
      <alignment horizontal="center" vertical="center" textRotation="90" wrapText="1"/>
    </xf>
    <xf numFmtId="0" fontId="27" fillId="6" borderId="6" xfId="0" applyFont="1" applyFill="1" applyBorder="1" applyAlignment="1">
      <alignment horizontal="center" vertical="center" textRotation="90" wrapText="1"/>
    </xf>
    <xf numFmtId="0" fontId="7" fillId="0" borderId="7" xfId="0" applyFont="1" applyBorder="1" applyAlignment="1" applyProtection="1">
      <alignment horizontal="center"/>
    </xf>
    <xf numFmtId="0" fontId="18" fillId="6" borderId="46" xfId="0" applyFont="1" applyFill="1" applyBorder="1" applyAlignment="1" applyProtection="1">
      <alignment horizontal="center"/>
    </xf>
    <xf numFmtId="0" fontId="18" fillId="6" borderId="0" xfId="0" applyFont="1" applyFill="1" applyAlignment="1" applyProtection="1">
      <alignment horizontal="center"/>
    </xf>
    <xf numFmtId="0" fontId="7" fillId="0" borderId="0" xfId="0" applyFont="1" applyAlignment="1" applyProtection="1">
      <alignment horizontal="center" wrapText="1"/>
    </xf>
  </cellXfs>
  <cellStyles count="57">
    <cellStyle name="DIA" xfId="1"/>
    <cellStyle name="ENCABEZ1" xfId="2"/>
    <cellStyle name="ENCABEZ2" xfId="3"/>
    <cellStyle name="FIJO" xfId="4"/>
    <cellStyle name="FINANCIERO" xfId="5"/>
    <cellStyle name="Millares" xfId="6" builtinId="3"/>
    <cellStyle name="Millares 2" xfId="18"/>
    <cellStyle name="Millares 2 2" xfId="29"/>
    <cellStyle name="Millares 2 2 2" xfId="45"/>
    <cellStyle name="Millares 2 3" xfId="37"/>
    <cellStyle name="Millares 2 4" xfId="53"/>
    <cellStyle name="Millares 3" xfId="7"/>
    <cellStyle name="Millares 3 2" xfId="19"/>
    <cellStyle name="Millares 3 2 2" xfId="30"/>
    <cellStyle name="Millares 3 2 2 2" xfId="46"/>
    <cellStyle name="Millares 3 2 3" xfId="38"/>
    <cellStyle name="Millares 3 2 4" xfId="54"/>
    <cellStyle name="Millares 3 3" xfId="26"/>
    <cellStyle name="Millares 3 3 2" xfId="42"/>
    <cellStyle name="Millares 3 4" xfId="34"/>
    <cellStyle name="Millares 3 5" xfId="50"/>
    <cellStyle name="Millares 4" xfId="25"/>
    <cellStyle name="Millares 4 2" xfId="41"/>
    <cellStyle name="Millares 5" xfId="33"/>
    <cellStyle name="Millares 6" xfId="8"/>
    <cellStyle name="Millares 6 2" xfId="20"/>
    <cellStyle name="Millares 6 2 2" xfId="31"/>
    <cellStyle name="Millares 6 2 2 2" xfId="47"/>
    <cellStyle name="Millares 6 2 3" xfId="39"/>
    <cellStyle name="Millares 6 2 4" xfId="55"/>
    <cellStyle name="Millares 6 3" xfId="27"/>
    <cellStyle name="Millares 6 3 2" xfId="43"/>
    <cellStyle name="Millares 6 4" xfId="35"/>
    <cellStyle name="Millares 6 5" xfId="51"/>
    <cellStyle name="Millares 7" xfId="49"/>
    <cellStyle name="MONETARIO" xfId="9"/>
    <cellStyle name="MONETARIO 2" xfId="21"/>
    <cellStyle name="MONETARIO 2 2" xfId="32"/>
    <cellStyle name="MONETARIO 2 2 2" xfId="48"/>
    <cellStyle name="MONETARIO 2 3" xfId="40"/>
    <cellStyle name="MONETARIO 2 4" xfId="56"/>
    <cellStyle name="MONETARIO 3" xfId="28"/>
    <cellStyle name="MONETARIO 3 2" xfId="44"/>
    <cellStyle name="MONETARIO 4" xfId="36"/>
    <cellStyle name="MONETARIO 5" xfId="52"/>
    <cellStyle name="Normal" xfId="0" builtinId="0"/>
    <cellStyle name="Normal 2" xfId="10"/>
    <cellStyle name="Normal_Actividad general_Actividad general" xfId="11"/>
    <cellStyle name="Normal_Actividad general_PLANILLA PARA EVALUAR IAAPS 2010_catastrofe oficial" xfId="12"/>
    <cellStyle name="Normal_Datos Meta 5" xfId="22"/>
    <cellStyle name="Normal_Datos Meta 5_Abril" xfId="23"/>
    <cellStyle name="Normal_Meta 6.1 P consulta extraviada" xfId="24"/>
    <cellStyle name="Normal_POBL REG 2009" xfId="13"/>
    <cellStyle name="Porcentaje" xfId="14" builtinId="5"/>
    <cellStyle name="Porcentaje 2" xfId="15"/>
    <cellStyle name="Porcentaje 3" xfId="16"/>
    <cellStyle name="Total 2" xfId="17"/>
  </cellStyles>
  <dxfs count="32"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b val="0"/>
        <i val="0"/>
        <condense val="0"/>
        <extend val="0"/>
        <color indexed="18"/>
      </font>
    </dxf>
    <dxf>
      <font>
        <condense val="0"/>
        <extend val="0"/>
        <color indexed="18"/>
      </font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  <numFmt numFmtId="14" formatCode="0.00%"/>
    </dxf>
  </dxfs>
  <tableStyles count="0" defaultTableStyle="TableStyleMedium9" defaultPivotStyle="PivotStyleLight16"/>
  <colors>
    <mruColors>
      <color rgb="FFCC9900"/>
      <color rgb="FFF5B5DB"/>
      <color rgb="FFE0DCCA"/>
      <color rgb="FF0066FF"/>
      <color rgb="FF4399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pivotCacheDefinition" Target="pivotCache/pivotCacheDefinition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pivotCacheDefinition" Target="pivotCache/pivotCacheDefinition2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8.125.235\estadisticas\Users\constanza.contreras\Desktop\Formato%20IAAPS%20Enero%20-%20Diciembre%202023_fina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8.125.235\estadisticas\REM\Establecimientos\Establecimientos%202023_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8.125.235\estadisticas\Users\corina.barraza\Downloads\IAAPS%202023_parte%20Herman_14-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eta 3 "/>
      <sheetName val="Meta 4"/>
      <sheetName val="Meta 5"/>
      <sheetName val="Meta 6.1"/>
      <sheetName val="Meta 6.2"/>
      <sheetName val="Meta 7"/>
      <sheetName val="Meta 8"/>
      <sheetName val="Meta 9"/>
      <sheetName val="Meta 10.1"/>
      <sheetName val="Meta 11"/>
      <sheetName val="Meta 10.2"/>
      <sheetName val="Meta 13"/>
      <sheetName val="Meta 14"/>
      <sheetName val="Meta 15"/>
      <sheetName val="Meta 16"/>
      <sheetName val="Meta 17"/>
      <sheetName val="Meta 18"/>
      <sheetName val="Metas"/>
    </sheetNames>
    <sheetDataSet>
      <sheetData sheetId="0"/>
      <sheetData sheetId="1"/>
      <sheetData sheetId="2"/>
      <sheetData sheetId="3"/>
      <sheetData sheetId="4"/>
      <sheetData sheetId="5"/>
      <sheetData sheetId="6">
        <row r="26">
          <cell r="C26">
            <v>0.39301336985828078</v>
          </cell>
        </row>
        <row r="38">
          <cell r="C38">
            <v>0.31380015513715531</v>
          </cell>
        </row>
        <row r="49">
          <cell r="C49">
            <v>0.23646071700991611</v>
          </cell>
        </row>
        <row r="64">
          <cell r="C64">
            <v>0.46635285913528596</v>
          </cell>
        </row>
        <row r="75">
          <cell r="C75">
            <v>0.2834008097165992</v>
          </cell>
        </row>
        <row r="81">
          <cell r="C81">
            <v>0.31578947368421051</v>
          </cell>
        </row>
        <row r="92">
          <cell r="C92">
            <v>0.29947916666666663</v>
          </cell>
        </row>
        <row r="111">
          <cell r="C111">
            <v>0.32651072124756336</v>
          </cell>
        </row>
        <row r="124">
          <cell r="C124">
            <v>0.67368421052631589</v>
          </cell>
        </row>
        <row r="138">
          <cell r="C138">
            <v>0.39363113666519239</v>
          </cell>
        </row>
        <row r="143">
          <cell r="C143">
            <v>0.46241247192495705</v>
          </cell>
        </row>
        <row r="151">
          <cell r="C151">
            <v>0.42438271604938271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blecimiento 2023"/>
    </sheetNames>
    <sheetDataSet>
      <sheetData sheetId="0">
        <row r="1">
          <cell r="A1" t="str">
            <v>Id Establecimiento</v>
          </cell>
          <cell r="B1" t="str">
            <v>Nombre Establecimiento</v>
          </cell>
          <cell r="C1" t="str">
            <v>Nombre Establecimiento Completo</v>
          </cell>
          <cell r="D1" t="str">
            <v>Nombre Comuna Completo</v>
          </cell>
          <cell r="E1" t="str">
            <v>Comuna/Hospital</v>
          </cell>
        </row>
        <row r="2">
          <cell r="A2" t="str">
            <v>105010</v>
          </cell>
          <cell r="B2" t="str">
            <v>Actividades gestionadas por la Dirección del Servicio para apoyo de la Red (S.S de Coquimbo)</v>
          </cell>
          <cell r="C2" t="str">
            <v>105010-Dirección del Servicio de Salud Coquimbo</v>
          </cell>
          <cell r="D2" t="str">
            <v>04101-La Serena</v>
          </cell>
          <cell r="E2" t="str">
            <v>04101-La Serena</v>
          </cell>
        </row>
        <row r="3">
          <cell r="A3" t="str">
            <v>105011</v>
          </cell>
          <cell r="B3" t="str">
            <v>PRAIS (S.S Coquimbo)</v>
          </cell>
          <cell r="C3" t="str">
            <v>105011-PRAIS (S.S Coquimbo)</v>
          </cell>
          <cell r="D3" t="str">
            <v>04101-La Serena</v>
          </cell>
          <cell r="E3" t="str">
            <v>04101-La Serena</v>
          </cell>
        </row>
        <row r="4">
          <cell r="A4" t="str">
            <v>105012</v>
          </cell>
          <cell r="B4" t="str">
            <v>Clínica Dental Móvil Triple. Pat. PW4100 (Monte Patria)</v>
          </cell>
          <cell r="C4" t="str">
            <v>105012-Clínica Dental Móvil Triple. Pat. PW4100 (Monte Patria)</v>
          </cell>
          <cell r="D4" t="str">
            <v>04303-Monte Patria</v>
          </cell>
          <cell r="E4" t="str">
            <v>04303-Monte Patria</v>
          </cell>
        </row>
        <row r="5">
          <cell r="A5" t="str">
            <v>105030</v>
          </cell>
          <cell r="B5" t="str">
            <v>Unidad de Salud Funcionario S.S Coquimbo</v>
          </cell>
          <cell r="C5" t="str">
            <v>105030-Unidad de Salud Funcionario S.S Coquimbo</v>
          </cell>
          <cell r="D5" t="str">
            <v>04101-La Serena</v>
          </cell>
          <cell r="E5" t="str">
            <v>04101-La Serena</v>
          </cell>
        </row>
        <row r="6">
          <cell r="A6" t="str">
            <v>105100</v>
          </cell>
          <cell r="B6" t="str">
            <v>Hospital San Juan de Dios (La Serena)</v>
          </cell>
          <cell r="C6" t="str">
            <v>105100-Hospital San Juan de Dios (La Serena)</v>
          </cell>
          <cell r="D6" t="str">
            <v>04101-La Serena</v>
          </cell>
          <cell r="E6" t="str">
            <v>105100-Hospital La Serena</v>
          </cell>
        </row>
        <row r="7">
          <cell r="A7" t="str">
            <v>105101</v>
          </cell>
          <cell r="B7" t="str">
            <v>Hospital San Pablo (Coquimbo)</v>
          </cell>
          <cell r="C7" t="str">
            <v>105101-Hospital San Pablo (Coquimbo)</v>
          </cell>
          <cell r="D7" t="str">
            <v>04102-Coquimbo</v>
          </cell>
          <cell r="E7" t="str">
            <v>105101-Hospital Coquimbo</v>
          </cell>
        </row>
        <row r="8">
          <cell r="A8" t="str">
            <v>105102</v>
          </cell>
          <cell r="B8" t="str">
            <v>Hospital Dr. Antonio Tirado Lanas de Ovalle</v>
          </cell>
          <cell r="C8" t="str">
            <v>105102-Hospital Dr. Antonio Tirado Lanas de Ovalle</v>
          </cell>
          <cell r="D8" t="str">
            <v>04301-Ovalle</v>
          </cell>
          <cell r="E8" t="str">
            <v>105102-Hospital Ovalle</v>
          </cell>
        </row>
        <row r="9">
          <cell r="A9" t="str">
            <v>105103</v>
          </cell>
          <cell r="B9" t="str">
            <v>Hospital Dr. Humberto Elorza Cortés (Illapel)</v>
          </cell>
          <cell r="C9" t="str">
            <v>105103-Hospital Dr. Humberto Elorza Cortés (Illapel)</v>
          </cell>
          <cell r="D9" t="str">
            <v>04201-Illapel</v>
          </cell>
          <cell r="E9" t="str">
            <v>105103-Hospital Illapel</v>
          </cell>
        </row>
        <row r="10">
          <cell r="A10" t="str">
            <v>105104</v>
          </cell>
          <cell r="B10" t="str">
            <v>Hospital de Salamanca</v>
          </cell>
          <cell r="C10" t="str">
            <v>105104-Hospital de Salamanca</v>
          </cell>
          <cell r="D10" t="str">
            <v>04204-Salamanca</v>
          </cell>
          <cell r="E10" t="str">
            <v>105104-Hospital Salamanca</v>
          </cell>
        </row>
        <row r="11">
          <cell r="A11" t="str">
            <v>105105</v>
          </cell>
          <cell r="B11" t="str">
            <v>Hospital San Juan de Dios (Combarbalá)</v>
          </cell>
          <cell r="C11" t="str">
            <v>105105-Hospital San Juan de Dios (Combarbalá)</v>
          </cell>
          <cell r="D11" t="str">
            <v>04302-Combarbalá</v>
          </cell>
          <cell r="E11" t="str">
            <v>105105-Hospital Combarbalá</v>
          </cell>
        </row>
        <row r="12">
          <cell r="A12" t="str">
            <v>105106</v>
          </cell>
          <cell r="B12" t="str">
            <v>Hospital Dr. José Arraño (Andacollo)</v>
          </cell>
          <cell r="C12" t="str">
            <v>105106-Hospital Dr. José Arraño (Andacollo)</v>
          </cell>
          <cell r="D12" t="str">
            <v>04103-Andacollo</v>
          </cell>
          <cell r="E12" t="str">
            <v>105106-Hospital Andacollo</v>
          </cell>
        </row>
        <row r="13">
          <cell r="A13" t="str">
            <v>105107</v>
          </cell>
          <cell r="B13" t="str">
            <v>Hospital San Juan de Dios (Vicuña)</v>
          </cell>
          <cell r="C13" t="str">
            <v>105107-Hospital San Juan de Dios (Vicuña)</v>
          </cell>
          <cell r="D13" t="str">
            <v>04106-Vicuña</v>
          </cell>
          <cell r="E13" t="str">
            <v>105107-Hospital Vicuña</v>
          </cell>
        </row>
        <row r="14">
          <cell r="A14" t="str">
            <v>105108</v>
          </cell>
          <cell r="B14" t="str">
            <v>Hospital San Pedro (Los Vilos)</v>
          </cell>
          <cell r="C14" t="str">
            <v>105108-Hospital San Pedro (Los Vilos)</v>
          </cell>
          <cell r="D14" t="str">
            <v>04203-Los Vilos</v>
          </cell>
          <cell r="E14" t="str">
            <v>105108-Hospital Los Vilos</v>
          </cell>
        </row>
        <row r="15">
          <cell r="A15" t="str">
            <v>105300</v>
          </cell>
          <cell r="B15" t="str">
            <v>Centro de Salud Familiar Cardenal Caro</v>
          </cell>
          <cell r="C15" t="str">
            <v>105300-Centro de Salud Familiar Cardenal Caro</v>
          </cell>
          <cell r="D15" t="str">
            <v>04101-La Serena</v>
          </cell>
          <cell r="E15" t="str">
            <v>04101-La Serena</v>
          </cell>
        </row>
        <row r="16">
          <cell r="A16" t="str">
            <v>105301</v>
          </cell>
          <cell r="B16" t="str">
            <v>Centro de Salud Familiar Las Compañías</v>
          </cell>
          <cell r="C16" t="str">
            <v>105301-Centro de Salud Familiar Las Compañías</v>
          </cell>
          <cell r="D16" t="str">
            <v>04101-La Serena</v>
          </cell>
          <cell r="E16" t="str">
            <v>04101-La Serena</v>
          </cell>
        </row>
        <row r="17">
          <cell r="A17" t="str">
            <v>105302</v>
          </cell>
          <cell r="B17" t="str">
            <v>Centro de Salud Familiar Pedro Aguirre Cerda</v>
          </cell>
          <cell r="C17" t="str">
            <v>105302-Centro de Salud Familiar Pedro Aguirre Cerda</v>
          </cell>
          <cell r="D17" t="str">
            <v>04101-La Serena</v>
          </cell>
          <cell r="E17" t="str">
            <v>04101-La Serena</v>
          </cell>
        </row>
        <row r="18">
          <cell r="A18" t="str">
            <v>105303</v>
          </cell>
          <cell r="B18" t="str">
            <v>Centro de Salud Familiar San Juan</v>
          </cell>
          <cell r="C18" t="str">
            <v>105303-Centro de Salud Familiar San Juan</v>
          </cell>
          <cell r="D18" t="str">
            <v>04102-Coquimbo</v>
          </cell>
          <cell r="E18" t="str">
            <v>04102-Coquimbo</v>
          </cell>
        </row>
        <row r="19">
          <cell r="A19" t="str">
            <v>105304</v>
          </cell>
          <cell r="B19" t="str">
            <v>Centro de Salud Familiar Santa Cecilia</v>
          </cell>
          <cell r="C19" t="str">
            <v>105304-Centro de Salud Familiar Santa Cecilia</v>
          </cell>
          <cell r="D19" t="str">
            <v>04102-Coquimbo</v>
          </cell>
          <cell r="E19" t="str">
            <v>04102-Coquimbo</v>
          </cell>
        </row>
        <row r="20">
          <cell r="A20" t="str">
            <v>105305</v>
          </cell>
          <cell r="B20" t="str">
            <v>Centro de Salud Familiar Tierras Blancas</v>
          </cell>
          <cell r="C20" t="str">
            <v>105305-Centro de Salud Familiar Tierras Blancas</v>
          </cell>
          <cell r="D20" t="str">
            <v>04102-Coquimbo</v>
          </cell>
          <cell r="E20" t="str">
            <v>04102-Coquimbo</v>
          </cell>
        </row>
        <row r="21">
          <cell r="A21" t="str">
            <v>105306</v>
          </cell>
          <cell r="B21" t="str">
            <v>Centro de Salud Familiar Paihuano</v>
          </cell>
          <cell r="C21" t="str">
            <v>105306-Centro de Salud Familiar Paihuano</v>
          </cell>
          <cell r="D21" t="str">
            <v>04105-Paihuano</v>
          </cell>
          <cell r="E21" t="str">
            <v>04105-Paihuano</v>
          </cell>
        </row>
        <row r="22">
          <cell r="A22" t="str">
            <v>105307</v>
          </cell>
          <cell r="B22" t="str">
            <v>Centro de Salud Familiar Monte Patria</v>
          </cell>
          <cell r="C22" t="str">
            <v>105307-Centro de Salud Familiar Monte Patria</v>
          </cell>
          <cell r="D22" t="str">
            <v>04303-Monte Patria</v>
          </cell>
          <cell r="E22" t="str">
            <v>04303-Monte Patria</v>
          </cell>
        </row>
        <row r="23">
          <cell r="A23" t="str">
            <v>105308</v>
          </cell>
          <cell r="B23" t="str">
            <v>Centro de Salud Familiar Punitaqui</v>
          </cell>
          <cell r="C23" t="str">
            <v>105308-Centro de Salud Familiar Punitaqui</v>
          </cell>
          <cell r="D23" t="str">
            <v>04304-Punitaqui</v>
          </cell>
          <cell r="E23" t="str">
            <v>04304-Punitaqui</v>
          </cell>
        </row>
        <row r="24">
          <cell r="A24" t="str">
            <v>105309</v>
          </cell>
          <cell r="B24" t="str">
            <v>Centro de Salud Familiar Canela</v>
          </cell>
          <cell r="C24" t="str">
            <v>105309-Centro de Salud Familiar Canela</v>
          </cell>
          <cell r="D24" t="str">
            <v>04202-Canela</v>
          </cell>
          <cell r="E24" t="str">
            <v>04202-Canela</v>
          </cell>
        </row>
        <row r="25">
          <cell r="A25" t="str">
            <v>105310</v>
          </cell>
          <cell r="B25" t="str">
            <v>Centro de Salud Familiar Pichasca</v>
          </cell>
          <cell r="C25" t="str">
            <v>105310-Centro de Salud Familiar Pichasca</v>
          </cell>
          <cell r="D25" t="str">
            <v>04305-Rio Hurtado</v>
          </cell>
          <cell r="E25" t="str">
            <v>04305-Rio Hurtado</v>
          </cell>
        </row>
        <row r="26">
          <cell r="A26" t="str">
            <v>105311</v>
          </cell>
          <cell r="B26" t="str">
            <v>Centro de Salud Familiar Chañaral Alto</v>
          </cell>
          <cell r="C26" t="str">
            <v>105311-Centro de Salud Familiar Chañaral Alto</v>
          </cell>
          <cell r="D26" t="str">
            <v>04303-Monte Patria</v>
          </cell>
          <cell r="E26" t="str">
            <v>04303-Monte Patria</v>
          </cell>
        </row>
        <row r="27">
          <cell r="A27" t="str">
            <v>105312</v>
          </cell>
          <cell r="B27" t="str">
            <v>Centro de Salud Familiar Carén</v>
          </cell>
          <cell r="C27" t="str">
            <v>105312-Centro de Salud Familiar Carén</v>
          </cell>
          <cell r="D27" t="str">
            <v>04303-Monte Patria</v>
          </cell>
          <cell r="E27" t="str">
            <v>04303-Monte Patria</v>
          </cell>
        </row>
        <row r="28">
          <cell r="A28" t="str">
            <v>105313</v>
          </cell>
          <cell r="B28" t="str">
            <v>Centro de Salud Familiar Dr. Emilio Schaffhauser</v>
          </cell>
          <cell r="C28" t="str">
            <v>105313-Centro de Salud Familiar Dr. Emilio Schaffhauser</v>
          </cell>
          <cell r="D28" t="str">
            <v>04101-La Serena</v>
          </cell>
          <cell r="E28" t="str">
            <v>04101-La Serena</v>
          </cell>
        </row>
        <row r="29">
          <cell r="A29" t="str">
            <v>105314</v>
          </cell>
          <cell r="B29" t="str">
            <v>Centro de Salud Familiar La Higuera</v>
          </cell>
          <cell r="C29" t="str">
            <v>105314-Centro de Salud Familiar La Higuera</v>
          </cell>
          <cell r="D29" t="str">
            <v>04104-La Higuera</v>
          </cell>
          <cell r="E29" t="str">
            <v>04104-La Higuera</v>
          </cell>
        </row>
        <row r="30">
          <cell r="A30" t="str">
            <v>105315</v>
          </cell>
          <cell r="B30" t="str">
            <v>Centro de Salud Familiar Cerrillos de Tamaya</v>
          </cell>
          <cell r="C30" t="str">
            <v>105315-Centro de Salud Familiar Cerrillos de Tamaya</v>
          </cell>
          <cell r="D30" t="str">
            <v>04301-Ovalle</v>
          </cell>
          <cell r="E30" t="str">
            <v>04301-Ovalle</v>
          </cell>
        </row>
        <row r="31">
          <cell r="A31" t="str">
            <v>105317</v>
          </cell>
          <cell r="B31" t="str">
            <v>Centro de Salud Familiar Jorge Jordán Domic</v>
          </cell>
          <cell r="C31" t="str">
            <v>105317-Centro de Salud Familiar Jorge Jordán Domic</v>
          </cell>
          <cell r="D31" t="str">
            <v>04301-Ovalle</v>
          </cell>
          <cell r="E31" t="str">
            <v>04301-Ovalle</v>
          </cell>
        </row>
        <row r="32">
          <cell r="A32" t="str">
            <v>105318</v>
          </cell>
          <cell r="B32" t="str">
            <v>Centro de Salud Familiar El Palqui</v>
          </cell>
          <cell r="C32" t="str">
            <v>105318-Centro de Salud Familiar El Palqui</v>
          </cell>
          <cell r="D32" t="str">
            <v>04303-Monte Patria</v>
          </cell>
          <cell r="E32" t="str">
            <v>04303-Monte Patria</v>
          </cell>
        </row>
        <row r="33">
          <cell r="A33" t="str">
            <v>105319</v>
          </cell>
          <cell r="B33" t="str">
            <v>Centro de Salud Familiar Cardenal Raúl Silva Henríquez de La Serena</v>
          </cell>
          <cell r="C33" t="str">
            <v>105319-Centro de Salud Familiar Cardenal Raúl Silva Henríquez de La Serena</v>
          </cell>
          <cell r="D33" t="str">
            <v>04101-La Serena</v>
          </cell>
          <cell r="E33" t="str">
            <v>04101-La Serena</v>
          </cell>
        </row>
        <row r="34">
          <cell r="A34" t="str">
            <v>105321</v>
          </cell>
          <cell r="B34" t="str">
            <v>Centro de Salud Familiar Tongoy</v>
          </cell>
          <cell r="C34" t="str">
            <v>105321-Centro de Salud Familiar Tongoy</v>
          </cell>
          <cell r="D34" t="str">
            <v>04102-Coquimbo</v>
          </cell>
          <cell r="E34" t="str">
            <v>04102-Coquimbo</v>
          </cell>
        </row>
        <row r="35">
          <cell r="A35" t="str">
            <v>105322</v>
          </cell>
          <cell r="B35" t="str">
            <v>Centro de Salud Familiar Marcos Macuada</v>
          </cell>
          <cell r="C35" t="str">
            <v>105322-Centro de Salud Familiar Marcos Macuada</v>
          </cell>
          <cell r="D35" t="str">
            <v>04301-Ovalle</v>
          </cell>
          <cell r="E35" t="str">
            <v>04301-Ovalle</v>
          </cell>
        </row>
        <row r="36">
          <cell r="A36" t="str">
            <v>105323</v>
          </cell>
          <cell r="B36" t="str">
            <v>Centro de Salud Familiar Dr. Sergio Aguilar Delgado</v>
          </cell>
          <cell r="C36" t="str">
            <v>105323-Centro de Salud Familiar Dr. Sergio Aguilar Delgado</v>
          </cell>
          <cell r="D36" t="str">
            <v>04102-Coquimbo</v>
          </cell>
          <cell r="E36" t="str">
            <v>04102-Coquimbo</v>
          </cell>
        </row>
        <row r="37">
          <cell r="A37" t="str">
            <v>105324</v>
          </cell>
          <cell r="B37" t="str">
            <v>Centro de Salud Familiar Sotaquí</v>
          </cell>
          <cell r="C37" t="str">
            <v>105324-Centro de Salud Familiar Sotaquí</v>
          </cell>
          <cell r="D37" t="str">
            <v>04301-Ovalle</v>
          </cell>
          <cell r="E37" t="str">
            <v>04301-Ovalle</v>
          </cell>
        </row>
        <row r="38">
          <cell r="A38" t="str">
            <v>105325</v>
          </cell>
          <cell r="B38" t="str">
            <v>Centro de Salud Familiar Juan Pablo II (La Serena)</v>
          </cell>
          <cell r="C38" t="str">
            <v>105325-Centro de Salud Familiar Juan Pablo II (La Serena)</v>
          </cell>
          <cell r="D38" t="str">
            <v>04101-La Serena</v>
          </cell>
          <cell r="E38" t="str">
            <v>04101-La Serena</v>
          </cell>
        </row>
        <row r="39">
          <cell r="A39" t="str">
            <v>105326</v>
          </cell>
          <cell r="B39" t="str">
            <v>Centro de Salud Familiar Villa San Rafael de Rozas</v>
          </cell>
          <cell r="C39" t="str">
            <v>105326-Centro de Salud Familiar Villa San Rafael de Rozas</v>
          </cell>
          <cell r="D39" t="str">
            <v>04201-Illapel</v>
          </cell>
          <cell r="E39" t="str">
            <v>04201-Illapel</v>
          </cell>
        </row>
        <row r="40">
          <cell r="A40" t="str">
            <v>105400</v>
          </cell>
          <cell r="B40" t="str">
            <v>Posta de Salud Rural Algarrobito</v>
          </cell>
          <cell r="C40" t="str">
            <v>105400-Posta de Salud Rural Algarrobito</v>
          </cell>
          <cell r="D40" t="str">
            <v>04101-La Serena</v>
          </cell>
          <cell r="E40" t="str">
            <v>04101-La Serena</v>
          </cell>
        </row>
        <row r="41">
          <cell r="A41" t="str">
            <v>105401</v>
          </cell>
          <cell r="B41" t="str">
            <v>Posta de Salud Rural Las Rojas</v>
          </cell>
          <cell r="C41" t="str">
            <v>105401-Posta de Salud Rural Las Rojas</v>
          </cell>
          <cell r="D41" t="str">
            <v>04101-La Serena</v>
          </cell>
          <cell r="E41" t="str">
            <v>04101-La Serena</v>
          </cell>
        </row>
        <row r="42">
          <cell r="A42" t="str">
            <v>105402</v>
          </cell>
          <cell r="B42" t="str">
            <v>Posta de Salud Rural El Romero</v>
          </cell>
          <cell r="C42" t="str">
            <v>105402-Posta de Salud Rural El Romero</v>
          </cell>
          <cell r="D42" t="str">
            <v>04101-La Serena</v>
          </cell>
          <cell r="E42" t="str">
            <v>04101-La Serena</v>
          </cell>
        </row>
        <row r="43">
          <cell r="A43" t="str">
            <v>105405</v>
          </cell>
          <cell r="B43" t="str">
            <v>Posta de Salud Rural Guanaqueros</v>
          </cell>
          <cell r="C43" t="str">
            <v>105405-Posta de Salud Rural Guanaqueros</v>
          </cell>
          <cell r="D43" t="str">
            <v>04102-Coquimbo</v>
          </cell>
          <cell r="E43" t="str">
            <v>04102-Coquimbo</v>
          </cell>
        </row>
        <row r="44">
          <cell r="A44" t="str">
            <v>105407</v>
          </cell>
          <cell r="B44" t="str">
            <v>Posta de Salud Rural Tambillo</v>
          </cell>
          <cell r="C44" t="str">
            <v>105407-Posta de Salud Rural Tambillo</v>
          </cell>
          <cell r="D44" t="str">
            <v>04102-Coquimbo</v>
          </cell>
          <cell r="E44" t="str">
            <v>04102-Coquimbo</v>
          </cell>
        </row>
        <row r="45">
          <cell r="A45" t="str">
            <v>105409</v>
          </cell>
          <cell r="B45" t="str">
            <v>Posta de Salud Rural El Chañar</v>
          </cell>
          <cell r="C45" t="str">
            <v>105409-Posta de Salud Rural El Chañar</v>
          </cell>
          <cell r="D45" t="str">
            <v>04305-Rio Hurtado</v>
          </cell>
          <cell r="E45" t="str">
            <v>04305-Rio Hurtado</v>
          </cell>
        </row>
        <row r="46">
          <cell r="A46" t="str">
            <v>105410</v>
          </cell>
          <cell r="B46" t="str">
            <v>Posta de Salud Rural Hurtado</v>
          </cell>
          <cell r="C46" t="str">
            <v>105410-Posta de Salud Rural Hurtado</v>
          </cell>
          <cell r="D46" t="str">
            <v>04305-Rio Hurtado</v>
          </cell>
          <cell r="E46" t="str">
            <v>04305-Rio Hurtado</v>
          </cell>
        </row>
        <row r="47">
          <cell r="A47" t="str">
            <v>105411</v>
          </cell>
          <cell r="B47" t="str">
            <v>Posta de Salud Rural Las Breas (Rio Hurtado)</v>
          </cell>
          <cell r="C47" t="str">
            <v>105411-Posta de Salud Rural Las Breas (Rio Hurtado)</v>
          </cell>
          <cell r="D47" t="str">
            <v>04305-Rio Hurtado</v>
          </cell>
          <cell r="E47" t="str">
            <v>04305-Rio Hurtado</v>
          </cell>
        </row>
        <row r="48">
          <cell r="A48" t="str">
            <v>105413</v>
          </cell>
          <cell r="B48" t="str">
            <v>Posta de Salud Rural Samo Alto</v>
          </cell>
          <cell r="C48" t="str">
            <v>105413-Posta de Salud Rural Samo Alto</v>
          </cell>
          <cell r="D48" t="str">
            <v>04305-Rio Hurtado</v>
          </cell>
          <cell r="E48" t="str">
            <v>04305-Rio Hurtado</v>
          </cell>
        </row>
        <row r="49">
          <cell r="A49" t="str">
            <v>105414</v>
          </cell>
          <cell r="B49" t="str">
            <v>Posta de Salud Rural Serón</v>
          </cell>
          <cell r="C49" t="str">
            <v>105414-Posta de Salud Rural Serón</v>
          </cell>
          <cell r="D49" t="str">
            <v>04305-Rio Hurtado</v>
          </cell>
          <cell r="E49" t="str">
            <v>04305-Rio Hurtado</v>
          </cell>
        </row>
        <row r="50">
          <cell r="A50" t="str">
            <v>105415</v>
          </cell>
          <cell r="B50" t="str">
            <v>Posta de Salud Rural Barraza</v>
          </cell>
          <cell r="C50" t="str">
            <v>105415-Posta de Salud Rural Barraza</v>
          </cell>
          <cell r="D50" t="str">
            <v>04301-Ovalle</v>
          </cell>
          <cell r="E50" t="str">
            <v>04301-Ovalle</v>
          </cell>
        </row>
        <row r="51">
          <cell r="A51" t="str">
            <v>105416</v>
          </cell>
          <cell r="B51" t="str">
            <v>Posta de Salud Rural Camarico (Ovalle)</v>
          </cell>
          <cell r="C51" t="str">
            <v>105416-Posta de Salud Rural Camarico (Ovalle)</v>
          </cell>
          <cell r="D51" t="str">
            <v>04301-Ovalle</v>
          </cell>
          <cell r="E51" t="str">
            <v>04301-Ovalle</v>
          </cell>
        </row>
        <row r="52">
          <cell r="A52" t="str">
            <v>105417</v>
          </cell>
          <cell r="B52" t="str">
            <v>Posta de Salud Rural Alcones Bajo</v>
          </cell>
          <cell r="C52" t="str">
            <v>105417-Posta de Salud Rural Alcones Bajo</v>
          </cell>
          <cell r="D52" t="str">
            <v>04301-Ovalle</v>
          </cell>
          <cell r="E52" t="str">
            <v>04301-Ovalle</v>
          </cell>
        </row>
        <row r="53">
          <cell r="A53" t="str">
            <v>105419</v>
          </cell>
          <cell r="B53" t="str">
            <v>Posta de Salud Rural Las Sossas</v>
          </cell>
          <cell r="C53" t="str">
            <v>105419-Posta de Salud Rural Las Sossas</v>
          </cell>
          <cell r="D53" t="str">
            <v>04301-Ovalle</v>
          </cell>
          <cell r="E53" t="str">
            <v>04301-Ovalle</v>
          </cell>
        </row>
        <row r="54">
          <cell r="A54" t="str">
            <v>105422</v>
          </cell>
          <cell r="B54" t="str">
            <v>Posta de Salud Rural Hornillos</v>
          </cell>
          <cell r="C54" t="str">
            <v>105422-Posta de Salud Rural Hornillos</v>
          </cell>
          <cell r="D54" t="str">
            <v>04301-Ovalle</v>
          </cell>
          <cell r="E54" t="str">
            <v>04301-Ovalle</v>
          </cell>
        </row>
        <row r="55">
          <cell r="A55" t="str">
            <v>105425</v>
          </cell>
          <cell r="B55" t="str">
            <v>Posta de Salud Rural Chilecito</v>
          </cell>
          <cell r="C55" t="str">
            <v>105425-Posta de Salud Rural Chilecito</v>
          </cell>
          <cell r="D55" t="str">
            <v>04303-Monte Patria</v>
          </cell>
          <cell r="E55" t="str">
            <v>04303-Monte Patria</v>
          </cell>
        </row>
        <row r="56">
          <cell r="A56" t="str">
            <v>105427</v>
          </cell>
          <cell r="B56" t="str">
            <v>Posta de Salud Rural Hacienda Valdivia</v>
          </cell>
          <cell r="C56" t="str">
            <v>105427-Posta de Salud Rural Hacienda Valdivia</v>
          </cell>
          <cell r="D56" t="str">
            <v>04303-Monte Patria</v>
          </cell>
          <cell r="E56" t="str">
            <v>04303-Monte Patria</v>
          </cell>
        </row>
        <row r="57">
          <cell r="A57" t="str">
            <v>105428</v>
          </cell>
          <cell r="B57" t="str">
            <v>Posta de Salud Rural Huatulame</v>
          </cell>
          <cell r="C57" t="str">
            <v>105428-Posta de Salud Rural Huatulame</v>
          </cell>
          <cell r="D57" t="str">
            <v>04303-Monte Patria</v>
          </cell>
          <cell r="E57" t="str">
            <v>04303-Monte Patria</v>
          </cell>
        </row>
        <row r="58">
          <cell r="A58" t="str">
            <v>105430</v>
          </cell>
          <cell r="B58" t="str">
            <v>Posta de Salud Rural Mialqui</v>
          </cell>
          <cell r="C58" t="str">
            <v>105430-Posta de Salud Rural Mialqui</v>
          </cell>
          <cell r="D58" t="str">
            <v>04303-Monte Patria</v>
          </cell>
          <cell r="E58" t="str">
            <v>04303-Monte Patria</v>
          </cell>
        </row>
        <row r="59">
          <cell r="A59" t="str">
            <v>105431</v>
          </cell>
          <cell r="B59" t="str">
            <v>Posta de Salud Rural Pedregal</v>
          </cell>
          <cell r="C59" t="str">
            <v>105431-Posta de Salud Rural Pedregal</v>
          </cell>
          <cell r="D59" t="str">
            <v>04303-Monte Patria</v>
          </cell>
          <cell r="E59" t="str">
            <v>04303-Monte Patria</v>
          </cell>
        </row>
        <row r="60">
          <cell r="A60" t="str">
            <v>105432</v>
          </cell>
          <cell r="B60" t="str">
            <v>Posta de Salud Rural Rapel (Monte Patria)</v>
          </cell>
          <cell r="C60" t="str">
            <v>105432-Posta de Salud Rural Rapel (Monte Patria)</v>
          </cell>
          <cell r="D60" t="str">
            <v>04303-Monte Patria</v>
          </cell>
          <cell r="E60" t="str">
            <v>04303-Monte Patria</v>
          </cell>
        </row>
        <row r="61">
          <cell r="A61" t="str">
            <v>105433</v>
          </cell>
          <cell r="B61" t="str">
            <v>Posta de Salud Rural San Lorenzo (Combarbalá)</v>
          </cell>
          <cell r="C61" t="str">
            <v>105433-Posta de Salud Rural San Lorenzo (Combarbalá)</v>
          </cell>
          <cell r="D61" t="str">
            <v>04302-Combarbalá</v>
          </cell>
          <cell r="E61" t="str">
            <v>04302-Combarbalá</v>
          </cell>
        </row>
        <row r="62">
          <cell r="A62" t="str">
            <v>105434</v>
          </cell>
          <cell r="B62" t="str">
            <v>Posta de Salud Rural San Marcos (Combarbalá)</v>
          </cell>
          <cell r="C62" t="str">
            <v>105434-Posta de Salud Rural San Marcos (Combarbalá)</v>
          </cell>
          <cell r="D62" t="str">
            <v>04302-Combarbalá</v>
          </cell>
          <cell r="E62" t="str">
            <v>04302-Combarbalá</v>
          </cell>
        </row>
        <row r="63">
          <cell r="A63" t="str">
            <v>105435</v>
          </cell>
          <cell r="B63" t="str">
            <v>Posta de Salud Rural Tulahuén</v>
          </cell>
          <cell r="C63" t="str">
            <v>105435-Posta de Salud Rural Tulahuén</v>
          </cell>
          <cell r="D63" t="str">
            <v>04303-Monte Patria</v>
          </cell>
          <cell r="E63" t="str">
            <v>04303-Monte Patria</v>
          </cell>
        </row>
        <row r="64">
          <cell r="A64" t="str">
            <v>105436</v>
          </cell>
          <cell r="B64" t="str">
            <v>Posta de Salud Rural El Maitén</v>
          </cell>
          <cell r="C64" t="str">
            <v>105436-Posta de Salud Rural El Maitén</v>
          </cell>
          <cell r="D64" t="str">
            <v>04303-Monte Patria</v>
          </cell>
          <cell r="E64" t="str">
            <v>04303-Monte Patria</v>
          </cell>
        </row>
        <row r="65">
          <cell r="A65" t="str">
            <v>105437</v>
          </cell>
          <cell r="B65" t="str">
            <v>Posta de Salud Rural Chalinga</v>
          </cell>
          <cell r="C65" t="str">
            <v>105437-Posta de Salud Rural Chalinga</v>
          </cell>
          <cell r="D65" t="str">
            <v>04301-Ovalle</v>
          </cell>
          <cell r="E65" t="str">
            <v>04301-Ovalle</v>
          </cell>
        </row>
        <row r="66">
          <cell r="A66" t="str">
            <v>105439</v>
          </cell>
          <cell r="B66" t="str">
            <v>Posta de Salud Rural Cerro Blanco</v>
          </cell>
          <cell r="C66" t="str">
            <v>105439-Posta de Salud Rural Cerro Blanco</v>
          </cell>
          <cell r="D66" t="str">
            <v>04301-Ovalle</v>
          </cell>
          <cell r="E66" t="str">
            <v>04301-Ovalle</v>
          </cell>
        </row>
        <row r="67">
          <cell r="A67" t="str">
            <v>105440</v>
          </cell>
          <cell r="B67" t="str">
            <v>Posta de Salud Rural Divisadero</v>
          </cell>
          <cell r="C67" t="str">
            <v>105440-Posta de Salud Rural Divisadero</v>
          </cell>
          <cell r="D67" t="str">
            <v>04304-Punitaqui</v>
          </cell>
          <cell r="E67" t="str">
            <v>04304-Punitaqui</v>
          </cell>
        </row>
        <row r="68">
          <cell r="A68" t="str">
            <v>105441</v>
          </cell>
          <cell r="B68" t="str">
            <v>Posta de Salud Rural Manquehua</v>
          </cell>
          <cell r="C68" t="str">
            <v>105441-Posta de Salud Rural Manquehua</v>
          </cell>
          <cell r="D68" t="str">
            <v>04302-Combarbalá</v>
          </cell>
          <cell r="E68" t="str">
            <v>04302-Combarbalá</v>
          </cell>
        </row>
        <row r="69">
          <cell r="A69" t="str">
            <v>105442</v>
          </cell>
          <cell r="B69" t="str">
            <v>Posta de Salud Rural San Pedro de Quiles</v>
          </cell>
          <cell r="C69" t="str">
            <v>105442-Posta de Salud Rural San Pedro de Quiles</v>
          </cell>
          <cell r="D69" t="str">
            <v>04304-Punitaqui</v>
          </cell>
          <cell r="E69" t="str">
            <v>04304-Punitaqui</v>
          </cell>
        </row>
        <row r="70">
          <cell r="A70" t="str">
            <v>105443</v>
          </cell>
          <cell r="B70" t="str">
            <v>Posta de Salud Rural Cárcamo</v>
          </cell>
          <cell r="C70" t="str">
            <v>105443-Posta de Salud Rural Cárcamo</v>
          </cell>
          <cell r="D70" t="str">
            <v>04201-Illapel</v>
          </cell>
          <cell r="E70" t="str">
            <v>04201-Illapel</v>
          </cell>
        </row>
        <row r="71">
          <cell r="A71" t="str">
            <v>105444</v>
          </cell>
          <cell r="B71" t="str">
            <v>Posta de Salud Rural Huintil</v>
          </cell>
          <cell r="C71" t="str">
            <v>105444-Posta de Salud Rural Huintil</v>
          </cell>
          <cell r="D71" t="str">
            <v>04201-Illapel</v>
          </cell>
          <cell r="E71" t="str">
            <v>04201-Illapel</v>
          </cell>
        </row>
        <row r="72">
          <cell r="A72" t="str">
            <v>105445</v>
          </cell>
          <cell r="B72" t="str">
            <v>Posta de Salud Rural Limáhuida</v>
          </cell>
          <cell r="C72" t="str">
            <v>105445-Posta de Salud Rural Limáhuida</v>
          </cell>
          <cell r="D72" t="str">
            <v>04201-Illapel</v>
          </cell>
          <cell r="E72" t="str">
            <v>04201-Illapel</v>
          </cell>
        </row>
        <row r="73">
          <cell r="A73" t="str">
            <v>105446</v>
          </cell>
          <cell r="B73" t="str">
            <v>Posta de Salud Rural Matancilla</v>
          </cell>
          <cell r="C73" t="str">
            <v>105446-Posta de Salud Rural Matancilla</v>
          </cell>
          <cell r="D73" t="str">
            <v>04201-Illapel</v>
          </cell>
          <cell r="E73" t="str">
            <v>04201-Illapel</v>
          </cell>
        </row>
        <row r="74">
          <cell r="A74" t="str">
            <v>105447</v>
          </cell>
          <cell r="B74" t="str">
            <v>Posta de Salud Rural Peralillo Illapel</v>
          </cell>
          <cell r="C74" t="str">
            <v>105447-Posta de Salud Rural Peralillo Illapel</v>
          </cell>
          <cell r="D74" t="str">
            <v>04201-Illapel</v>
          </cell>
          <cell r="E74" t="str">
            <v>04201-Illapel</v>
          </cell>
        </row>
        <row r="75">
          <cell r="A75" t="str">
            <v>105448</v>
          </cell>
          <cell r="B75" t="str">
            <v>Posta de Salud Rural Santa Virginia</v>
          </cell>
          <cell r="C75" t="str">
            <v>105448-Posta de Salud Rural Santa Virginia</v>
          </cell>
          <cell r="D75" t="str">
            <v>04201-Illapel</v>
          </cell>
          <cell r="E75" t="str">
            <v>04201-Illapel</v>
          </cell>
        </row>
        <row r="76">
          <cell r="A76" t="str">
            <v>105449</v>
          </cell>
          <cell r="B76" t="str">
            <v>Posta de Salud Rural Tunga Norte</v>
          </cell>
          <cell r="C76" t="str">
            <v>105449-Posta de Salud Rural Tunga Norte</v>
          </cell>
          <cell r="D76" t="str">
            <v>04201-Illapel</v>
          </cell>
          <cell r="E76" t="str">
            <v>04201-Illapel</v>
          </cell>
        </row>
        <row r="77">
          <cell r="A77" t="str">
            <v>105450</v>
          </cell>
          <cell r="B77" t="str">
            <v>Posta de Salud Rural Mincha Norte</v>
          </cell>
          <cell r="C77" t="str">
            <v>105450-Posta de Salud Rural Mincha Norte</v>
          </cell>
          <cell r="D77" t="str">
            <v>04202-Canela</v>
          </cell>
          <cell r="E77" t="str">
            <v>04202-Canela</v>
          </cell>
        </row>
        <row r="78">
          <cell r="A78" t="str">
            <v>105451</v>
          </cell>
          <cell r="B78" t="str">
            <v>Posta de Salud Rural Agua Fría</v>
          </cell>
          <cell r="C78" t="str">
            <v>105451-Posta de Salud Rural Agua Fría</v>
          </cell>
          <cell r="D78" t="str">
            <v>04202-Canela</v>
          </cell>
          <cell r="E78" t="str">
            <v>04202-Canela</v>
          </cell>
        </row>
        <row r="79">
          <cell r="A79" t="str">
            <v>105452</v>
          </cell>
          <cell r="B79" t="str">
            <v>Posta de Salud Rural Cuncumén(Salamanca)</v>
          </cell>
          <cell r="C79" t="str">
            <v>105452-Posta de Salud Rural Cuncumén(Salamanca)</v>
          </cell>
          <cell r="D79" t="str">
            <v>04204-Salamanca</v>
          </cell>
          <cell r="E79" t="str">
            <v>04204-Salamanca</v>
          </cell>
        </row>
        <row r="80">
          <cell r="A80" t="str">
            <v>105453</v>
          </cell>
          <cell r="B80" t="str">
            <v>Posta de Salud Rural Tranquilla</v>
          </cell>
          <cell r="C80" t="str">
            <v>105453-Posta de Salud Rural Tranquilla</v>
          </cell>
          <cell r="D80" t="str">
            <v>04204-Salamanca</v>
          </cell>
          <cell r="E80" t="str">
            <v>04204-Salamanca</v>
          </cell>
        </row>
        <row r="81">
          <cell r="A81" t="str">
            <v>105454</v>
          </cell>
          <cell r="B81" t="str">
            <v>Posta de Salud Rural Cunlagua</v>
          </cell>
          <cell r="C81" t="str">
            <v>105454-Posta de Salud Rural Cunlagua</v>
          </cell>
          <cell r="D81" t="str">
            <v>04204-Salamanca</v>
          </cell>
          <cell r="E81" t="str">
            <v>04204-Salamanca</v>
          </cell>
        </row>
        <row r="82">
          <cell r="A82" t="str">
            <v>105455</v>
          </cell>
          <cell r="B82" t="str">
            <v>CESFAM Valle Alto</v>
          </cell>
          <cell r="C82" t="str">
            <v>105455-CESFAM Valle Alto</v>
          </cell>
          <cell r="D82" t="str">
            <v>04204-Salamanca</v>
          </cell>
          <cell r="E82" t="str">
            <v>04204-Salamanca</v>
          </cell>
        </row>
        <row r="83">
          <cell r="A83" t="str">
            <v>105456</v>
          </cell>
          <cell r="B83" t="str">
            <v>Posta de Salud Rural Llimpo</v>
          </cell>
          <cell r="C83" t="str">
            <v>105456-Posta de Salud Rural Llimpo</v>
          </cell>
          <cell r="D83" t="str">
            <v>04204-Salamanca</v>
          </cell>
          <cell r="E83" t="str">
            <v>04204-Salamanca</v>
          </cell>
        </row>
        <row r="84">
          <cell r="A84" t="str">
            <v>105457</v>
          </cell>
          <cell r="B84" t="str">
            <v>Posta de Salud Rural San Agustín (Salamanca)</v>
          </cell>
          <cell r="C84" t="str">
            <v>105457-Posta de Salud Rural San Agustín (Salamanca)</v>
          </cell>
          <cell r="D84" t="str">
            <v>04204-Salamanca</v>
          </cell>
          <cell r="E84" t="str">
            <v>04204-Salamanca</v>
          </cell>
        </row>
        <row r="85">
          <cell r="A85" t="str">
            <v>105458</v>
          </cell>
          <cell r="B85" t="str">
            <v>Posta de Salud Rural Tahuinco</v>
          </cell>
          <cell r="C85" t="str">
            <v>105458-Posta de Salud Rural Tahuinco</v>
          </cell>
          <cell r="D85" t="str">
            <v>04204-Salamanca</v>
          </cell>
          <cell r="E85" t="str">
            <v>04204-Salamanca</v>
          </cell>
        </row>
        <row r="86">
          <cell r="A86" t="str">
            <v>105459</v>
          </cell>
          <cell r="B86" t="str">
            <v>Posta de Salud Rural Barrancas</v>
          </cell>
          <cell r="C86" t="str">
            <v>105459-Posta de Salud Rural Barrancas</v>
          </cell>
          <cell r="D86" t="str">
            <v>04302-Combarbalá</v>
          </cell>
          <cell r="E86" t="str">
            <v>04302-Combarbalá</v>
          </cell>
        </row>
        <row r="87">
          <cell r="A87" t="str">
            <v>105460</v>
          </cell>
          <cell r="B87" t="str">
            <v>Centro Comunitario de Salud Familiar Cogotí 18</v>
          </cell>
          <cell r="C87" t="str">
            <v>105460-Centro Comunitario de Salud Familiar Cogotí 18</v>
          </cell>
          <cell r="D87" t="str">
            <v>04302-Combarbalá</v>
          </cell>
          <cell r="E87" t="str">
            <v>04302-Combarbalá</v>
          </cell>
        </row>
        <row r="88">
          <cell r="A88" t="str">
            <v>105461</v>
          </cell>
          <cell r="B88" t="str">
            <v>Posta de Salud Rural El Huacho</v>
          </cell>
          <cell r="C88" t="str">
            <v>105461-Posta de Salud Rural El Huacho</v>
          </cell>
          <cell r="D88" t="str">
            <v>04302-Combarbalá</v>
          </cell>
          <cell r="E88" t="str">
            <v>04302-Combarbalá</v>
          </cell>
        </row>
        <row r="89">
          <cell r="A89" t="str">
            <v>105462</v>
          </cell>
          <cell r="B89" t="str">
            <v>Posta de Salud Rural El Sauce (Combarbalá)</v>
          </cell>
          <cell r="C89" t="str">
            <v>105462-Posta de Salud Rural El Sauce (Combarbalá)</v>
          </cell>
          <cell r="D89" t="str">
            <v>04302-Combarbalá</v>
          </cell>
          <cell r="E89" t="str">
            <v>04302-Combarbalá</v>
          </cell>
        </row>
        <row r="90">
          <cell r="A90" t="str">
            <v>105463</v>
          </cell>
          <cell r="B90" t="str">
            <v>Posta de Salud Rural Quilitapia</v>
          </cell>
          <cell r="C90" t="str">
            <v>105463-Posta de Salud Rural Quilitapia</v>
          </cell>
          <cell r="D90" t="str">
            <v>04302-Combarbalá</v>
          </cell>
          <cell r="E90" t="str">
            <v>04302-Combarbalá</v>
          </cell>
        </row>
        <row r="91">
          <cell r="A91" t="str">
            <v>105464</v>
          </cell>
          <cell r="B91" t="str">
            <v>Posta de Salud Rural La Ligua</v>
          </cell>
          <cell r="C91" t="str">
            <v>105464-Posta de Salud Rural La Ligua</v>
          </cell>
          <cell r="D91" t="str">
            <v>04302-Combarbalá</v>
          </cell>
          <cell r="E91" t="str">
            <v>04302-Combarbalá</v>
          </cell>
        </row>
        <row r="92">
          <cell r="A92" t="str">
            <v>105465</v>
          </cell>
          <cell r="B92" t="str">
            <v>Posta de Salud Rural Ramadilla</v>
          </cell>
          <cell r="C92" t="str">
            <v>105465-Posta de Salud Rural Ramadilla</v>
          </cell>
          <cell r="D92" t="str">
            <v>04302-Combarbalá</v>
          </cell>
          <cell r="E92" t="str">
            <v>04302-Combarbalá</v>
          </cell>
        </row>
        <row r="93">
          <cell r="A93" t="str">
            <v>105466</v>
          </cell>
          <cell r="B93" t="str">
            <v>Posta de Salud Rural Valle Hermoso</v>
          </cell>
          <cell r="C93" t="str">
            <v>105466-Posta de Salud Rural Valle Hermoso</v>
          </cell>
          <cell r="D93" t="str">
            <v>04302-Combarbalá</v>
          </cell>
          <cell r="E93" t="str">
            <v>04302-Combarbalá</v>
          </cell>
        </row>
        <row r="94">
          <cell r="A94" t="str">
            <v>105467</v>
          </cell>
          <cell r="B94" t="str">
            <v>Posta de Salud Rural Diaguitas</v>
          </cell>
          <cell r="C94" t="str">
            <v>105467-Posta de Salud Rural Diaguitas</v>
          </cell>
          <cell r="D94" t="str">
            <v>04106-Vicuña</v>
          </cell>
          <cell r="E94" t="str">
            <v>04106-Vicuña</v>
          </cell>
        </row>
        <row r="95">
          <cell r="A95" t="str">
            <v>105468</v>
          </cell>
          <cell r="B95" t="str">
            <v>Posta de Salud Rural El Molle</v>
          </cell>
          <cell r="C95" t="str">
            <v>105468-Posta de Salud Rural El Molle</v>
          </cell>
          <cell r="D95" t="str">
            <v>04106-Vicuña</v>
          </cell>
          <cell r="E95" t="str">
            <v>04106-Vicuña</v>
          </cell>
        </row>
        <row r="96">
          <cell r="A96" t="str">
            <v>105469</v>
          </cell>
          <cell r="B96" t="str">
            <v>Posta de Salud Rural El Tambo (Vicuña)</v>
          </cell>
          <cell r="C96" t="str">
            <v>105469-Posta de Salud Rural El Tambo (Vicuña)</v>
          </cell>
          <cell r="D96" t="str">
            <v>04106-Vicuña</v>
          </cell>
          <cell r="E96" t="str">
            <v>04106-Vicuña</v>
          </cell>
        </row>
        <row r="97">
          <cell r="A97" t="str">
            <v>105470</v>
          </cell>
          <cell r="B97" t="str">
            <v>Posta de Salud Rural Huanta</v>
          </cell>
          <cell r="C97" t="str">
            <v>105470-Posta de Salud Rural Huanta</v>
          </cell>
          <cell r="D97" t="str">
            <v>04106-Vicuña</v>
          </cell>
          <cell r="E97" t="str">
            <v>04106-Vicuña</v>
          </cell>
        </row>
        <row r="98">
          <cell r="A98" t="str">
            <v>105471</v>
          </cell>
          <cell r="B98" t="str">
            <v>Posta de Salud Rural Peralillo Vicuña</v>
          </cell>
          <cell r="C98" t="str">
            <v>105471-Posta de Salud Rural Peralillo Vicuña</v>
          </cell>
          <cell r="D98" t="str">
            <v>04106-Vicuña</v>
          </cell>
          <cell r="E98" t="str">
            <v>04106-Vicuña</v>
          </cell>
        </row>
        <row r="99">
          <cell r="A99" t="str">
            <v>105472</v>
          </cell>
          <cell r="B99" t="str">
            <v>Posta de Salud Rural Rivadavia</v>
          </cell>
          <cell r="C99" t="str">
            <v>105472-Posta de Salud Rural Rivadavia</v>
          </cell>
          <cell r="D99" t="str">
            <v>04106-Vicuña</v>
          </cell>
          <cell r="E99" t="str">
            <v>04106-Vicuña</v>
          </cell>
        </row>
        <row r="100">
          <cell r="A100" t="str">
            <v>105473</v>
          </cell>
          <cell r="B100" t="str">
            <v>Posta de Salud Rural Talcuna</v>
          </cell>
          <cell r="C100" t="str">
            <v>105473-Posta de Salud Rural Talcuna</v>
          </cell>
          <cell r="D100" t="str">
            <v>04106-Vicuña</v>
          </cell>
          <cell r="E100" t="str">
            <v>04106-Vicuña</v>
          </cell>
        </row>
        <row r="101">
          <cell r="A101" t="str">
            <v>105474</v>
          </cell>
          <cell r="B101" t="str">
            <v>Posta de Salud Rural Chapilca</v>
          </cell>
          <cell r="C101" t="str">
            <v>105474-Posta de Salud Rural Chapilca</v>
          </cell>
          <cell r="D101" t="str">
            <v>04106-Vicuña</v>
          </cell>
          <cell r="E101" t="str">
            <v>04106-Vicuña</v>
          </cell>
        </row>
        <row r="102">
          <cell r="A102" t="str">
            <v>105475</v>
          </cell>
          <cell r="B102" t="str">
            <v>Posta de Salud Rural Horcón (Paiguano)</v>
          </cell>
          <cell r="C102" t="str">
            <v>105475-Posta de Salud Rural Horcón (Paiguano)</v>
          </cell>
          <cell r="D102" t="str">
            <v>04105-Paihuano</v>
          </cell>
          <cell r="E102" t="str">
            <v>04105-Paihuano</v>
          </cell>
        </row>
        <row r="103">
          <cell r="A103" t="str">
            <v>105476</v>
          </cell>
          <cell r="B103" t="str">
            <v>Posta de Salud Rural Monte Grande</v>
          </cell>
          <cell r="C103" t="str">
            <v>105476-Posta de Salud Rural Monte Grande</v>
          </cell>
          <cell r="D103" t="str">
            <v>04105-Paihuano</v>
          </cell>
          <cell r="E103" t="str">
            <v>04105-Paihuano</v>
          </cell>
        </row>
        <row r="104">
          <cell r="A104" t="str">
            <v>105477</v>
          </cell>
          <cell r="B104" t="str">
            <v>Posta de Salud Rural Pisco Elqui</v>
          </cell>
          <cell r="C104" t="str">
            <v>105477-Posta de Salud Rural Pisco Elqui</v>
          </cell>
          <cell r="D104" t="str">
            <v>04105-Paihuano</v>
          </cell>
          <cell r="E104" t="str">
            <v>04105-Paihuano</v>
          </cell>
        </row>
        <row r="105">
          <cell r="A105" t="str">
            <v>105478</v>
          </cell>
          <cell r="B105" t="str">
            <v>Posta de Salud Rural Caimanes</v>
          </cell>
          <cell r="C105" t="str">
            <v>105478-Posta de Salud Rural Caimanes</v>
          </cell>
          <cell r="D105" t="str">
            <v>04203-Los Vilos</v>
          </cell>
          <cell r="E105" t="str">
            <v>04203-Los Vilos</v>
          </cell>
        </row>
        <row r="106">
          <cell r="A106" t="str">
            <v>105479</v>
          </cell>
          <cell r="B106" t="str">
            <v>Posta de Salud Rural Guangualí</v>
          </cell>
          <cell r="C106" t="str">
            <v>105479-Posta de Salud Rural Guangualí</v>
          </cell>
          <cell r="D106" t="str">
            <v>04203-Los Vilos</v>
          </cell>
          <cell r="E106" t="str">
            <v>04203-Los Vilos</v>
          </cell>
        </row>
        <row r="107">
          <cell r="A107" t="str">
            <v>105480</v>
          </cell>
          <cell r="B107" t="str">
            <v>Posta de Salud Rural Quilimarí</v>
          </cell>
          <cell r="C107" t="str">
            <v>105480-Posta de Salud Rural Quilimarí</v>
          </cell>
          <cell r="D107" t="str">
            <v>04203-Los Vilos</v>
          </cell>
          <cell r="E107" t="str">
            <v>04203-Los Vilos</v>
          </cell>
        </row>
        <row r="108">
          <cell r="A108" t="str">
            <v>105481</v>
          </cell>
          <cell r="B108" t="str">
            <v>Posta de Salud Rural Tilama</v>
          </cell>
          <cell r="C108" t="str">
            <v>105481-Posta de Salud Rural Tilama</v>
          </cell>
          <cell r="D108" t="str">
            <v>04203-Los Vilos</v>
          </cell>
          <cell r="E108" t="str">
            <v>04203-Los Vilos</v>
          </cell>
        </row>
        <row r="109">
          <cell r="A109" t="str">
            <v>105482</v>
          </cell>
          <cell r="B109" t="str">
            <v>Posta de Salud Rural Canela Alta</v>
          </cell>
          <cell r="C109" t="str">
            <v>105482-Posta de Salud Rural Canela Alta</v>
          </cell>
          <cell r="D109" t="str">
            <v>04202-Canela</v>
          </cell>
          <cell r="E109" t="str">
            <v>04202-Canela</v>
          </cell>
        </row>
        <row r="110">
          <cell r="A110" t="str">
            <v>105483</v>
          </cell>
          <cell r="B110" t="str">
            <v>Posta de Salud Rural Los Rulos</v>
          </cell>
          <cell r="C110" t="str">
            <v>105483-Posta de Salud Rural Los Rulos</v>
          </cell>
          <cell r="D110" t="str">
            <v>04202-Canela</v>
          </cell>
          <cell r="E110" t="str">
            <v>04202-Canela</v>
          </cell>
        </row>
        <row r="111">
          <cell r="A111" t="str">
            <v>105484</v>
          </cell>
          <cell r="B111" t="str">
            <v>Posta de Salud Rural Huentelauquén</v>
          </cell>
          <cell r="C111" t="str">
            <v>105484-Posta de Salud Rural Huentelauquén</v>
          </cell>
          <cell r="D111" t="str">
            <v>04202-Canela</v>
          </cell>
          <cell r="E111" t="str">
            <v>04202-Canela</v>
          </cell>
        </row>
        <row r="112">
          <cell r="A112" t="str">
            <v>105485</v>
          </cell>
          <cell r="B112" t="str">
            <v>Posta de Salud Rural Plan de Hornos</v>
          </cell>
          <cell r="C112" t="str">
            <v>105485-Posta de Salud Rural Plan de Hornos</v>
          </cell>
          <cell r="D112" t="str">
            <v>04201-Illapel</v>
          </cell>
          <cell r="E112" t="str">
            <v>04201-Illapel</v>
          </cell>
        </row>
        <row r="113">
          <cell r="A113" t="str">
            <v>105486</v>
          </cell>
          <cell r="B113" t="str">
            <v>Posta de Salud Rural Tunga Sur</v>
          </cell>
          <cell r="C113" t="str">
            <v>105486-Posta de Salud Rural Tunga Sur</v>
          </cell>
          <cell r="D113" t="str">
            <v>04201-Illapel</v>
          </cell>
          <cell r="E113" t="str">
            <v>04201-Illapel</v>
          </cell>
        </row>
        <row r="114">
          <cell r="A114" t="str">
            <v>105487</v>
          </cell>
          <cell r="B114" t="str">
            <v>Posta de Salud Rural Cañas Uno</v>
          </cell>
          <cell r="C114" t="str">
            <v>105487-Posta de Salud Rural Cañas Uno</v>
          </cell>
          <cell r="D114" t="str">
            <v>04201-Illapel</v>
          </cell>
          <cell r="E114" t="str">
            <v>04201-Illapel</v>
          </cell>
        </row>
        <row r="115">
          <cell r="A115" t="str">
            <v>105488</v>
          </cell>
          <cell r="B115" t="str">
            <v>Posta de Salud Rural Espíritu Santo</v>
          </cell>
          <cell r="C115" t="str">
            <v>105488-Posta de Salud Rural Espíritu Santo</v>
          </cell>
          <cell r="D115" t="str">
            <v>04202-Canela</v>
          </cell>
          <cell r="E115" t="str">
            <v>04202-Canela</v>
          </cell>
        </row>
        <row r="116">
          <cell r="A116" t="str">
            <v>105489</v>
          </cell>
          <cell r="B116" t="str">
            <v>Posta de Salud Rural Ramadas de Tulahuén</v>
          </cell>
          <cell r="C116" t="str">
            <v>105489-Posta de Salud Rural Ramadas de Tulahuén</v>
          </cell>
          <cell r="D116" t="str">
            <v>04303-Monte Patria</v>
          </cell>
          <cell r="E116" t="str">
            <v>04303-Monte Patria</v>
          </cell>
        </row>
        <row r="117">
          <cell r="A117" t="str">
            <v>105490</v>
          </cell>
          <cell r="B117" t="str">
            <v>Posta de Salud Rural El Durazno(Combarbalá)</v>
          </cell>
          <cell r="C117" t="str">
            <v>105490-Posta de Salud Rural El Durazno(Combarbalá)</v>
          </cell>
          <cell r="D117" t="str">
            <v>04302-Combarbalá</v>
          </cell>
          <cell r="E117" t="str">
            <v>04302-Combarbalá</v>
          </cell>
        </row>
        <row r="118">
          <cell r="A118" t="str">
            <v>105491</v>
          </cell>
          <cell r="B118" t="str">
            <v>Posta de Salud Rural Quelén Bajo</v>
          </cell>
          <cell r="C118" t="str">
            <v>105491-Posta de Salud Rural Quelén Bajo</v>
          </cell>
          <cell r="D118" t="str">
            <v>04204-Salamanca</v>
          </cell>
          <cell r="E118" t="str">
            <v>04204-Salamanca</v>
          </cell>
        </row>
        <row r="119">
          <cell r="A119" t="str">
            <v>105492</v>
          </cell>
          <cell r="B119" t="str">
            <v>Posta de Salud Rural Camisa</v>
          </cell>
          <cell r="C119" t="str">
            <v>105492-Posta de Salud Rural Camisa</v>
          </cell>
          <cell r="D119" t="str">
            <v>04204-Salamanca</v>
          </cell>
          <cell r="E119" t="str">
            <v>04204-Salamanca</v>
          </cell>
        </row>
        <row r="120">
          <cell r="A120" t="str">
            <v>105493</v>
          </cell>
          <cell r="B120" t="str">
            <v>Posta de Salud Rural Mincha Sur</v>
          </cell>
          <cell r="C120" t="str">
            <v>105493-Posta de Salud Rural Mincha Sur</v>
          </cell>
          <cell r="D120" t="str">
            <v>04202-Canela</v>
          </cell>
          <cell r="E120" t="str">
            <v>04202-Canela</v>
          </cell>
        </row>
        <row r="121">
          <cell r="A121" t="str">
            <v>105496</v>
          </cell>
          <cell r="B121" t="str">
            <v>Posta de Salud Rural Pintacura Sur</v>
          </cell>
          <cell r="C121" t="str">
            <v>105496-Posta de Salud Rural Pintacura Sur</v>
          </cell>
          <cell r="D121" t="str">
            <v>04201-Illapel</v>
          </cell>
          <cell r="E121" t="str">
            <v>04201-Illapel</v>
          </cell>
        </row>
        <row r="122">
          <cell r="A122" t="str">
            <v>105497</v>
          </cell>
          <cell r="B122" t="str">
            <v>Posta de Salud Rural Jabonería</v>
          </cell>
          <cell r="C122" t="str">
            <v>105497-Posta de Salud Rural Jabonería</v>
          </cell>
          <cell r="D122" t="str">
            <v>04202-Canela</v>
          </cell>
          <cell r="E122" t="str">
            <v>04202-Canela</v>
          </cell>
        </row>
        <row r="123">
          <cell r="A123" t="str">
            <v>105498</v>
          </cell>
          <cell r="B123" t="str">
            <v>Posta de Salud Rural Quebrada Linares</v>
          </cell>
          <cell r="C123" t="str">
            <v>105498-Posta de Salud Rural Quebrada Linares</v>
          </cell>
          <cell r="D123" t="str">
            <v>04202-Canela</v>
          </cell>
          <cell r="E123" t="str">
            <v>04202-Canela</v>
          </cell>
        </row>
        <row r="124">
          <cell r="A124" t="str">
            <v>105499</v>
          </cell>
          <cell r="B124" t="str">
            <v>Posta de Salud Rural Lambert</v>
          </cell>
          <cell r="C124" t="str">
            <v>105499-Posta de Salud Rural Lambert</v>
          </cell>
          <cell r="D124" t="str">
            <v>04101-La Serena</v>
          </cell>
          <cell r="E124" t="str">
            <v>04101-La Serena</v>
          </cell>
        </row>
        <row r="125">
          <cell r="A125" t="str">
            <v>105500</v>
          </cell>
          <cell r="B125" t="str">
            <v>Posta de Salud Rural Caleta Hornos</v>
          </cell>
          <cell r="C125" t="str">
            <v>105500-Posta de Salud Rural Caleta Hornos</v>
          </cell>
          <cell r="D125" t="str">
            <v>04104-La Higuera</v>
          </cell>
          <cell r="E125" t="str">
            <v>04104-La Higuera</v>
          </cell>
        </row>
        <row r="126">
          <cell r="A126" t="str">
            <v>105501</v>
          </cell>
          <cell r="B126" t="str">
            <v>Posta de Salud Rural Arboleda Grande</v>
          </cell>
          <cell r="C126" t="str">
            <v>105501-Posta de Salud Rural Arboleda Grande</v>
          </cell>
          <cell r="D126" t="str">
            <v>04204-Salamanca</v>
          </cell>
          <cell r="E126" t="str">
            <v>04204-Salamanca</v>
          </cell>
        </row>
        <row r="127">
          <cell r="A127" t="str">
            <v>105503</v>
          </cell>
          <cell r="B127" t="str">
            <v>Posta de Salud Rural Tabaqueros</v>
          </cell>
          <cell r="C127" t="str">
            <v>105503-Posta de Salud Rural Tabaqueros</v>
          </cell>
          <cell r="D127" t="str">
            <v>04305-Rio Hurtado</v>
          </cell>
          <cell r="E127" t="str">
            <v>04305-Rio Hurtado</v>
          </cell>
        </row>
        <row r="128">
          <cell r="A128" t="str">
            <v>105504</v>
          </cell>
          <cell r="B128" t="str">
            <v>Posta de Salud Rural Socavón</v>
          </cell>
          <cell r="C128" t="str">
            <v>105504-Posta de Salud Rural Socavón</v>
          </cell>
          <cell r="D128" t="str">
            <v>04201-Illapel</v>
          </cell>
          <cell r="E128" t="str">
            <v>04201-Illapel</v>
          </cell>
        </row>
        <row r="129">
          <cell r="A129" t="str">
            <v>105505</v>
          </cell>
          <cell r="B129" t="str">
            <v>Posta de Salud Rural Los Choros</v>
          </cell>
          <cell r="C129" t="str">
            <v>105505-Posta de Salud Rural Los Choros</v>
          </cell>
          <cell r="D129" t="str">
            <v>04104-La Higuera</v>
          </cell>
          <cell r="E129" t="str">
            <v>04104-La Higuera</v>
          </cell>
        </row>
        <row r="130">
          <cell r="A130" t="str">
            <v>105506</v>
          </cell>
          <cell r="B130" t="str">
            <v>Posta de Salud Rural El Trapiche</v>
          </cell>
          <cell r="C130" t="str">
            <v>105506-Posta de Salud Rural El Trapiche</v>
          </cell>
          <cell r="D130" t="str">
            <v>04104-La Higuera</v>
          </cell>
          <cell r="E130" t="str">
            <v>04104-La Higuera</v>
          </cell>
        </row>
        <row r="131">
          <cell r="A131" t="str">
            <v>105507</v>
          </cell>
          <cell r="B131" t="str">
            <v>Posta de Salud Rural Huamalata</v>
          </cell>
          <cell r="C131" t="str">
            <v>105507-Posta de Salud Rural Huamalata</v>
          </cell>
          <cell r="D131" t="str">
            <v>04301-Ovalle</v>
          </cell>
          <cell r="E131" t="str">
            <v>04301-Ovalle</v>
          </cell>
        </row>
        <row r="132">
          <cell r="A132" t="str">
            <v>105508</v>
          </cell>
          <cell r="B132" t="str">
            <v>Posta de Salud Rural El Parral de Quiles</v>
          </cell>
          <cell r="C132" t="str">
            <v>105508-Posta de Salud Rural El Parral de Quiles</v>
          </cell>
          <cell r="D132" t="str">
            <v>04304-Punitaqui</v>
          </cell>
          <cell r="E132" t="str">
            <v>04304-Punitaqui</v>
          </cell>
        </row>
        <row r="133">
          <cell r="A133" t="str">
            <v>105509</v>
          </cell>
          <cell r="B133" t="str">
            <v>Posta de Salud Rural Gualliguaica</v>
          </cell>
          <cell r="C133" t="str">
            <v>105509-Posta de Salud Rural Gualliguaica</v>
          </cell>
          <cell r="D133" t="str">
            <v>04106-Vicuña</v>
          </cell>
          <cell r="E133" t="str">
            <v>04106-Vicuña</v>
          </cell>
        </row>
        <row r="134">
          <cell r="A134" t="str">
            <v>105510</v>
          </cell>
          <cell r="B134" t="str">
            <v>Posta de Salud Rural Recoleta</v>
          </cell>
          <cell r="C134" t="str">
            <v>105510-Posta de Salud Rural Recoleta</v>
          </cell>
          <cell r="D134" t="str">
            <v>04301-Ovalle</v>
          </cell>
          <cell r="E134" t="str">
            <v>04301-Ovalle</v>
          </cell>
        </row>
        <row r="135">
          <cell r="A135" t="str">
            <v>105511</v>
          </cell>
          <cell r="B135" t="str">
            <v>Posta de Salud Rural Los Cóndores</v>
          </cell>
          <cell r="C135" t="str">
            <v>105511-Posta de Salud Rural Los Cóndores</v>
          </cell>
          <cell r="D135" t="str">
            <v>04203-Los Vilos</v>
          </cell>
          <cell r="E135" t="str">
            <v>04203-Los Vilos</v>
          </cell>
        </row>
        <row r="136">
          <cell r="A136" t="str">
            <v>105600</v>
          </cell>
          <cell r="B136" t="str">
            <v>COSAM Tierras Blancas (CESAM)</v>
          </cell>
          <cell r="C136" t="str">
            <v>105600-COSAM Tierras Blancas (CESAM)</v>
          </cell>
          <cell r="D136" t="str">
            <v>04102-Coquimbo</v>
          </cell>
          <cell r="E136" t="str">
            <v>04102-Coquimbo</v>
          </cell>
        </row>
        <row r="137">
          <cell r="A137" t="str">
            <v>105700</v>
          </cell>
          <cell r="B137" t="str">
            <v>Centro Comunitario de Salud Familiar Villa el Indio</v>
          </cell>
          <cell r="C137" t="str">
            <v>105700-Centro Comunitario de Salud Familiar Villa el Indio</v>
          </cell>
          <cell r="D137" t="str">
            <v>04101-La Serena</v>
          </cell>
          <cell r="E137" t="str">
            <v>04101-La Serena</v>
          </cell>
        </row>
        <row r="138">
          <cell r="A138" t="str">
            <v>105701</v>
          </cell>
          <cell r="B138" t="str">
            <v>Centro Comunitario de Salud Familiar Villa Alemania</v>
          </cell>
          <cell r="C138" t="str">
            <v>105701-Centro Comunitario de Salud Familiar Villa Alemania</v>
          </cell>
          <cell r="D138" t="str">
            <v>04101-La Serena</v>
          </cell>
          <cell r="E138" t="str">
            <v>04101-La Serena</v>
          </cell>
        </row>
        <row r="139">
          <cell r="A139" t="str">
            <v>105702</v>
          </cell>
          <cell r="B139" t="str">
            <v>Centro Comunitario de Salud Familiar Lambert</v>
          </cell>
          <cell r="C139" t="str">
            <v>105702-Centro Comunitario de Salud Familiar Lambert</v>
          </cell>
          <cell r="D139" t="str">
            <v>04101-La Serena</v>
          </cell>
          <cell r="E139" t="str">
            <v>04101-La Serena</v>
          </cell>
        </row>
        <row r="140">
          <cell r="A140" t="str">
            <v>105722</v>
          </cell>
          <cell r="B140" t="str">
            <v>Centro Comunitario de Salud Familiar San José de la Dehesa</v>
          </cell>
          <cell r="C140" t="str">
            <v>105722-Centro Comunitario de Salud Familiar San José de la Dehesa</v>
          </cell>
          <cell r="D140" t="str">
            <v>04301-Ovalle</v>
          </cell>
          <cell r="E140" t="str">
            <v>04301-Ovalle</v>
          </cell>
        </row>
        <row r="141">
          <cell r="A141" t="str">
            <v>105723</v>
          </cell>
          <cell r="B141" t="str">
            <v>Centro Comunitario de Salud Familiar Limarí</v>
          </cell>
          <cell r="C141" t="str">
            <v>105723-Centro Comunitario de Salud Familiar Limarí</v>
          </cell>
          <cell r="D141" t="str">
            <v>04301-Ovalle</v>
          </cell>
          <cell r="E141" t="str">
            <v>04301-Ovalle</v>
          </cell>
        </row>
        <row r="142">
          <cell r="A142" t="str">
            <v>105801</v>
          </cell>
          <cell r="B142" t="str">
            <v>SAPU Las Compañías</v>
          </cell>
          <cell r="C142" t="str">
            <v>105801-SAPU Las Compañías</v>
          </cell>
          <cell r="D142" t="str">
            <v>04101-La Serena</v>
          </cell>
          <cell r="E142" t="str">
            <v>04101-La Serena</v>
          </cell>
        </row>
        <row r="143">
          <cell r="A143" t="str">
            <v>105802</v>
          </cell>
          <cell r="B143" t="str">
            <v>SAPU Pedro Aguirre Cerda</v>
          </cell>
          <cell r="C143" t="str">
            <v>105802-SAPU Pedro Aguirre Cerda</v>
          </cell>
          <cell r="D143" t="str">
            <v>04101-La Serena</v>
          </cell>
          <cell r="E143" t="str">
            <v>04101-La Serena</v>
          </cell>
        </row>
        <row r="144">
          <cell r="A144" t="str">
            <v>105803</v>
          </cell>
          <cell r="B144" t="str">
            <v>SAPU San Juan</v>
          </cell>
          <cell r="C144" t="str">
            <v>105803-SAPU San Juan</v>
          </cell>
          <cell r="D144" t="str">
            <v>04102-Coquimbo</v>
          </cell>
          <cell r="E144" t="str">
            <v>04102-Coquimbo</v>
          </cell>
        </row>
        <row r="145">
          <cell r="A145" t="str">
            <v>105804</v>
          </cell>
          <cell r="B145" t="str">
            <v>SAPU Santa Cecilia</v>
          </cell>
          <cell r="C145" t="str">
            <v>105804-SAPU Santa Cecilia</v>
          </cell>
          <cell r="D145" t="str">
            <v>04102-Coquimbo</v>
          </cell>
          <cell r="E145" t="str">
            <v>04102-Coquimbo</v>
          </cell>
        </row>
        <row r="146">
          <cell r="A146" t="str">
            <v>105805</v>
          </cell>
          <cell r="B146" t="str">
            <v>SAR Tierras Blancas</v>
          </cell>
          <cell r="C146" t="str">
            <v>105805-SAR Tierras Blancas</v>
          </cell>
          <cell r="D146" t="str">
            <v>04102-Coquimbo</v>
          </cell>
          <cell r="E146" t="str">
            <v>04102-Coquimbo</v>
          </cell>
        </row>
        <row r="147">
          <cell r="A147" t="str">
            <v>105809</v>
          </cell>
          <cell r="B147" t="str">
            <v>SAPU Canela</v>
          </cell>
          <cell r="C147" t="str">
            <v>105809-SAPU Canela</v>
          </cell>
          <cell r="D147" t="str">
            <v>04202-Canela</v>
          </cell>
          <cell r="E147" t="str">
            <v>04202-Canela</v>
          </cell>
        </row>
        <row r="148">
          <cell r="A148" t="str">
            <v>105817</v>
          </cell>
          <cell r="B148" t="str">
            <v>SAPU Jorge Jordán Domic</v>
          </cell>
          <cell r="C148" t="str">
            <v>105817-SAPU Jorge Jordán Domic</v>
          </cell>
          <cell r="D148" t="str">
            <v>04301-Ovalle</v>
          </cell>
          <cell r="E148" t="str">
            <v>04301-Ovalle</v>
          </cell>
        </row>
        <row r="149">
          <cell r="A149" t="str">
            <v>105819</v>
          </cell>
          <cell r="B149" t="str">
            <v>SAR Raúl Silva Henríquez</v>
          </cell>
          <cell r="C149" t="str">
            <v>105819-SAR Raúl Silva Henríquez</v>
          </cell>
          <cell r="D149" t="str">
            <v>04101-La Serena</v>
          </cell>
          <cell r="E149" t="str">
            <v>04101-La Serena</v>
          </cell>
        </row>
        <row r="150">
          <cell r="A150" t="str">
            <v>105822</v>
          </cell>
          <cell r="B150" t="str">
            <v>SAR Marcos Macuada</v>
          </cell>
          <cell r="C150" t="str">
            <v>105822-SAR Marcos Macuada</v>
          </cell>
          <cell r="D150" t="str">
            <v>04301-Ovalle</v>
          </cell>
          <cell r="E150" t="str">
            <v>04301-Ovalle</v>
          </cell>
        </row>
        <row r="151">
          <cell r="A151" t="str">
            <v>105823</v>
          </cell>
          <cell r="B151" t="str">
            <v>SAPU Dr. Sergio Aguilar</v>
          </cell>
          <cell r="C151" t="str">
            <v>105823-SAPU Dr. Sergio Aguilar</v>
          </cell>
          <cell r="D151" t="str">
            <v>04102-Coquimbo</v>
          </cell>
          <cell r="E151" t="str">
            <v>04102-Coquimbo</v>
          </cell>
        </row>
        <row r="152">
          <cell r="A152" t="str">
            <v>105825</v>
          </cell>
          <cell r="B152" t="str">
            <v>SAPU Cardenal Caro</v>
          </cell>
          <cell r="C152" t="str">
            <v>105825-SAPU Cardenal Caro</v>
          </cell>
          <cell r="D152" t="str">
            <v>04101-La Serena</v>
          </cell>
          <cell r="E152" t="str">
            <v>04101-La Serena</v>
          </cell>
        </row>
        <row r="153">
          <cell r="A153" t="str">
            <v>105826</v>
          </cell>
          <cell r="B153" t="str">
            <v>SAR Emilio Schaffhauser</v>
          </cell>
          <cell r="C153" t="str">
            <v>105826-SAR Emilio Schaffhauser</v>
          </cell>
          <cell r="D153" t="str">
            <v>04101-La Serena</v>
          </cell>
          <cell r="E153" t="str">
            <v>04101-La Serena</v>
          </cell>
        </row>
        <row r="154">
          <cell r="A154" t="str">
            <v>200105</v>
          </cell>
          <cell r="B154" t="str">
            <v>SAPU Juan Pablo II</v>
          </cell>
          <cell r="C154" t="str">
            <v>200105-SAPU Juan Pablo II</v>
          </cell>
          <cell r="D154" t="str">
            <v>04101-La Serena</v>
          </cell>
          <cell r="E154" t="str">
            <v>04101-La Serena</v>
          </cell>
        </row>
        <row r="155">
          <cell r="A155" t="str">
            <v>200258</v>
          </cell>
          <cell r="B155" t="str">
            <v>Centro Comunitario de Salud Familiar Los Copihues</v>
          </cell>
          <cell r="C155" t="str">
            <v>200258-Centro Comunitario de Salud Familiar Los Copihues</v>
          </cell>
          <cell r="D155" t="str">
            <v>04301-Ovalle</v>
          </cell>
          <cell r="E155" t="str">
            <v>04301-Ovalle</v>
          </cell>
        </row>
        <row r="156">
          <cell r="A156" t="str">
            <v>200273</v>
          </cell>
          <cell r="B156" t="str">
            <v>Centro Comunitario de Salud Familiar Punta Mira</v>
          </cell>
          <cell r="C156" t="str">
            <v>200273-Centro Comunitario de Salud Familiar Punta Mira</v>
          </cell>
          <cell r="D156" t="str">
            <v>04102-Coquimbo</v>
          </cell>
          <cell r="E156" t="str">
            <v>04102-Coquimbo</v>
          </cell>
        </row>
        <row r="157">
          <cell r="A157" t="str">
            <v>200366</v>
          </cell>
          <cell r="B157" t="str">
            <v>Centro de Salud Familiar Urbano de Illapel</v>
          </cell>
          <cell r="C157" t="str">
            <v>200366-Centro de Salud Familiar Urbano de Illapel</v>
          </cell>
          <cell r="D157" t="str">
            <v>04201-Illapel</v>
          </cell>
          <cell r="E157" t="str">
            <v>04201-Illapel</v>
          </cell>
        </row>
        <row r="158">
          <cell r="A158" t="str">
            <v>200367</v>
          </cell>
          <cell r="B158" t="str">
            <v>Centro Comunitario de Salud Familiar Colonia Limarí</v>
          </cell>
          <cell r="C158" t="str">
            <v>200367-Centro Comunitario de Salud Familiar Colonia Limarí</v>
          </cell>
          <cell r="D158" t="str">
            <v>04301-Ovalle</v>
          </cell>
          <cell r="E158" t="str">
            <v>04301-Ovalle</v>
          </cell>
        </row>
        <row r="159">
          <cell r="A159" t="str">
            <v>200402</v>
          </cell>
          <cell r="B159" t="str">
            <v>Centro Comunitario de Salud Familiar Arcos de Pinamar</v>
          </cell>
          <cell r="C159" t="str">
            <v>200402-Centro Comunitario de Salud Familiar Arcos de Pinamar</v>
          </cell>
          <cell r="D159" t="str">
            <v>04101-La Serena</v>
          </cell>
          <cell r="E159" t="str">
            <v>04101-La Serena</v>
          </cell>
        </row>
        <row r="160">
          <cell r="A160" t="str">
            <v>200494</v>
          </cell>
          <cell r="B160" t="str">
            <v>Centro de Salud Familiar El Sauce</v>
          </cell>
          <cell r="C160" t="str">
            <v>200494-Centro de Salud Familiar El Sauce</v>
          </cell>
          <cell r="D160" t="str">
            <v>04102-Coquimbo</v>
          </cell>
          <cell r="E160" t="str">
            <v>04102-Coquimbo</v>
          </cell>
        </row>
        <row r="161">
          <cell r="A161" t="str">
            <v>200499</v>
          </cell>
          <cell r="B161" t="str">
            <v>Centro de Salud Familiar Rural Pan de Azúcar</v>
          </cell>
          <cell r="C161" t="str">
            <v>200499-Centro de Salud Familiar Rural Pan de Azúcar</v>
          </cell>
          <cell r="D161" t="str">
            <v>04102-Coquimbo</v>
          </cell>
          <cell r="E161" t="str">
            <v>04102-Coquimbo</v>
          </cell>
        </row>
        <row r="162">
          <cell r="A162" t="str">
            <v>200538</v>
          </cell>
          <cell r="B162" t="str">
            <v>Centro de Salud Familiar San Isidro Calingasta</v>
          </cell>
          <cell r="C162" t="str">
            <v>200538-Centro de Salud Familiar San Isidro Calingasta</v>
          </cell>
          <cell r="D162" t="str">
            <v>04106-Vicuña</v>
          </cell>
          <cell r="E162" t="str">
            <v>04106-Vicuña</v>
          </cell>
        </row>
        <row r="163">
          <cell r="A163" t="str">
            <v>200569</v>
          </cell>
          <cell r="B163" t="str">
            <v>Centro de Salud Familiar Fray Jorge</v>
          </cell>
          <cell r="C163" t="str">
            <v>200569-Centro de Salud Familiar Fray Jorge</v>
          </cell>
          <cell r="D163" t="str">
            <v>04301-Ovalle</v>
          </cell>
          <cell r="E163" t="str">
            <v>04301-Ovalle</v>
          </cell>
        </row>
        <row r="164">
          <cell r="A164" t="str">
            <v>200607</v>
          </cell>
          <cell r="B164" t="str">
            <v>Centro de Salud Familiar Lila Cortés Godoy</v>
          </cell>
          <cell r="C164" t="str">
            <v>200607-Centro de Salud Familiar Lila Cortés Godoy</v>
          </cell>
          <cell r="D164" t="str">
            <v>04102-Coquimbo</v>
          </cell>
          <cell r="E164" t="str">
            <v>04102-Coquimbo</v>
          </cell>
        </row>
        <row r="165">
          <cell r="A165" t="str">
            <v>200720</v>
          </cell>
          <cell r="B165" t="str">
            <v>SAR Monte Patria</v>
          </cell>
          <cell r="C165" t="str">
            <v>200720-SAR Monte Patria</v>
          </cell>
          <cell r="D165" t="str">
            <v>04303-Monte Patria</v>
          </cell>
          <cell r="E165" t="str">
            <v>04303-Monte Patria</v>
          </cell>
        </row>
        <row r="166">
          <cell r="A166" t="str">
            <v>200721</v>
          </cell>
          <cell r="B166" t="str">
            <v>SAPU Fray Jorge</v>
          </cell>
          <cell r="C166" t="str">
            <v>200721-SAPU Fray Jorge</v>
          </cell>
          <cell r="D166" t="str">
            <v>04301-Ovalle</v>
          </cell>
          <cell r="E166" t="str">
            <v>04301-Ovalle</v>
          </cell>
        </row>
        <row r="167">
          <cell r="A167" t="str">
            <v>200737</v>
          </cell>
          <cell r="B167" t="str">
            <v>SUR Paihuano</v>
          </cell>
          <cell r="C167" t="str">
            <v>200737-SUR Paihuano</v>
          </cell>
          <cell r="D167" t="str">
            <v>04105-Paihuano</v>
          </cell>
          <cell r="E167" t="str">
            <v>04105-Paihuano</v>
          </cell>
        </row>
        <row r="168">
          <cell r="A168" t="str">
            <v>200738</v>
          </cell>
          <cell r="B168" t="str">
            <v>SUR Punitaqui</v>
          </cell>
          <cell r="C168" t="str">
            <v>200738-SUR Punitaqui</v>
          </cell>
          <cell r="D168" t="str">
            <v>04304-Punitaqui</v>
          </cell>
          <cell r="E168" t="str">
            <v>04304-Punitaqui</v>
          </cell>
        </row>
        <row r="169">
          <cell r="A169" t="str">
            <v>200739</v>
          </cell>
          <cell r="B169" t="str">
            <v>SUR Pichasca</v>
          </cell>
          <cell r="C169" t="str">
            <v>200739-SUR Pichasca</v>
          </cell>
          <cell r="D169" t="str">
            <v>04305-Rio Hurtado</v>
          </cell>
          <cell r="E169" t="str">
            <v>04305-Rio Hurtado</v>
          </cell>
        </row>
        <row r="170">
          <cell r="A170" t="str">
            <v>200740</v>
          </cell>
          <cell r="B170" t="str">
            <v>SUR La Higuera</v>
          </cell>
          <cell r="C170" t="str">
            <v>200740-SUR La Higuera</v>
          </cell>
          <cell r="D170" t="str">
            <v>04104-La Higuera</v>
          </cell>
          <cell r="E170" t="str">
            <v>04104-La Higuera</v>
          </cell>
        </row>
        <row r="171">
          <cell r="A171" t="str">
            <v>200741</v>
          </cell>
          <cell r="B171" t="str">
            <v>SUR Tamaya</v>
          </cell>
          <cell r="C171" t="str">
            <v>200741-SUR Tamaya</v>
          </cell>
          <cell r="D171" t="str">
            <v>04301-Ovalle</v>
          </cell>
          <cell r="E171" t="str">
            <v>04301-Ovalle</v>
          </cell>
        </row>
        <row r="172">
          <cell r="A172" t="str">
            <v>200742</v>
          </cell>
          <cell r="B172" t="str">
            <v>SUR Sotaquí</v>
          </cell>
          <cell r="C172" t="str">
            <v>200742-SUR Sotaquí</v>
          </cell>
          <cell r="D172" t="str">
            <v>04301-Ovalle</v>
          </cell>
          <cell r="E172" t="str">
            <v>04301-Ovalle</v>
          </cell>
        </row>
        <row r="173">
          <cell r="A173" t="str">
            <v>200848</v>
          </cell>
          <cell r="B173" t="str">
            <v>SAPU Lila Cortés</v>
          </cell>
          <cell r="C173" t="str">
            <v>200848-SAPU Lila Cortés</v>
          </cell>
          <cell r="D173" t="str">
            <v>04102-Coquimbo</v>
          </cell>
          <cell r="E173" t="str">
            <v>04102-Coquimbo</v>
          </cell>
        </row>
        <row r="174">
          <cell r="A174" t="str">
            <v>200928</v>
          </cell>
          <cell r="B174" t="str">
            <v>SAPU El Sauce</v>
          </cell>
          <cell r="C174" t="str">
            <v>200928-SAPU El Sauce</v>
          </cell>
          <cell r="D174" t="str">
            <v>04102-Coquimbo</v>
          </cell>
          <cell r="E174" t="str">
            <v>04102-Coquimbo</v>
          </cell>
        </row>
        <row r="175">
          <cell r="A175" t="str">
            <v>201177</v>
          </cell>
          <cell r="B175" t="str">
            <v>SUR Pan de Azúcar</v>
          </cell>
          <cell r="C175" t="str">
            <v>201177-SUR Pan de Azúcar</v>
          </cell>
          <cell r="D175" t="str">
            <v>04102-Coquimbo</v>
          </cell>
          <cell r="E175" t="str">
            <v>04102-Coquimbo</v>
          </cell>
        </row>
        <row r="176">
          <cell r="A176" t="str">
            <v>201178</v>
          </cell>
          <cell r="B176" t="str">
            <v>SUR Tongoy</v>
          </cell>
          <cell r="C176" t="str">
            <v>201178-SUR Tongoy</v>
          </cell>
          <cell r="D176" t="str">
            <v>04102-Coquimbo</v>
          </cell>
          <cell r="E176" t="str">
            <v>04102-Coquimbo</v>
          </cell>
        </row>
        <row r="177">
          <cell r="A177" t="str">
            <v>201179</v>
          </cell>
          <cell r="B177" t="str">
            <v>SUR Villa San Rafael</v>
          </cell>
          <cell r="C177" t="str">
            <v>201179-SUR Villa San Rafael</v>
          </cell>
          <cell r="D177" t="str">
            <v>04201-Illapel</v>
          </cell>
          <cell r="E177" t="str">
            <v>04201-Illapel</v>
          </cell>
        </row>
        <row r="178">
          <cell r="A178" t="str">
            <v>201180</v>
          </cell>
          <cell r="B178" t="str">
            <v>SUR El Palqui</v>
          </cell>
          <cell r="C178" t="str">
            <v>201180-SUR El Palqui</v>
          </cell>
          <cell r="D178" t="str">
            <v>04303-Monte Patria</v>
          </cell>
          <cell r="E178" t="str">
            <v>04303-Monte Patria</v>
          </cell>
        </row>
        <row r="179">
          <cell r="A179" t="str">
            <v>201323</v>
          </cell>
          <cell r="B179" t="str">
            <v>CESAM Centro</v>
          </cell>
          <cell r="C179" t="str">
            <v>201323-CESAM Centro</v>
          </cell>
          <cell r="D179" t="str">
            <v>04101-La Serena</v>
          </cell>
          <cell r="E179" t="str">
            <v>04101-La Serena</v>
          </cell>
        </row>
        <row r="180">
          <cell r="A180" t="str">
            <v>201324</v>
          </cell>
          <cell r="B180" t="str">
            <v>CESAM San Juan Punta Mira</v>
          </cell>
          <cell r="C180" t="str">
            <v>201324-CESAM San Juan Punta Mira</v>
          </cell>
          <cell r="D180" t="str">
            <v>04102-Coquimbo</v>
          </cell>
          <cell r="E180" t="str">
            <v>04102-Coquimbo</v>
          </cell>
        </row>
        <row r="181">
          <cell r="A181" t="str">
            <v>201325</v>
          </cell>
          <cell r="B181" t="str">
            <v>CESAM Limarí</v>
          </cell>
          <cell r="C181" t="str">
            <v>201325-CESAM Limarí</v>
          </cell>
          <cell r="D181" t="str">
            <v>04301-Ovalle</v>
          </cell>
          <cell r="E181" t="str">
            <v>04301-Ovalle</v>
          </cell>
        </row>
        <row r="182">
          <cell r="A182" t="str">
            <v>201326</v>
          </cell>
          <cell r="B182" t="str">
            <v>COSAM Las Compañías</v>
          </cell>
          <cell r="C182" t="str">
            <v>201326-COSAM Las Compañías</v>
          </cell>
          <cell r="D182" t="str">
            <v>04101-La Serena</v>
          </cell>
          <cell r="E182" t="str">
            <v>04101-La Serena</v>
          </cell>
        </row>
        <row r="183">
          <cell r="A183" t="str">
            <v>201327</v>
          </cell>
          <cell r="B183" t="str">
            <v>CESAM Illapel</v>
          </cell>
          <cell r="C183" t="str">
            <v>201327-CESAM Illapel</v>
          </cell>
          <cell r="D183" t="str">
            <v>04201-Illapel</v>
          </cell>
          <cell r="E183" t="str">
            <v>04201-Illapel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Datos Meta 5"/>
      <sheetName val="Meta 6.1 P consulta extraviada"/>
      <sheetName val="Meta 11"/>
      <sheetName val="Meta 14"/>
      <sheetName val="Datos Meta14"/>
      <sheetName val="Meta 15"/>
      <sheetName val="Datos Meta 15"/>
      <sheetName val="Meta 16"/>
      <sheetName val="Datos Meta 16"/>
      <sheetName val="Meta 17"/>
      <sheetName val="Datos Meta 17"/>
      <sheetName val="Meta 18"/>
      <sheetName val="Datos Meta18"/>
      <sheetName val="Me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 t="str">
            <v>Total general</v>
          </cell>
        </row>
        <row r="5">
          <cell r="G5" t="str">
            <v>04101-La Serena</v>
          </cell>
          <cell r="H5">
            <v>11478</v>
          </cell>
          <cell r="I5">
            <v>11478</v>
          </cell>
        </row>
        <row r="6">
          <cell r="G6" t="str">
            <v>105300-Centro de Salud Familiar Cardenal Caro</v>
          </cell>
          <cell r="H6">
            <v>2176</v>
          </cell>
          <cell r="I6">
            <v>2176</v>
          </cell>
        </row>
        <row r="7">
          <cell r="G7" t="str">
            <v>105301-Centro de Salud Familiar Las Compañías</v>
          </cell>
          <cell r="H7">
            <v>1447</v>
          </cell>
          <cell r="I7">
            <v>1447</v>
          </cell>
        </row>
        <row r="8">
          <cell r="G8" t="str">
            <v>105302-Centro de Salud Familiar Pedro Aguirre Cerda</v>
          </cell>
          <cell r="H8">
            <v>1673</v>
          </cell>
          <cell r="I8">
            <v>1673</v>
          </cell>
        </row>
        <row r="9">
          <cell r="G9" t="str">
            <v>105313-Centro de Salud Familiar Dr. Emilio Schaffhauser</v>
          </cell>
          <cell r="H9">
            <v>1934</v>
          </cell>
          <cell r="I9">
            <v>1934</v>
          </cell>
        </row>
        <row r="10">
          <cell r="G10" t="str">
            <v>105319-Centro de Salud Familiar Cardenal Raúl Silva Henríquez de La Serena</v>
          </cell>
          <cell r="H10">
            <v>1340</v>
          </cell>
          <cell r="I10">
            <v>1340</v>
          </cell>
        </row>
        <row r="11">
          <cell r="G11" t="str">
            <v>105325-Centro de Salud Familiar Juan Pablo II (La Serena)</v>
          </cell>
          <cell r="H11">
            <v>1176</v>
          </cell>
          <cell r="I11">
            <v>1176</v>
          </cell>
        </row>
        <row r="12">
          <cell r="G12" t="str">
            <v>105400-Posta de Salud Rural Algarrobito</v>
          </cell>
          <cell r="H12">
            <v>242</v>
          </cell>
          <cell r="I12">
            <v>242</v>
          </cell>
        </row>
        <row r="13">
          <cell r="G13" t="str">
            <v>105401-Posta de Salud Rural Las Rojas</v>
          </cell>
          <cell r="H13">
            <v>244</v>
          </cell>
          <cell r="I13">
            <v>244</v>
          </cell>
        </row>
        <row r="14">
          <cell r="G14" t="str">
            <v>105402-Posta de Salud Rural El Romero</v>
          </cell>
          <cell r="H14">
            <v>366</v>
          </cell>
          <cell r="I14">
            <v>366</v>
          </cell>
        </row>
        <row r="15">
          <cell r="G15" t="str">
            <v>105499-Posta de Salud Rural Lambert</v>
          </cell>
          <cell r="H15">
            <v>182</v>
          </cell>
          <cell r="I15">
            <v>182</v>
          </cell>
        </row>
        <row r="16">
          <cell r="G16" t="str">
            <v>105700-Centro Comunitario de Salud Familiar Villa el Indio</v>
          </cell>
          <cell r="H16">
            <v>205</v>
          </cell>
          <cell r="I16">
            <v>205</v>
          </cell>
        </row>
        <row r="17">
          <cell r="G17" t="str">
            <v>105701-Centro Comunitario de Salud Familiar Villa Alemania</v>
          </cell>
          <cell r="H17">
            <v>132</v>
          </cell>
          <cell r="I17">
            <v>132</v>
          </cell>
        </row>
        <row r="18">
          <cell r="G18" t="str">
            <v>105702-Centro Comunitario de Salud Familiar Lambert</v>
          </cell>
          <cell r="H18">
            <v>213</v>
          </cell>
          <cell r="I18">
            <v>213</v>
          </cell>
        </row>
        <row r="19">
          <cell r="G19" t="str">
            <v>200402-Centro Comunitario de Salud Familiar Arcos de Pinamar</v>
          </cell>
          <cell r="H19">
            <v>148</v>
          </cell>
          <cell r="I19">
            <v>148</v>
          </cell>
        </row>
        <row r="20">
          <cell r="G20" t="str">
            <v>04102-Coquimbo</v>
          </cell>
          <cell r="H20">
            <v>16076</v>
          </cell>
          <cell r="I20">
            <v>16076</v>
          </cell>
        </row>
        <row r="21">
          <cell r="G21" t="str">
            <v>105101-Hospital San Pablo (Coquimbo)</v>
          </cell>
          <cell r="H21">
            <v>371</v>
          </cell>
          <cell r="I21">
            <v>371</v>
          </cell>
        </row>
        <row r="22">
          <cell r="G22" t="str">
            <v>105303-Centro de Salud Familiar San Juan</v>
          </cell>
          <cell r="H22">
            <v>1921</v>
          </cell>
          <cell r="I22">
            <v>1921</v>
          </cell>
        </row>
        <row r="23">
          <cell r="G23" t="str">
            <v>105304-Centro de Salud Familiar Santa Cecilia</v>
          </cell>
          <cell r="H23">
            <v>1433</v>
          </cell>
          <cell r="I23">
            <v>1433</v>
          </cell>
        </row>
        <row r="24">
          <cell r="G24" t="str">
            <v>105305-Centro de Salud Familiar Tierras Blancas</v>
          </cell>
          <cell r="H24">
            <v>3778</v>
          </cell>
          <cell r="I24">
            <v>3778</v>
          </cell>
        </row>
        <row r="25">
          <cell r="G25" t="str">
            <v>105321-Centro de Salud Familiar Tongoy</v>
          </cell>
          <cell r="H25">
            <v>460</v>
          </cell>
          <cell r="I25">
            <v>460</v>
          </cell>
        </row>
        <row r="26">
          <cell r="G26" t="str">
            <v>105323-Centro de Salud Familiar Dr. Sergio Aguilar Delgado</v>
          </cell>
          <cell r="H26">
            <v>4694</v>
          </cell>
          <cell r="I26">
            <v>4694</v>
          </cell>
        </row>
        <row r="27">
          <cell r="G27" t="str">
            <v>105405-Posta de Salud Rural Guanaqueros</v>
          </cell>
          <cell r="H27">
            <v>185</v>
          </cell>
          <cell r="I27">
            <v>185</v>
          </cell>
        </row>
        <row r="28">
          <cell r="G28" t="str">
            <v>105407-Posta de Salud Rural Tambillo</v>
          </cell>
          <cell r="H28">
            <v>46</v>
          </cell>
          <cell r="I28">
            <v>46</v>
          </cell>
        </row>
        <row r="29">
          <cell r="G29" t="str">
            <v>200273-Centro Comunitario de Salud Familiar Punta Mira</v>
          </cell>
          <cell r="H29">
            <v>204</v>
          </cell>
          <cell r="I29">
            <v>204</v>
          </cell>
        </row>
        <row r="30">
          <cell r="G30" t="str">
            <v>200494-Centro de Salud Familiar El Sauce</v>
          </cell>
          <cell r="H30">
            <v>1116</v>
          </cell>
          <cell r="I30">
            <v>1116</v>
          </cell>
        </row>
        <row r="31">
          <cell r="G31" t="str">
            <v>200499-Centro de Salud Familiar Rural Pan de Azúcar</v>
          </cell>
          <cell r="H31">
            <v>901</v>
          </cell>
          <cell r="I31">
            <v>901</v>
          </cell>
        </row>
        <row r="32">
          <cell r="G32" t="str">
            <v>200607-Centro de Salud Familiar Lila Cortés Godoy</v>
          </cell>
          <cell r="H32">
            <v>967</v>
          </cell>
          <cell r="I32">
            <v>967</v>
          </cell>
        </row>
        <row r="33">
          <cell r="G33" t="str">
            <v>04103-Andacollo</v>
          </cell>
          <cell r="H33">
            <v>720</v>
          </cell>
          <cell r="I33">
            <v>720</v>
          </cell>
        </row>
        <row r="34">
          <cell r="G34" t="str">
            <v>105106-Hospital Dr. José Arraño (Andacollo)</v>
          </cell>
          <cell r="H34">
            <v>720</v>
          </cell>
          <cell r="I34">
            <v>720</v>
          </cell>
        </row>
        <row r="35">
          <cell r="G35" t="str">
            <v>04104-La Higuera</v>
          </cell>
          <cell r="H35">
            <v>235</v>
          </cell>
          <cell r="I35">
            <v>235</v>
          </cell>
        </row>
        <row r="36">
          <cell r="G36" t="str">
            <v>105314-Centro de Salud Familiar La Higuera</v>
          </cell>
          <cell r="H36">
            <v>83</v>
          </cell>
          <cell r="I36">
            <v>83</v>
          </cell>
        </row>
        <row r="37">
          <cell r="G37" t="str">
            <v>105500-Posta de Salud Rural Caleta Hornos</v>
          </cell>
          <cell r="H37">
            <v>64</v>
          </cell>
          <cell r="I37">
            <v>64</v>
          </cell>
        </row>
        <row r="38">
          <cell r="G38" t="str">
            <v>105505-Posta de Salud Rural Los Choros</v>
          </cell>
          <cell r="H38">
            <v>57</v>
          </cell>
          <cell r="I38">
            <v>57</v>
          </cell>
        </row>
        <row r="39">
          <cell r="G39" t="str">
            <v>105506-Posta de Salud Rural El Trapiche</v>
          </cell>
          <cell r="H39">
            <v>31</v>
          </cell>
          <cell r="I39">
            <v>31</v>
          </cell>
        </row>
        <row r="40">
          <cell r="G40" t="str">
            <v>04105-Paihuano</v>
          </cell>
          <cell r="H40">
            <v>370</v>
          </cell>
          <cell r="I40">
            <v>370</v>
          </cell>
        </row>
        <row r="41">
          <cell r="G41" t="str">
            <v>105306-Centro de Salud Familiar Paihuano</v>
          </cell>
          <cell r="H41">
            <v>199</v>
          </cell>
          <cell r="I41">
            <v>199</v>
          </cell>
        </row>
        <row r="42">
          <cell r="G42" t="str">
            <v>105475-Posta de Salud Rural Horcón (Paiguano)</v>
          </cell>
          <cell r="H42">
            <v>58</v>
          </cell>
          <cell r="I42">
            <v>58</v>
          </cell>
        </row>
        <row r="43">
          <cell r="G43" t="str">
            <v>105476-Posta de Salud Rural Monte Grande</v>
          </cell>
          <cell r="H43">
            <v>26</v>
          </cell>
          <cell r="I43">
            <v>26</v>
          </cell>
        </row>
        <row r="44">
          <cell r="G44" t="str">
            <v>105477-Posta de Salud Rural Pisco Elqui</v>
          </cell>
          <cell r="H44">
            <v>87</v>
          </cell>
          <cell r="I44">
            <v>87</v>
          </cell>
        </row>
        <row r="45">
          <cell r="G45" t="str">
            <v>04106-Vicuña</v>
          </cell>
          <cell r="H45">
            <v>2610</v>
          </cell>
          <cell r="I45">
            <v>2610</v>
          </cell>
        </row>
        <row r="46">
          <cell r="G46" t="str">
            <v>105107-Hospital San Juan de Dios (Vicuña)</v>
          </cell>
          <cell r="H46">
            <v>803</v>
          </cell>
          <cell r="I46">
            <v>803</v>
          </cell>
        </row>
        <row r="47">
          <cell r="G47" t="str">
            <v>105467-Posta de Salud Rural Diaguitas</v>
          </cell>
          <cell r="H47">
            <v>194</v>
          </cell>
          <cell r="I47">
            <v>194</v>
          </cell>
        </row>
        <row r="48">
          <cell r="G48" t="str">
            <v>105468-Posta de Salud Rural El Molle</v>
          </cell>
          <cell r="H48">
            <v>132</v>
          </cell>
          <cell r="I48">
            <v>132</v>
          </cell>
        </row>
        <row r="49">
          <cell r="G49" t="str">
            <v>105469-Posta de Salud Rural El Tambo (Vicuña)</v>
          </cell>
          <cell r="H49">
            <v>176</v>
          </cell>
          <cell r="I49">
            <v>176</v>
          </cell>
        </row>
        <row r="50">
          <cell r="G50" t="str">
            <v>105470-Posta de Salud Rural Huanta</v>
          </cell>
          <cell r="H50">
            <v>13</v>
          </cell>
          <cell r="I50">
            <v>13</v>
          </cell>
        </row>
        <row r="51">
          <cell r="G51" t="str">
            <v>105471-Posta de Salud Rural Peralillo Vicuña</v>
          </cell>
          <cell r="H51">
            <v>302</v>
          </cell>
          <cell r="I51">
            <v>302</v>
          </cell>
        </row>
        <row r="52">
          <cell r="G52" t="str">
            <v>105472-Posta de Salud Rural Rivadavia</v>
          </cell>
          <cell r="H52">
            <v>148</v>
          </cell>
          <cell r="I52">
            <v>148</v>
          </cell>
        </row>
        <row r="53">
          <cell r="G53" t="str">
            <v>105473-Posta de Salud Rural Talcuna</v>
          </cell>
          <cell r="H53">
            <v>114</v>
          </cell>
          <cell r="I53">
            <v>114</v>
          </cell>
        </row>
        <row r="54">
          <cell r="G54" t="str">
            <v>105474-Posta de Salud Rural Chapilca</v>
          </cell>
          <cell r="H54">
            <v>46</v>
          </cell>
          <cell r="I54">
            <v>46</v>
          </cell>
        </row>
        <row r="55">
          <cell r="G55" t="str">
            <v>105509-Posta de Salud Rural Gualliguaica</v>
          </cell>
          <cell r="H55">
            <v>52</v>
          </cell>
          <cell r="I55">
            <v>52</v>
          </cell>
        </row>
        <row r="56">
          <cell r="G56" t="str">
            <v>200538-Centro de Salud Familiar San Isidro Calingasta</v>
          </cell>
          <cell r="H56">
            <v>630</v>
          </cell>
          <cell r="I56">
            <v>630</v>
          </cell>
        </row>
        <row r="57">
          <cell r="G57" t="str">
            <v>04201-Illapel</v>
          </cell>
          <cell r="H57">
            <v>2160</v>
          </cell>
          <cell r="I57">
            <v>2160</v>
          </cell>
        </row>
        <row r="58">
          <cell r="G58" t="str">
            <v>105326-Centro de Salud Familiar Villa San Rafael de Rozas</v>
          </cell>
          <cell r="H58">
            <v>444</v>
          </cell>
          <cell r="I58">
            <v>444</v>
          </cell>
        </row>
        <row r="59">
          <cell r="G59" t="str">
            <v>105443-Posta de Salud Rural Cárcamo</v>
          </cell>
          <cell r="H59">
            <v>74</v>
          </cell>
          <cell r="I59">
            <v>74</v>
          </cell>
        </row>
        <row r="60">
          <cell r="G60" t="str">
            <v>105445-Posta de Salud Rural Limáhuida</v>
          </cell>
          <cell r="H60">
            <v>36</v>
          </cell>
          <cell r="I60">
            <v>36</v>
          </cell>
        </row>
        <row r="61">
          <cell r="G61" t="str">
            <v>105447-Posta de Salud Rural Peralillo Illapel</v>
          </cell>
          <cell r="H61">
            <v>52</v>
          </cell>
          <cell r="I61">
            <v>52</v>
          </cell>
        </row>
        <row r="62">
          <cell r="G62" t="str">
            <v>105448-Posta de Salud Rural Santa Virginia</v>
          </cell>
          <cell r="H62">
            <v>46</v>
          </cell>
          <cell r="I62">
            <v>46</v>
          </cell>
        </row>
        <row r="63">
          <cell r="G63" t="str">
            <v>105449-Posta de Salud Rural Tunga Norte</v>
          </cell>
          <cell r="H63">
            <v>13</v>
          </cell>
          <cell r="I63">
            <v>13</v>
          </cell>
        </row>
        <row r="64">
          <cell r="G64" t="str">
            <v>105485-Posta de Salud Rural Plan de Hornos</v>
          </cell>
          <cell r="H64">
            <v>61</v>
          </cell>
          <cell r="I64">
            <v>61</v>
          </cell>
        </row>
        <row r="65">
          <cell r="G65" t="str">
            <v>105486-Posta de Salud Rural Tunga Sur</v>
          </cell>
          <cell r="H65">
            <v>52</v>
          </cell>
          <cell r="I65">
            <v>52</v>
          </cell>
        </row>
        <row r="66">
          <cell r="G66" t="str">
            <v>105487-Posta de Salud Rural Cañas Uno</v>
          </cell>
          <cell r="H66">
            <v>133</v>
          </cell>
          <cell r="I66">
            <v>133</v>
          </cell>
        </row>
        <row r="67">
          <cell r="G67" t="str">
            <v>105496-Posta de Salud Rural Pintacura Sur</v>
          </cell>
          <cell r="H67">
            <v>27</v>
          </cell>
          <cell r="I67">
            <v>27</v>
          </cell>
        </row>
        <row r="68">
          <cell r="G68" t="str">
            <v>105504-Posta de Salud Rural Socavón</v>
          </cell>
          <cell r="H68">
            <v>29</v>
          </cell>
          <cell r="I68">
            <v>29</v>
          </cell>
        </row>
        <row r="69">
          <cell r="G69" t="str">
            <v>200366-Centro de Salud Familiar Urbano de Illapel</v>
          </cell>
          <cell r="H69">
            <v>1193</v>
          </cell>
          <cell r="I69">
            <v>1193</v>
          </cell>
        </row>
        <row r="70">
          <cell r="G70" t="str">
            <v>04202-Canela</v>
          </cell>
          <cell r="H70">
            <v>609</v>
          </cell>
          <cell r="I70">
            <v>609</v>
          </cell>
        </row>
        <row r="71">
          <cell r="G71" t="str">
            <v>105309-Centro de Salud Familiar Canela</v>
          </cell>
          <cell r="H71">
            <v>317</v>
          </cell>
          <cell r="I71">
            <v>317</v>
          </cell>
        </row>
        <row r="72">
          <cell r="G72" t="str">
            <v>105450-Posta de Salud Rural Mincha Norte</v>
          </cell>
          <cell r="H72">
            <v>112</v>
          </cell>
          <cell r="I72">
            <v>112</v>
          </cell>
        </row>
        <row r="73">
          <cell r="G73" t="str">
            <v>105451-Posta de Salud Rural Agua Fría</v>
          </cell>
          <cell r="H73">
            <v>23</v>
          </cell>
          <cell r="I73">
            <v>23</v>
          </cell>
        </row>
        <row r="74">
          <cell r="G74" t="str">
            <v>105482-Posta de Salud Rural Canela Alta</v>
          </cell>
          <cell r="H74">
            <v>61</v>
          </cell>
          <cell r="I74">
            <v>61</v>
          </cell>
        </row>
        <row r="75">
          <cell r="G75" t="str">
            <v>105483-Posta de Salud Rural Los Rulos</v>
          </cell>
          <cell r="H75">
            <v>7</v>
          </cell>
          <cell r="I75">
            <v>7</v>
          </cell>
        </row>
        <row r="76">
          <cell r="G76" t="str">
            <v>105484-Posta de Salud Rural Huentelauquén</v>
          </cell>
          <cell r="H76">
            <v>61</v>
          </cell>
          <cell r="I76">
            <v>61</v>
          </cell>
        </row>
        <row r="77">
          <cell r="G77" t="str">
            <v>105488-Posta de Salud Rural Espíritu Santo</v>
          </cell>
          <cell r="H77">
            <v>8</v>
          </cell>
          <cell r="I77">
            <v>8</v>
          </cell>
        </row>
        <row r="78">
          <cell r="G78" t="str">
            <v>105493-Posta de Salud Rural Mincha Sur</v>
          </cell>
          <cell r="H78">
            <v>7</v>
          </cell>
          <cell r="I78">
            <v>7</v>
          </cell>
        </row>
        <row r="79">
          <cell r="G79" t="str">
            <v>105497-Posta de Salud Rural Jabonería</v>
          </cell>
          <cell r="H79">
            <v>12</v>
          </cell>
          <cell r="I79">
            <v>12</v>
          </cell>
        </row>
        <row r="80">
          <cell r="G80" t="str">
            <v>105498-Posta de Salud Rural Quebrada Linares</v>
          </cell>
          <cell r="H80">
            <v>1</v>
          </cell>
          <cell r="I80">
            <v>1</v>
          </cell>
        </row>
        <row r="81">
          <cell r="G81" t="str">
            <v>04203-Los Vilos</v>
          </cell>
          <cell r="H81">
            <v>1350</v>
          </cell>
          <cell r="I81">
            <v>1350</v>
          </cell>
        </row>
        <row r="82">
          <cell r="G82" t="str">
            <v>105108-Hospital San Pedro (Los Vilos)</v>
          </cell>
          <cell r="H82">
            <v>897</v>
          </cell>
          <cell r="I82">
            <v>897</v>
          </cell>
        </row>
        <row r="83">
          <cell r="G83" t="str">
            <v>105478-Posta de Salud Rural Caimanes</v>
          </cell>
          <cell r="H83">
            <v>91</v>
          </cell>
          <cell r="I83">
            <v>91</v>
          </cell>
        </row>
        <row r="84">
          <cell r="G84" t="str">
            <v>105479-Posta de Salud Rural Guangualí</v>
          </cell>
          <cell r="H84">
            <v>47</v>
          </cell>
          <cell r="I84">
            <v>47</v>
          </cell>
        </row>
        <row r="85">
          <cell r="G85" t="str">
            <v>105480-Posta de Salud Rural Quilimarí</v>
          </cell>
          <cell r="H85">
            <v>263</v>
          </cell>
          <cell r="I85">
            <v>263</v>
          </cell>
        </row>
        <row r="86">
          <cell r="G86" t="str">
            <v>105481-Posta de Salud Rural Tilama</v>
          </cell>
          <cell r="H86">
            <v>14</v>
          </cell>
          <cell r="I86">
            <v>14</v>
          </cell>
        </row>
        <row r="87">
          <cell r="G87" t="str">
            <v>105511-Posta de Salud Rural Los Cóndores</v>
          </cell>
          <cell r="H87">
            <v>38</v>
          </cell>
          <cell r="I87">
            <v>38</v>
          </cell>
        </row>
        <row r="88">
          <cell r="G88" t="str">
            <v>04204-Salamanca</v>
          </cell>
          <cell r="H88">
            <v>2127</v>
          </cell>
          <cell r="I88">
            <v>2127</v>
          </cell>
        </row>
        <row r="89">
          <cell r="G89" t="str">
            <v>105104-Hospital de Salamanca</v>
          </cell>
          <cell r="H89">
            <v>933</v>
          </cell>
          <cell r="I89">
            <v>933</v>
          </cell>
        </row>
        <row r="90">
          <cell r="G90" t="str">
            <v>105452-Posta de Salud Rural Cuncumén(Salamanca)</v>
          </cell>
          <cell r="H90">
            <v>56</v>
          </cell>
          <cell r="I90">
            <v>56</v>
          </cell>
        </row>
        <row r="91">
          <cell r="G91" t="str">
            <v>105453-Posta de Salud Rural Tranquilla</v>
          </cell>
          <cell r="H91">
            <v>148</v>
          </cell>
          <cell r="I91">
            <v>148</v>
          </cell>
        </row>
        <row r="92">
          <cell r="G92" t="str">
            <v>105454-Posta de Salud Rural Cunlagua</v>
          </cell>
          <cell r="H92">
            <v>21</v>
          </cell>
          <cell r="I92">
            <v>21</v>
          </cell>
        </row>
        <row r="93">
          <cell r="G93" t="str">
            <v>105455-CESFAM Valle Alto</v>
          </cell>
          <cell r="H93">
            <v>272</v>
          </cell>
          <cell r="I93">
            <v>272</v>
          </cell>
        </row>
        <row r="94">
          <cell r="G94" t="str">
            <v>105456-Posta de Salud Rural Llimpo</v>
          </cell>
          <cell r="H94">
            <v>76</v>
          </cell>
          <cell r="I94">
            <v>76</v>
          </cell>
        </row>
        <row r="95">
          <cell r="G95" t="str">
            <v>105457-Posta de Salud Rural San Agustín (Salamanca)</v>
          </cell>
          <cell r="H95">
            <v>42</v>
          </cell>
          <cell r="I95">
            <v>42</v>
          </cell>
        </row>
        <row r="96">
          <cell r="G96" t="str">
            <v>105458-Posta de Salud Rural Tahuinco</v>
          </cell>
          <cell r="H96">
            <v>204</v>
          </cell>
          <cell r="I96">
            <v>204</v>
          </cell>
        </row>
        <row r="97">
          <cell r="G97" t="str">
            <v>105491-Posta de Salud Rural Quelén Bajo</v>
          </cell>
          <cell r="H97">
            <v>217</v>
          </cell>
          <cell r="I97">
            <v>217</v>
          </cell>
        </row>
        <row r="98">
          <cell r="G98" t="str">
            <v>105492-Posta de Salud Rural Camisa</v>
          </cell>
          <cell r="H98">
            <v>39</v>
          </cell>
          <cell r="I98">
            <v>39</v>
          </cell>
        </row>
        <row r="99">
          <cell r="G99" t="str">
            <v>105501-Posta de Salud Rural Arboleda Grande</v>
          </cell>
          <cell r="H99">
            <v>119</v>
          </cell>
          <cell r="I99">
            <v>119</v>
          </cell>
        </row>
        <row r="100">
          <cell r="G100" t="str">
            <v>04301-Ovalle</v>
          </cell>
          <cell r="H100">
            <v>7528</v>
          </cell>
          <cell r="I100">
            <v>7528</v>
          </cell>
        </row>
        <row r="101">
          <cell r="G101" t="str">
            <v>105315-Centro de Salud Familiar Cerrillos de Tamaya</v>
          </cell>
          <cell r="H101">
            <v>442</v>
          </cell>
          <cell r="I101">
            <v>442</v>
          </cell>
        </row>
        <row r="102">
          <cell r="G102" t="str">
            <v>105317-Centro de Salud Familiar Jorge Jordán Domic</v>
          </cell>
          <cell r="H102">
            <v>1435</v>
          </cell>
          <cell r="I102">
            <v>1435</v>
          </cell>
        </row>
        <row r="103">
          <cell r="G103" t="str">
            <v>105322-Centro de Salud Familiar Marcos Macuada</v>
          </cell>
          <cell r="H103">
            <v>2682</v>
          </cell>
          <cell r="I103">
            <v>2682</v>
          </cell>
        </row>
        <row r="104">
          <cell r="G104" t="str">
            <v>105324-Centro de Salud Familiar Sotaquí</v>
          </cell>
          <cell r="H104">
            <v>378</v>
          </cell>
          <cell r="I104">
            <v>378</v>
          </cell>
        </row>
        <row r="105">
          <cell r="G105" t="str">
            <v>105415-Posta de Salud Rural Barraza</v>
          </cell>
          <cell r="H105">
            <v>102</v>
          </cell>
          <cell r="I105">
            <v>102</v>
          </cell>
        </row>
        <row r="106">
          <cell r="G106" t="str">
            <v>105416-Posta de Salud Rural Camarico (Ovalle)</v>
          </cell>
          <cell r="H106">
            <v>109</v>
          </cell>
          <cell r="I106">
            <v>109</v>
          </cell>
        </row>
        <row r="107">
          <cell r="G107" t="str">
            <v>105417-Posta de Salud Rural Alcones Bajo</v>
          </cell>
          <cell r="H107">
            <v>40</v>
          </cell>
          <cell r="I107">
            <v>40</v>
          </cell>
        </row>
        <row r="108">
          <cell r="G108" t="str">
            <v>105419-Posta de Salud Rural Las Sossas</v>
          </cell>
          <cell r="H108">
            <v>98</v>
          </cell>
          <cell r="I108">
            <v>98</v>
          </cell>
        </row>
        <row r="109">
          <cell r="G109" t="str">
            <v>105422-Posta de Salud Rural Hornillos</v>
          </cell>
          <cell r="H109">
            <v>25</v>
          </cell>
          <cell r="I109">
            <v>25</v>
          </cell>
        </row>
        <row r="110">
          <cell r="G110" t="str">
            <v>105437-Posta de Salud Rural Chalinga</v>
          </cell>
          <cell r="H110">
            <v>58</v>
          </cell>
          <cell r="I110">
            <v>58</v>
          </cell>
        </row>
        <row r="111">
          <cell r="G111" t="str">
            <v>105439-Posta de Salud Rural Cerro Blanco</v>
          </cell>
          <cell r="H111">
            <v>13</v>
          </cell>
          <cell r="I111">
            <v>13</v>
          </cell>
        </row>
        <row r="112">
          <cell r="G112" t="str">
            <v>105507-Posta de Salud Rural Huamalata</v>
          </cell>
          <cell r="H112">
            <v>100</v>
          </cell>
          <cell r="I112">
            <v>100</v>
          </cell>
        </row>
        <row r="113">
          <cell r="G113" t="str">
            <v>105510-Posta de Salud Rural Recoleta</v>
          </cell>
          <cell r="H113">
            <v>106</v>
          </cell>
          <cell r="I113">
            <v>106</v>
          </cell>
        </row>
        <row r="114">
          <cell r="G114" t="str">
            <v>105722-Centro Comunitario de Salud Familiar San José de la Dehesa</v>
          </cell>
          <cell r="H114">
            <v>234</v>
          </cell>
          <cell r="I114">
            <v>234</v>
          </cell>
        </row>
        <row r="115">
          <cell r="G115" t="str">
            <v>105723-Centro Comunitario de Salud Familiar Limarí</v>
          </cell>
          <cell r="H115">
            <v>325</v>
          </cell>
          <cell r="I115">
            <v>325</v>
          </cell>
        </row>
        <row r="116">
          <cell r="G116" t="str">
            <v>200258-Centro Comunitario de Salud Familiar Los Copihues</v>
          </cell>
          <cell r="H116">
            <v>207</v>
          </cell>
          <cell r="I116">
            <v>207</v>
          </cell>
        </row>
        <row r="117">
          <cell r="G117" t="str">
            <v>200367-Centro Comunitario de Salud Familiar Colonia Limarí</v>
          </cell>
          <cell r="H117">
            <v>424</v>
          </cell>
          <cell r="I117">
            <v>424</v>
          </cell>
        </row>
        <row r="118">
          <cell r="G118" t="str">
            <v>200569-Centro de Salud Familiar Fray Jorge</v>
          </cell>
          <cell r="H118">
            <v>750</v>
          </cell>
          <cell r="I118">
            <v>750</v>
          </cell>
        </row>
        <row r="119">
          <cell r="G119" t="str">
            <v>04302-Combarbalá</v>
          </cell>
          <cell r="H119">
            <v>1518</v>
          </cell>
          <cell r="I119">
            <v>1518</v>
          </cell>
        </row>
        <row r="120">
          <cell r="G120" t="str">
            <v>105105-Hospital San Juan de Dios (Combarbalá)</v>
          </cell>
          <cell r="H120">
            <v>986</v>
          </cell>
          <cell r="I120">
            <v>986</v>
          </cell>
        </row>
        <row r="121">
          <cell r="G121" t="str">
            <v>105433-Posta de Salud Rural San Lorenzo (Combarbalá)</v>
          </cell>
          <cell r="H121">
            <v>16</v>
          </cell>
          <cell r="I121">
            <v>16</v>
          </cell>
        </row>
        <row r="122">
          <cell r="G122" t="str">
            <v>105434-Posta de Salud Rural San Marcos (Combarbalá)</v>
          </cell>
          <cell r="H122">
            <v>37</v>
          </cell>
          <cell r="I122">
            <v>37</v>
          </cell>
        </row>
        <row r="123">
          <cell r="G123" t="str">
            <v>105441-Posta de Salud Rural Manquehua</v>
          </cell>
          <cell r="H123">
            <v>47</v>
          </cell>
          <cell r="I123">
            <v>47</v>
          </cell>
        </row>
        <row r="124">
          <cell r="G124" t="str">
            <v>105459-Posta de Salud Rural Barrancas</v>
          </cell>
          <cell r="H124">
            <v>40</v>
          </cell>
          <cell r="I124">
            <v>40</v>
          </cell>
        </row>
        <row r="125">
          <cell r="G125" t="str">
            <v>105460-Centro Comunitario de Salud Familiar Cogotí 18</v>
          </cell>
          <cell r="H125">
            <v>80</v>
          </cell>
          <cell r="I125">
            <v>80</v>
          </cell>
        </row>
        <row r="126">
          <cell r="G126" t="str">
            <v>105461-Posta de Salud Rural El Huacho</v>
          </cell>
          <cell r="H126">
            <v>21</v>
          </cell>
          <cell r="I126">
            <v>21</v>
          </cell>
        </row>
        <row r="127">
          <cell r="G127" t="str">
            <v>105462-Posta de Salud Rural El Sauce (Combarbalá)</v>
          </cell>
          <cell r="H127">
            <v>37</v>
          </cell>
          <cell r="I127">
            <v>37</v>
          </cell>
        </row>
        <row r="128">
          <cell r="G128" t="str">
            <v>105463-Posta de Salud Rural Quilitapia</v>
          </cell>
          <cell r="H128">
            <v>148</v>
          </cell>
          <cell r="I128">
            <v>148</v>
          </cell>
        </row>
        <row r="129">
          <cell r="G129" t="str">
            <v>105464-Posta de Salud Rural La Ligua</v>
          </cell>
          <cell r="H129">
            <v>28</v>
          </cell>
          <cell r="I129">
            <v>28</v>
          </cell>
        </row>
        <row r="130">
          <cell r="G130" t="str">
            <v>105465-Posta de Salud Rural Ramadilla</v>
          </cell>
          <cell r="H130">
            <v>45</v>
          </cell>
          <cell r="I130">
            <v>45</v>
          </cell>
        </row>
        <row r="131">
          <cell r="G131" t="str">
            <v>105466-Posta de Salud Rural Valle Hermoso</v>
          </cell>
          <cell r="H131">
            <v>23</v>
          </cell>
          <cell r="I131">
            <v>23</v>
          </cell>
        </row>
        <row r="132">
          <cell r="G132" t="str">
            <v>105490-Posta de Salud Rural El Durazno(Combarbalá)</v>
          </cell>
          <cell r="H132">
            <v>10</v>
          </cell>
          <cell r="I132">
            <v>10</v>
          </cell>
        </row>
        <row r="133">
          <cell r="G133" t="str">
            <v>04303-Monte Patria</v>
          </cell>
          <cell r="H133">
            <v>3958</v>
          </cell>
          <cell r="I133">
            <v>3958</v>
          </cell>
        </row>
        <row r="134">
          <cell r="G134" t="str">
            <v>105307-Centro de Salud Familiar Monte Patria</v>
          </cell>
          <cell r="H134">
            <v>1224</v>
          </cell>
          <cell r="I134">
            <v>1224</v>
          </cell>
        </row>
        <row r="135">
          <cell r="G135" t="str">
            <v>105311-Centro de Salud Familiar Chañaral Alto</v>
          </cell>
          <cell r="H135">
            <v>570</v>
          </cell>
          <cell r="I135">
            <v>570</v>
          </cell>
        </row>
        <row r="136">
          <cell r="G136" t="str">
            <v>105312-Centro de Salud Familiar Carén</v>
          </cell>
          <cell r="H136">
            <v>412</v>
          </cell>
          <cell r="I136">
            <v>412</v>
          </cell>
        </row>
        <row r="137">
          <cell r="G137" t="str">
            <v>105318-Centro de Salud Familiar El Palqui</v>
          </cell>
          <cell r="H137">
            <v>1070</v>
          </cell>
          <cell r="I137">
            <v>1070</v>
          </cell>
        </row>
        <row r="138">
          <cell r="G138" t="str">
            <v>105425-Posta de Salud Rural Chilecito</v>
          </cell>
          <cell r="H138">
            <v>32</v>
          </cell>
          <cell r="I138">
            <v>32</v>
          </cell>
        </row>
        <row r="139">
          <cell r="G139" t="str">
            <v>105427-Posta de Salud Rural Hacienda Valdivia</v>
          </cell>
          <cell r="H139">
            <v>43</v>
          </cell>
          <cell r="I139">
            <v>43</v>
          </cell>
        </row>
        <row r="140">
          <cell r="G140" t="str">
            <v>105428-Posta de Salud Rural Huatulame</v>
          </cell>
          <cell r="H140">
            <v>152</v>
          </cell>
          <cell r="I140">
            <v>152</v>
          </cell>
        </row>
        <row r="141">
          <cell r="G141" t="str">
            <v>105430-Posta de Salud Rural Mialqui</v>
          </cell>
          <cell r="H141">
            <v>45</v>
          </cell>
          <cell r="I141">
            <v>45</v>
          </cell>
        </row>
        <row r="142">
          <cell r="G142" t="str">
            <v>105431-Posta de Salud Rural Pedregal</v>
          </cell>
          <cell r="H142">
            <v>98</v>
          </cell>
          <cell r="I142">
            <v>98</v>
          </cell>
        </row>
        <row r="143">
          <cell r="G143" t="str">
            <v>105432-Posta de Salud Rural Rapel (Monte Patria)</v>
          </cell>
          <cell r="H143">
            <v>81</v>
          </cell>
          <cell r="I143">
            <v>81</v>
          </cell>
        </row>
        <row r="144">
          <cell r="G144" t="str">
            <v>105435-Posta de Salud Rural Tulahuén</v>
          </cell>
          <cell r="H144">
            <v>182</v>
          </cell>
          <cell r="I144">
            <v>182</v>
          </cell>
        </row>
        <row r="145">
          <cell r="G145" t="str">
            <v>105436-Posta de Salud Rural El Maitén</v>
          </cell>
          <cell r="H145">
            <v>33</v>
          </cell>
          <cell r="I145">
            <v>33</v>
          </cell>
        </row>
        <row r="146">
          <cell r="G146" t="str">
            <v>105489-Posta de Salud Rural Ramadas de Tulahuén</v>
          </cell>
          <cell r="H146">
            <v>16</v>
          </cell>
          <cell r="I146">
            <v>16</v>
          </cell>
        </row>
        <row r="147">
          <cell r="G147" t="str">
            <v>04304-Punitaqui</v>
          </cell>
          <cell r="H147">
            <v>937</v>
          </cell>
          <cell r="I147">
            <v>937</v>
          </cell>
        </row>
        <row r="148">
          <cell r="G148" t="str">
            <v>105308-Centro de Salud Familiar Punitaqui</v>
          </cell>
          <cell r="H148">
            <v>863</v>
          </cell>
          <cell r="I148">
            <v>863</v>
          </cell>
        </row>
        <row r="149">
          <cell r="G149" t="str">
            <v>105440-Posta de Salud Rural Divisadero</v>
          </cell>
          <cell r="H149">
            <v>31</v>
          </cell>
          <cell r="I149">
            <v>31</v>
          </cell>
        </row>
        <row r="150">
          <cell r="G150" t="str">
            <v>105442-Posta de Salud Rural San Pedro de Quiles</v>
          </cell>
          <cell r="H150">
            <v>4</v>
          </cell>
          <cell r="I150">
            <v>4</v>
          </cell>
        </row>
        <row r="151">
          <cell r="G151" t="str">
            <v>105508-Posta de Salud Rural El Parral de Quiles</v>
          </cell>
          <cell r="H151">
            <v>39</v>
          </cell>
          <cell r="I151">
            <v>39</v>
          </cell>
        </row>
        <row r="152">
          <cell r="G152" t="str">
            <v>04305-Rio Hurtado</v>
          </cell>
          <cell r="H152">
            <v>367</v>
          </cell>
          <cell r="I152">
            <v>367</v>
          </cell>
        </row>
        <row r="153">
          <cell r="G153" t="str">
            <v>105310-Centro de Salud Familiar Pichasca</v>
          </cell>
          <cell r="H153">
            <v>177</v>
          </cell>
          <cell r="I153">
            <v>177</v>
          </cell>
        </row>
        <row r="154">
          <cell r="G154" t="str">
            <v>105409-Posta de Salud Rural El Chañar</v>
          </cell>
          <cell r="H154">
            <v>25</v>
          </cell>
          <cell r="I154">
            <v>25</v>
          </cell>
        </row>
        <row r="155">
          <cell r="G155" t="str">
            <v>105410-Posta de Salud Rural Hurtado</v>
          </cell>
          <cell r="H155">
            <v>28</v>
          </cell>
          <cell r="I155">
            <v>28</v>
          </cell>
        </row>
        <row r="156">
          <cell r="G156" t="str">
            <v>105411-Posta de Salud Rural Las Breas (Río Hurtado)</v>
          </cell>
          <cell r="H156">
            <v>8</v>
          </cell>
          <cell r="I156">
            <v>8</v>
          </cell>
        </row>
        <row r="157">
          <cell r="G157" t="str">
            <v>105413-Posta de Salud Rural Samo Alto</v>
          </cell>
          <cell r="H157">
            <v>60</v>
          </cell>
          <cell r="I157">
            <v>60</v>
          </cell>
        </row>
        <row r="158">
          <cell r="G158" t="str">
            <v>105414-Posta de Salud Rural Serón</v>
          </cell>
          <cell r="H158">
            <v>46</v>
          </cell>
          <cell r="I158">
            <v>46</v>
          </cell>
        </row>
        <row r="159">
          <cell r="G159" t="str">
            <v>105503-Posta de Salud Rural Tabaqueros</v>
          </cell>
          <cell r="H159">
            <v>23</v>
          </cell>
          <cell r="I159">
            <v>23</v>
          </cell>
        </row>
        <row r="160">
          <cell r="G160" t="str">
            <v>Total general</v>
          </cell>
          <cell r="H160">
            <v>52043</v>
          </cell>
          <cell r="I160">
            <v>52043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G3" t="str">
            <v>Suma de Total</v>
          </cell>
        </row>
      </sheetData>
      <sheetData sheetId="1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stadísticas" refreshedDate="45121.48666516204" createdVersion="6" refreshedVersion="6" minRefreshableVersion="3" recordCount="993">
  <cacheSource type="worksheet">
    <worksheetSource ref="A1:E994" sheet="Datos Meta 5"/>
  </cacheSource>
  <cacheFields count="5">
    <cacheField name="Idestablecimiento" numFmtId="0">
      <sharedItems/>
    </cacheField>
    <cacheField name="Comuna" numFmtId="0">
      <sharedItems count="15">
        <s v="04201-Illapel"/>
        <s v="04204-Salamanca"/>
        <s v="04302-Combarbalá"/>
        <s v="04103-Andacollo"/>
        <s v="04106-Vicuña"/>
        <s v="04203-Los Vilos"/>
        <s v="04101-La Serena"/>
        <s v="04102-Coquimbo"/>
        <s v="04105-Paiguano"/>
        <s v="04303-Monte Patria"/>
        <s v="04304-Punitaqui"/>
        <s v="04202-Canela"/>
        <s v="04305-Río Hurtado"/>
        <s v="04104-La Higuera"/>
        <s v="04301-Ovalle"/>
      </sharedItems>
    </cacheField>
    <cacheField name="Establecimiento" numFmtId="0">
      <sharedItems count="128">
        <s v="105103-Hospital Dr. Humberto Elorza Cortés (Illapel)"/>
        <s v="105104-Hospital de Salamanca"/>
        <s v="105105-Hospital San Juan de Dios (Combarbalá)"/>
        <s v="105106-Hospital Dr. José Arraño (Andacollo)"/>
        <s v="105107-Hospital San Juan de Dios (Vicuña)"/>
        <s v="105108-Hospital San Pedro (Los Vilos)"/>
        <s v="105300-Centro de Salud Familiar Cardenal Caro"/>
        <s v="105301-Centro de Salud Familiar Las Compañías"/>
        <s v="105302-Centro de Salud Familiar Pedro Aguirre Cerda"/>
        <s v="105303-Centro de Salud Familiar San Juan"/>
        <s v="105304-Centro de Salud Familiar Santa Cecilia"/>
        <s v="105305-Centro de Salud Familiar Tierras Blancas"/>
        <s v="105306-Centro de Salud Familiar Paihuano"/>
        <s v="105307-Centro de Salud Familiar Monte Patria"/>
        <s v="105308-Centro de Salud Familiar Punitaqui"/>
        <s v="105309-Centro de Salud Familiar Canela"/>
        <s v="105310-Centro de Salud Familiar Pichasca"/>
        <s v="105311-Centro de Salud Familiar Chañaral Alto"/>
        <s v="105312-Centro de Salud Familiar Carén"/>
        <s v="105313-Centro de Salud Familiar Dr. Emilio Schaffhauser"/>
        <s v="105314-Centro de Salud Familiar La Higuera"/>
        <s v="105315-Centro de Salud Familiar Cerrillos de Tamaya"/>
        <s v="105317-Centro de Salud Familiar Jorge Jordán Domic"/>
        <s v="105318-Centro de Salud Familiar El Palqui"/>
        <s v="105319-Centro de Salud Familiar Cardenal Raúl Silva Henríquez de La Serena"/>
        <s v="105321-Centro de Salud Familiar Tongoy"/>
        <s v="105322-Centro de Salud Familiar Marcos Macuada"/>
        <s v="105323-Centro de Salud Familiar Dr. Sergio Aguilar Delgado"/>
        <s v="105324-Centro de Salud Familiar Sotaquí"/>
        <s v="105325-Centro de Salud Familiar Juan Pablo II (La Serena)"/>
        <s v="105326-Centro de Salud Familiar Villa San Rafael de Rozas"/>
        <s v="105400-Posta de Salud Rural Algarrobito"/>
        <s v="105401-Posta de Salud Rural Las Rojas"/>
        <s v="105402-Posta de Salud Rural El Romero"/>
        <s v="105405-Posta de Salud Rural Guanaqueros"/>
        <s v="105407-Posta de Salud Rural Tambillo"/>
        <s v="105409-Posta de Salud Rural El Chañar"/>
        <s v="105410-Posta de Salud Rural Hurtado"/>
        <s v="105411-Posta de Salud Rural Las Breas (Río Hurtado)"/>
        <s v="105413-Posta de Salud Rural Samo Alto"/>
        <s v="105414-Posta de Salud Rural Serón"/>
        <s v="105416-Posta de Salud Rural Camarico (Ovalle)"/>
        <s v="105417-Posta de Salud Rural Alcones Bajo"/>
        <s v="105419-Posta de Salud Rural Las Sossas"/>
        <s v="105425-Posta de Salud Rural Chilecito"/>
        <s v="105427-Posta de Salud Rural Hacienda Valdivia"/>
        <s v="105428-Posta de Salud Rural Huatulame"/>
        <s v="105430-Posta de Salud Rural Mialqui"/>
        <s v="105431-Posta de Salud Rural Pedregal"/>
        <s v="105432-Posta de Salud Rural Rapel (Monte Patria)"/>
        <s v="105433-Posta de Salud Rural San Lorenzo (Combarbalá)"/>
        <s v="105434-Posta de Salud Rural San Marcos (Combarbalá)"/>
        <s v="105435-Posta de Salud Rural Tulahuén"/>
        <s v="105436-Posta de Salud Rural El Maitén"/>
        <s v="105437-Posta de Salud Rural Chalinga"/>
        <s v="105439-Posta de Salud Rural Cerro Blanco"/>
        <s v="105440-Posta de Salud Rural Divisadero"/>
        <s v="105441-Posta de Salud Rural Manquehua"/>
        <s v="105443-Posta de Salud Rural Cárcamo"/>
        <s v="105444-Posta de Salud Rural Huintil"/>
        <s v="105445-Posta de Salud Rural Limáhuida"/>
        <s v="105446-Posta de Salud Rural Matancilla"/>
        <s v="105447-Posta de Salud Rural Peralillo Illapel"/>
        <s v="105448-Posta de Salud Rural Santa Virginia"/>
        <s v="105449-Posta de Salud Rural Tunga Norte"/>
        <s v="105452-Posta de Salud Rural Cuncumén(Salamanca)"/>
        <s v="105453-Posta de Salud Rural Tranquilla"/>
        <s v="105454-Posta de Salud Rural Cunlagua"/>
        <s v="105455-CESFAM Valle Alto"/>
        <s v="105456-Posta de Salud Rural Llimpo"/>
        <s v="105457-Posta de Salud Rural San Agustín (Salamanca)"/>
        <s v="105458-Posta de Salud Rural Tahuinco"/>
        <s v="105459-Posta de Salud Rural Barrancas"/>
        <s v="105460-Centro Comunitario de Salud Familiar Cogotí 18"/>
        <s v="105461-Posta de Salud Rural El Huacho"/>
        <s v="105462-Posta de Salud Rural El Sauce (Combarbalá)"/>
        <s v="105463-Posta de Salud Rural Quilitapia"/>
        <s v="105464-Posta de Salud Rural La Ligua"/>
        <s v="105465-Posta de Salud Rural Ramadilla"/>
        <s v="105466-Posta de Salud Rural Valle Hermoso"/>
        <s v="105467-Posta de Salud Rural Diaguitas"/>
        <s v="105468-Posta de Salud Rural El Molle"/>
        <s v="105469-Posta de Salud Rural El Tambo (Vicuña)"/>
        <s v="105470-Posta de Salud Rural Huanta"/>
        <s v="105471-Posta de Salud Rural Peralillo Vicuña"/>
        <s v="105472-Posta de Salud Rural Rivadavia"/>
        <s v="105473-Posta de Salud Rural Talcuna"/>
        <s v="105474-Posta de Salud Rural Chapilca"/>
        <s v="105475-Posta de Salud Rural Horcón (Paiguano)"/>
        <s v="105476-Posta de Salud Rural Monte Grande"/>
        <s v="105477-Posta de Salud Rural Pisco Elqui"/>
        <s v="105478-Posta de Salud Rural Caimanes"/>
        <s v="105479-Posta de Salud Rural Guangualí"/>
        <s v="105480-Posta de Salud Rural Quilimarí"/>
        <s v="105481-Posta de Salud Rural Tilama"/>
        <s v="105485-Posta de Salud Rural Plan de Hornos"/>
        <s v="105486-Posta de Salud Rural Tunga Sur"/>
        <s v="105487-Posta de Salud Rural Cañas Uno"/>
        <s v="105490-Posta de Salud Rural El Durazno(Combarbalá)"/>
        <s v="105491-Posta de Salud Rural Quelén Bajo"/>
        <s v="105492-Posta de Salud Rural Camisa"/>
        <s v="105496-Posta de Salud Rural Pintacura Sur"/>
        <s v="105499-Posta de Salud Rural Lambert"/>
        <s v="105500-Posta de Salud Rural Caleta Hornos"/>
        <s v="105501-Posta de Salud Rural Arboleda Grande"/>
        <s v="105503-Posta de Salud Rural Tabaqueros"/>
        <s v="105504-Posta de Salud Rural Socavón"/>
        <s v="105505-Posta de Salud Rural Los Choros"/>
        <s v="105506-Posta de Salud Rural El Trapiche"/>
        <s v="105507-Posta de Salud Rural Huamalata"/>
        <s v="105509-Posta de Salud Rural Gualliguaica"/>
        <s v="105510-Posta de Salud Rural Recoleta"/>
        <s v="105511-Posta de Salud Rural Los Cóndores"/>
        <s v="105700-Centro Comunitario de Salud Familiar Villa el Indio"/>
        <s v="105701-Centro Comunitario de Salud Familiar Villa Alemania"/>
        <s v="105702-Centro Comunitario de Salud Familiar Lambert"/>
        <s v="105722-Centro Comunitario de Salud Familiar San José de la Dehesa"/>
        <s v="105723-Centro Comunitario de Salud Familiar Limarí"/>
        <s v="200258-Centro Comunitario de Salud Familiar Los Copihues"/>
        <s v="200273-Centro Comunitario de Salud Familiar Punta Mira"/>
        <s v="200366-Centro de Salud Familiar Urbano de Illapel"/>
        <s v="200367-Centro Comunitario de Salud Familiar Colonia Limarí"/>
        <s v="200402-Centro Comunitario de Salud Familiar Arcos de Pinamar"/>
        <s v="200494-Centro de Salud Familiar El Sauce"/>
        <s v="200499-Centro de Salud Familiar Rural Pan de Azúcar"/>
        <s v="200538-Centro de Salud Familiar San Isidro Calingasta"/>
        <s v="200569-Centro de Salud Familiar Fray Jorge"/>
        <s v="200607-Centro de Salud Familiar Lila Cortés Godoy"/>
      </sharedItems>
    </cacheField>
    <cacheField name="Mes" numFmtId="0">
      <sharedItems containsSemiMixedTypes="0" containsString="0" containsNumber="1" containsInteger="1" minValue="1" maxValue="5" count="5">
        <n v="1"/>
        <n v="2"/>
        <n v="3"/>
        <n v="5"/>
        <n v="4"/>
      </sharedItems>
    </cacheField>
    <cacheField name="Total" numFmtId="0">
      <sharedItems containsSemiMixedTypes="0" containsString="0" containsNumber="1" containsInteger="1" minValue="0" maxValue="56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stadísticas" refreshedDate="45121.49395462963" createdVersion="6" refreshedVersion="6" minRefreshableVersion="3" recordCount="775">
  <cacheSource type="worksheet">
    <worksheetSource ref="A2:E777" sheet="Datos Meta 5_Abril"/>
  </cacheSource>
  <cacheFields count="5">
    <cacheField name="Idestablecimiento" numFmtId="0">
      <sharedItems/>
    </cacheField>
    <cacheField name="Comuna" numFmtId="0">
      <sharedItems count="15">
        <s v="04201-Illapel"/>
        <s v="04204-Salamanca"/>
        <s v="04302-Combarbalá"/>
        <s v="04103-Andacollo"/>
        <s v="04106-Vicuña"/>
        <s v="04203-Los Vilos"/>
        <s v="04101-La Serena"/>
        <s v="04102-Coquimbo"/>
        <s v="04105-Paiguano"/>
        <s v="04303-Monte Patria"/>
        <s v="04304-Punitaqui"/>
        <s v="04202-Canela"/>
        <s v="04305-Río Hurtado"/>
        <s v="04104-La Higuera"/>
        <s v="04301-Ovalle"/>
      </sharedItems>
    </cacheField>
    <cacheField name="Establecimiento" numFmtId="0">
      <sharedItems count="126">
        <s v="105103-Hospital Dr. Humberto Elorza Cortés (Illapel)"/>
        <s v="105104-Hospital de Salamanca"/>
        <s v="105105-Hospital San Juan de Dios (Combarbalá)"/>
        <s v="105106-Hospital Dr. José Arraño (Andacollo)"/>
        <s v="105107-Hospital San Juan de Dios (Vicuña)"/>
        <s v="105108-Hospital San Pedro (Los Vilos)"/>
        <s v="105300-Centro de Salud Familiar Cardenal Caro"/>
        <s v="105301-Centro de Salud Familiar Las Compañías"/>
        <s v="105302-Centro de Salud Familiar Pedro Aguirre Cerda"/>
        <s v="105303-Centro de Salud Familiar San Juan"/>
        <s v="105304-Centro de Salud Familiar Santa Cecilia"/>
        <s v="105305-Centro de Salud Familiar Tierras Blancas"/>
        <s v="105306-Centro de Salud Familiar Paihuano"/>
        <s v="105307-Centro de Salud Familiar Monte Patria"/>
        <s v="105308-Centro de Salud Familiar Punitaqui"/>
        <s v="105309-Centro de Salud Familiar Canela"/>
        <s v="105310-Centro de Salud Familiar Pichasca"/>
        <s v="105311-Centro de Salud Familiar Chañaral Alto"/>
        <s v="105312-Centro de Salud Familiar Carén"/>
        <s v="105313-Centro de Salud Familiar Dr. Emilio Schaffhauser"/>
        <s v="105314-Centro de Salud Familiar La Higuera"/>
        <s v="105315-Centro de Salud Familiar Cerrillos de Tamaya"/>
        <s v="105317-Centro de Salud Familiar Jorge Jordán Domic"/>
        <s v="105318-Centro de Salud Familiar El Palqui"/>
        <s v="105319-Centro de Salud Familiar Cardenal Raúl Silva Henríquez de La Serena"/>
        <s v="105321-Centro de Salud Familiar Tongoy"/>
        <s v="105322-Centro de Salud Familiar Marcos Macuada"/>
        <s v="105323-Centro de Salud Familiar Dr. Sergio Aguilar Delgado"/>
        <s v="105324-Centro de Salud Familiar Sotaquí"/>
        <s v="105325-Centro de Salud Familiar Juan Pablo II (La Serena)"/>
        <s v="105326-Centro de Salud Familiar Villa San Rafael de Rozas"/>
        <s v="105400-Posta de Salud Rural Algarrobito"/>
        <s v="105401-Posta de Salud Rural Las Rojas"/>
        <s v="105402-Posta de Salud Rural El Romero"/>
        <s v="105405-Posta de Salud Rural Guanaqueros"/>
        <s v="105407-Posta de Salud Rural Tambillo"/>
        <s v="105409-Posta de Salud Rural El Chañar"/>
        <s v="105410-Posta de Salud Rural Hurtado"/>
        <s v="105413-Posta de Salud Rural Samo Alto"/>
        <s v="105414-Posta de Salud Rural Serón"/>
        <s v="105416-Posta de Salud Rural Camarico (Ovalle)"/>
        <s v="105417-Posta de Salud Rural Alcones Bajo"/>
        <s v="105419-Posta de Salud Rural Las Sossas"/>
        <s v="105425-Posta de Salud Rural Chilecito"/>
        <s v="105427-Posta de Salud Rural Hacienda Valdivia"/>
        <s v="105428-Posta de Salud Rural Huatulame"/>
        <s v="105430-Posta de Salud Rural Mialqui"/>
        <s v="105431-Posta de Salud Rural Pedregal"/>
        <s v="105432-Posta de Salud Rural Rapel (Monte Patria)"/>
        <s v="105433-Posta de Salud Rural San Lorenzo (Combarbalá)"/>
        <s v="105434-Posta de Salud Rural San Marcos (Combarbalá)"/>
        <s v="105435-Posta de Salud Rural Tulahuén"/>
        <s v="105436-Posta de Salud Rural El Maitén"/>
        <s v="105437-Posta de Salud Rural Chalinga"/>
        <s v="105439-Posta de Salud Rural Cerro Blanco"/>
        <s v="105440-Posta de Salud Rural Divisadero"/>
        <s v="105441-Posta de Salud Rural Manquehua"/>
        <s v="105443-Posta de Salud Rural Cárcamo"/>
        <s v="105444-Posta de Salud Rural Huintil"/>
        <s v="105445-Posta de Salud Rural Limáhuida"/>
        <s v="105446-Posta de Salud Rural Matancilla"/>
        <s v="105447-Posta de Salud Rural Peralillo Illapel"/>
        <s v="105448-Posta de Salud Rural Santa Virginia"/>
        <s v="105449-Posta de Salud Rural Tunga Norte"/>
        <s v="105452-Posta de Salud Rural Cuncumén(Salamanca)"/>
        <s v="105453-Posta de Salud Rural Tranquilla"/>
        <s v="105454-Posta de Salud Rural Cunlagua"/>
        <s v="105455-CESFAM Valle Alto"/>
        <s v="105456-Posta de Salud Rural Llimpo"/>
        <s v="105457-Posta de Salud Rural San Agustín (Salamanca)"/>
        <s v="105458-Posta de Salud Rural Tahuinco"/>
        <s v="105459-Posta de Salud Rural Barrancas"/>
        <s v="105460-Centro Comunitario de Salud Familiar Cogotí 18"/>
        <s v="105461-Posta de Salud Rural El Huacho"/>
        <s v="105462-Posta de Salud Rural El Sauce (Combarbalá)"/>
        <s v="105463-Posta de Salud Rural Quilitapia"/>
        <s v="105464-Posta de Salud Rural La Ligua"/>
        <s v="105465-Posta de Salud Rural Ramadilla"/>
        <s v="105466-Posta de Salud Rural Valle Hermoso"/>
        <s v="105467-Posta de Salud Rural Diaguitas"/>
        <s v="105468-Posta de Salud Rural El Molle"/>
        <s v="105469-Posta de Salud Rural El Tambo (Vicuña)"/>
        <s v="105470-Posta de Salud Rural Huanta"/>
        <s v="105471-Posta de Salud Rural Peralillo Vicuña"/>
        <s v="105472-Posta de Salud Rural Rivadavia"/>
        <s v="105473-Posta de Salud Rural Talcuna"/>
        <s v="105474-Posta de Salud Rural Chapilca"/>
        <s v="105475-Posta de Salud Rural Horcón (Paiguano)"/>
        <s v="105476-Posta de Salud Rural Monte Grande"/>
        <s v="105477-Posta de Salud Rural Pisco Elqui"/>
        <s v="105478-Posta de Salud Rural Caimanes"/>
        <s v="105479-Posta de Salud Rural Guangualí"/>
        <s v="105480-Posta de Salud Rural Quilimarí"/>
        <s v="105481-Posta de Salud Rural Tilama"/>
        <s v="105485-Posta de Salud Rural Plan de Hornos"/>
        <s v="105486-Posta de Salud Rural Tunga Sur"/>
        <s v="105487-Posta de Salud Rural Cañas Uno"/>
        <s v="105490-Posta de Salud Rural El Durazno(Combarbalá)"/>
        <s v="105491-Posta de Salud Rural Quelén Bajo"/>
        <s v="105492-Posta de Salud Rural Camisa"/>
        <s v="105496-Posta de Salud Rural Pintacura Sur"/>
        <s v="105499-Posta de Salud Rural Lambert"/>
        <s v="105500-Posta de Salud Rural Caleta Hornos"/>
        <s v="105503-Posta de Salud Rural Tabaqueros"/>
        <s v="105504-Posta de Salud Rural Socavón"/>
        <s v="105505-Posta de Salud Rural Los Choros"/>
        <s v="105506-Posta de Salud Rural El Trapiche"/>
        <s v="105507-Posta de Salud Rural Huamalata"/>
        <s v="105509-Posta de Salud Rural Gualliguaica"/>
        <s v="105510-Posta de Salud Rural Recoleta"/>
        <s v="105511-Posta de Salud Rural Los Cóndores"/>
        <s v="105700-Centro Comunitario de Salud Familiar Villa el Indio"/>
        <s v="105701-Centro Comunitario de Salud Familiar Villa Alemania"/>
        <s v="105702-Centro Comunitario de Salud Familiar Lambert"/>
        <s v="105722-Centro Comunitario de Salud Familiar San José de la Dehesa"/>
        <s v="105723-Centro Comunitario de Salud Familiar Limarí"/>
        <s v="200258-Centro Comunitario de Salud Familiar Los Copihues"/>
        <s v="200273-Centro Comunitario de Salud Familiar Punta Mira"/>
        <s v="200366-Centro de Salud Familiar Urbano de Illapel"/>
        <s v="200367-Centro Comunitario de Salud Familiar Colonia Limarí"/>
        <s v="200402-Centro Comunitario de Salud Familiar Arcos de Pinamar"/>
        <s v="200494-Centro de Salud Familiar El Sauce"/>
        <s v="200499-Centro de Salud Familiar Rural Pan de Azúcar"/>
        <s v="200538-Centro de Salud Familiar San Isidro Calingasta"/>
        <s v="200569-Centro de Salud Familiar Fray Jorge"/>
        <s v="200607-Centro de Salud Familiar Lila Cortés Godoy"/>
      </sharedItems>
    </cacheField>
    <cacheField name="Me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Total" numFmtId="0">
      <sharedItems containsSemiMixedTypes="0" containsString="0" containsNumber="1" containsInteger="1" minValue="0" maxValue="37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Estadísticas" refreshedDate="45121.509014814816" createdVersion="6" refreshedVersion="6" minRefreshableVersion="3" recordCount="224">
  <cacheSource type="worksheet">
    <worksheetSource ref="A2:E226" sheet="Meta 6.1 P consulta extraviada"/>
  </cacheSource>
  <cacheFields count="5">
    <cacheField name="Idestablecimiento" numFmtId="0">
      <sharedItems/>
    </cacheField>
    <cacheField name="Comuna" numFmtId="0">
      <sharedItems count="15">
        <s v="04204-Salamanca"/>
        <s v="04302-Combarbalá"/>
        <s v="04103-Andacollo"/>
        <s v="04106-Vicuña"/>
        <s v="04203-Los Vilos"/>
        <s v="04101-La Serena"/>
        <s v="04102-Coquimbo"/>
        <s v="04105-Paiguano"/>
        <s v="04303-Monte Patria"/>
        <s v="04304-Punitaqui"/>
        <s v="04202-Canela"/>
        <s v="04305-Río Hurtado"/>
        <s v="04104-La Higuera"/>
        <s v="04301-Ovalle"/>
        <s v="04201-Illapel"/>
      </sharedItems>
    </cacheField>
    <cacheField name="Establecimiento" numFmtId="0">
      <sharedItems count="119">
        <s v="105104-Hospital de Salamanca"/>
        <s v="105105-Hospital San Juan de Dios (Combarbalá)"/>
        <s v="105106-Hospital Dr. José Arraño (Andacollo)"/>
        <s v="105107-Hospital San Juan de Dios (Vicuña)"/>
        <s v="105108-Hospital San Pedro (Los Vilos)"/>
        <s v="105300-Centro de Salud Familiar Cardenal Caro"/>
        <s v="105301-Centro de Salud Familiar Las Compañías"/>
        <s v="105302-Centro de Salud Familiar Pedro Aguirre Cerda"/>
        <s v="105303-Centro de Salud Familiar San Juan"/>
        <s v="105304-Centro de Salud Familiar Santa Cecilia"/>
        <s v="105305-Centro de Salud Familiar Tierras Blancas"/>
        <s v="105306-Centro de Salud Familiar Paihuano"/>
        <s v="105307-Centro de Salud Familiar Monte Patria"/>
        <s v="105308-Centro de Salud Familiar Punitaqui"/>
        <s v="105309-Centro de Salud Familiar Canela"/>
        <s v="105310-Centro de Salud Familiar Pichasca"/>
        <s v="105311-Centro de Salud Familiar Chañaral Alto"/>
        <s v="105312-Centro de Salud Familiar Carén"/>
        <s v="105313-Centro de Salud Familiar Dr. Emilio Schaffhauser"/>
        <s v="105314-Centro de Salud Familiar La Higuera"/>
        <s v="105315-Centro de Salud Familiar Cerrillos de Tamaya"/>
        <s v="105317-Centro de Salud Familiar Jorge Jordán Domic"/>
        <s v="105318-Centro de Salud Familiar El Palqui"/>
        <s v="105319-Centro de Salud Familiar Cardenal Raúl Silva Henríquez de La Serena"/>
        <s v="105321-Centro de Salud Familiar Tongoy"/>
        <s v="105322-Centro de Salud Familiar Marcos Macuada"/>
        <s v="105323-Centro de Salud Familiar Dr. Sergio Aguilar Delgado"/>
        <s v="105324-Centro de Salud Familiar Sotaquí"/>
        <s v="105325-Centro de Salud Familiar Juan Pablo II (La Serena)"/>
        <s v="105326-Centro de Salud Familiar Villa San Rafael de Rozas"/>
        <s v="105400-Posta de Salud Rural Algarrobito"/>
        <s v="105401-Posta de Salud Rural Las Rojas"/>
        <s v="105402-Posta de Salud Rural El Romero"/>
        <s v="105405-Posta de Salud Rural Guanaqueros"/>
        <s v="105407-Posta de Salud Rural Tambillo"/>
        <s v="105409-Posta de Salud Rural El Chañar"/>
        <s v="105410-Posta de Salud Rural Hurtado"/>
        <s v="105411-Posta de Salud Rural Las Breas (Río Hurtado)"/>
        <s v="105413-Posta de Salud Rural Samo Alto"/>
        <s v="105414-Posta de Salud Rural Serón"/>
        <s v="105415-Posta de Salud Rural Barraza"/>
        <s v="105416-Posta de Salud Rural Camarico (Ovalle)"/>
        <s v="105417-Posta de Salud Rural Alcones Bajo"/>
        <s v="105422-Posta de Salud Rural Hornillos"/>
        <s v="105425-Posta de Salud Rural Chilecito"/>
        <s v="105427-Posta de Salud Rural Hacienda Valdivia"/>
        <s v="105428-Posta de Salud Rural Huatulame"/>
        <s v="105430-Posta de Salud Rural Mialqui"/>
        <s v="105431-Posta de Salud Rural Pedregal"/>
        <s v="105432-Posta de Salud Rural Rapel (Monte Patria)"/>
        <s v="105434-Posta de Salud Rural San Marcos (Combarbalá)"/>
        <s v="105435-Posta de Salud Rural Tulahuén"/>
        <s v="105436-Posta de Salud Rural El Maitén"/>
        <s v="105437-Posta de Salud Rural Chalinga"/>
        <s v="105441-Posta de Salud Rural Manquehua"/>
        <s v="105443-Posta de Salud Rural Cárcamo"/>
        <s v="105444-Posta de Salud Rural Huintil"/>
        <s v="105445-Posta de Salud Rural Limáhuida"/>
        <s v="105447-Posta de Salud Rural Peralillo Illapel"/>
        <s v="105448-Posta de Salud Rural Santa Virginia"/>
        <s v="105452-Posta de Salud Rural Cuncumén(Salamanca)"/>
        <s v="105453-Posta de Salud Rural Tranquilla"/>
        <s v="105455-CESFAM Valle Alto"/>
        <s v="105456-Posta de Salud Rural Llimpo"/>
        <s v="105457-Posta de Salud Rural San Agustín (Salamanca)"/>
        <s v="105458-Posta de Salud Rural Tahuinco"/>
        <s v="105460-Centro Comunitario de Salud Familiar Cogotí 18"/>
        <s v="105461-Posta de Salud Rural El Huacho"/>
        <s v="105462-Posta de Salud Rural El Sauce (Combarbalá)"/>
        <s v="105463-Posta de Salud Rural Quilitapia"/>
        <s v="105464-Posta de Salud Rural La Ligua"/>
        <s v="105465-Posta de Salud Rural Ramadilla"/>
        <s v="105467-Posta de Salud Rural Diaguitas"/>
        <s v="105468-Posta de Salud Rural El Molle"/>
        <s v="105469-Posta de Salud Rural El Tambo (Vicuña)"/>
        <s v="105471-Posta de Salud Rural Peralillo Vicuña"/>
        <s v="105472-Posta de Salud Rural Rivadavia"/>
        <s v="105473-Posta de Salud Rural Talcuna"/>
        <s v="105475-Posta de Salud Rural Horcón (Paiguano)"/>
        <s v="105476-Posta de Salud Rural Monte Grande"/>
        <s v="105477-Posta de Salud Rural Pisco Elqui"/>
        <s v="105478-Posta de Salud Rural Caimanes"/>
        <s v="105479-Posta de Salud Rural Guangualí"/>
        <s v="105480-Posta de Salud Rural Quilimarí"/>
        <s v="105481-Posta de Salud Rural Tilama"/>
        <s v="105485-Posta de Salud Rural Plan de Hornos"/>
        <s v="105486-Posta de Salud Rural Tunga Sur"/>
        <s v="105487-Posta de Salud Rural Cañas Uno"/>
        <s v="105489-Posta de Salud Rural Ramadas de Tulahuén"/>
        <s v="105490-Posta de Salud Rural El Durazno(Combarbalá)"/>
        <s v="105491-Posta de Salud Rural Quelén Bajo"/>
        <s v="105492-Posta de Salud Rural Camisa"/>
        <s v="105496-Posta de Salud Rural Pintacura Sur"/>
        <s v="105499-Posta de Salud Rural Lambert"/>
        <s v="105500-Posta de Salud Rural Caleta Hornos"/>
        <s v="105501-Posta de Salud Rural Arboleda Grande"/>
        <s v="105503-Posta de Salud Rural Tabaqueros"/>
        <s v="105504-Posta de Salud Rural Socavón"/>
        <s v="105505-Posta de Salud Rural Los Choros"/>
        <s v="105506-Posta de Salud Rural El Trapiche"/>
        <s v="105507-Posta de Salud Rural Huamalata"/>
        <s v="105509-Posta de Salud Rural Gualliguaica"/>
        <s v="105510-Posta de Salud Rural Recoleta"/>
        <s v="105511-Posta de Salud Rural Los Cóndores"/>
        <s v="105700-Centro Comunitario de Salud Familiar Villa el Indio"/>
        <s v="105701-Centro Comunitario de Salud Familiar Villa Alemania"/>
        <s v="105702-Centro Comunitario de Salud Familiar Lambert"/>
        <s v="105722-Centro Comunitario de Salud Familiar San José de la Dehesa"/>
        <s v="105723-Centro Comunitario de Salud Familiar Limarí"/>
        <s v="200258-Centro Comunitario de Salud Familiar Los Copihues"/>
        <s v="200273-Centro Comunitario de Salud Familiar Punta Mira"/>
        <s v="200366-Centro de Salud Familiar Urbano de Illapel"/>
        <s v="200367-Centro Comunitario de Salud Familiar Colonia Limarí"/>
        <s v="200402-Centro Comunitario de Salud Familiar Arcos de Pinamar"/>
        <s v="200494-Centro de Salud Familiar El Sauce"/>
        <s v="200499-Centro de Salud Familiar Rural Pan de Azúcar"/>
        <s v="200538-Centro de Salud Familiar San Isidro Calingasta"/>
        <s v="200569-Centro de Salud Familiar Fray Jorge"/>
        <s v="200607-Centro de Salud Familiar Lila Cortés Godoy"/>
      </sharedItems>
    </cacheField>
    <cacheField name="Mes" numFmtId="0">
      <sharedItems containsSemiMixedTypes="0" containsString="0" containsNumber="1" containsInteger="1" minValue="6" maxValue="12" count="2">
        <n v="6"/>
        <n v="12"/>
      </sharedItems>
    </cacheField>
    <cacheField name="Total" numFmtId="0">
      <sharedItems containsSemiMixedTypes="0" containsString="0" containsNumber="1" containsInteger="1" minValue="1" maxValue="2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3">
  <r>
    <s v="105103"/>
    <x v="0"/>
    <x v="0"/>
    <x v="0"/>
    <n v="2"/>
  </r>
  <r>
    <s v="105103"/>
    <x v="0"/>
    <x v="0"/>
    <x v="1"/>
    <n v="2"/>
  </r>
  <r>
    <s v="105103"/>
    <x v="0"/>
    <x v="0"/>
    <x v="2"/>
    <n v="2"/>
  </r>
  <r>
    <s v="105103"/>
    <x v="0"/>
    <x v="0"/>
    <x v="3"/>
    <n v="4"/>
  </r>
  <r>
    <s v="105104"/>
    <x v="1"/>
    <x v="1"/>
    <x v="0"/>
    <n v="27"/>
  </r>
  <r>
    <s v="105104"/>
    <x v="1"/>
    <x v="1"/>
    <x v="1"/>
    <n v="17"/>
  </r>
  <r>
    <s v="105104"/>
    <x v="1"/>
    <x v="1"/>
    <x v="2"/>
    <n v="13"/>
  </r>
  <r>
    <s v="105104"/>
    <x v="1"/>
    <x v="1"/>
    <x v="4"/>
    <n v="12"/>
  </r>
  <r>
    <s v="105104"/>
    <x v="1"/>
    <x v="1"/>
    <x v="3"/>
    <n v="18"/>
  </r>
  <r>
    <s v="105105"/>
    <x v="2"/>
    <x v="2"/>
    <x v="0"/>
    <n v="81"/>
  </r>
  <r>
    <s v="105105"/>
    <x v="2"/>
    <x v="2"/>
    <x v="1"/>
    <n v="110"/>
  </r>
  <r>
    <s v="105105"/>
    <x v="2"/>
    <x v="2"/>
    <x v="2"/>
    <n v="93"/>
  </r>
  <r>
    <s v="105105"/>
    <x v="2"/>
    <x v="2"/>
    <x v="4"/>
    <n v="89"/>
  </r>
  <r>
    <s v="105105"/>
    <x v="2"/>
    <x v="2"/>
    <x v="3"/>
    <n v="101"/>
  </r>
  <r>
    <s v="105106"/>
    <x v="3"/>
    <x v="3"/>
    <x v="0"/>
    <n v="75"/>
  </r>
  <r>
    <s v="105106"/>
    <x v="3"/>
    <x v="3"/>
    <x v="1"/>
    <n v="71"/>
  </r>
  <r>
    <s v="105106"/>
    <x v="3"/>
    <x v="3"/>
    <x v="2"/>
    <n v="52"/>
  </r>
  <r>
    <s v="105106"/>
    <x v="3"/>
    <x v="3"/>
    <x v="4"/>
    <n v="80"/>
  </r>
  <r>
    <s v="105106"/>
    <x v="3"/>
    <x v="3"/>
    <x v="3"/>
    <n v="93"/>
  </r>
  <r>
    <s v="105107"/>
    <x v="4"/>
    <x v="4"/>
    <x v="0"/>
    <n v="12"/>
  </r>
  <r>
    <s v="105107"/>
    <x v="4"/>
    <x v="4"/>
    <x v="1"/>
    <n v="6"/>
  </r>
  <r>
    <s v="105107"/>
    <x v="4"/>
    <x v="4"/>
    <x v="2"/>
    <n v="15"/>
  </r>
  <r>
    <s v="105107"/>
    <x v="4"/>
    <x v="4"/>
    <x v="4"/>
    <n v="9"/>
  </r>
  <r>
    <s v="105107"/>
    <x v="4"/>
    <x v="4"/>
    <x v="3"/>
    <n v="21"/>
  </r>
  <r>
    <s v="105108"/>
    <x v="5"/>
    <x v="5"/>
    <x v="0"/>
    <n v="105"/>
  </r>
  <r>
    <s v="105108"/>
    <x v="5"/>
    <x v="5"/>
    <x v="1"/>
    <n v="85"/>
  </r>
  <r>
    <s v="105108"/>
    <x v="5"/>
    <x v="5"/>
    <x v="2"/>
    <n v="124"/>
  </r>
  <r>
    <s v="105108"/>
    <x v="5"/>
    <x v="5"/>
    <x v="4"/>
    <n v="136"/>
  </r>
  <r>
    <s v="105108"/>
    <x v="5"/>
    <x v="5"/>
    <x v="3"/>
    <n v="116"/>
  </r>
  <r>
    <s v="105300"/>
    <x v="6"/>
    <x v="6"/>
    <x v="0"/>
    <n v="151"/>
  </r>
  <r>
    <s v="105300"/>
    <x v="6"/>
    <x v="6"/>
    <x v="1"/>
    <n v="79"/>
  </r>
  <r>
    <s v="105300"/>
    <x v="6"/>
    <x v="6"/>
    <x v="2"/>
    <n v="222"/>
  </r>
  <r>
    <s v="105300"/>
    <x v="6"/>
    <x v="6"/>
    <x v="4"/>
    <n v="132"/>
  </r>
  <r>
    <s v="105300"/>
    <x v="6"/>
    <x v="6"/>
    <x v="3"/>
    <n v="286"/>
  </r>
  <r>
    <s v="105301"/>
    <x v="6"/>
    <x v="7"/>
    <x v="0"/>
    <n v="117"/>
  </r>
  <r>
    <s v="105301"/>
    <x v="6"/>
    <x v="7"/>
    <x v="1"/>
    <n v="54"/>
  </r>
  <r>
    <s v="105301"/>
    <x v="6"/>
    <x v="7"/>
    <x v="2"/>
    <n v="83"/>
  </r>
  <r>
    <s v="105301"/>
    <x v="6"/>
    <x v="7"/>
    <x v="4"/>
    <n v="115"/>
  </r>
  <r>
    <s v="105301"/>
    <x v="6"/>
    <x v="7"/>
    <x v="3"/>
    <n v="115"/>
  </r>
  <r>
    <s v="105302"/>
    <x v="6"/>
    <x v="8"/>
    <x v="0"/>
    <n v="32"/>
  </r>
  <r>
    <s v="105302"/>
    <x v="6"/>
    <x v="8"/>
    <x v="1"/>
    <n v="134"/>
  </r>
  <r>
    <s v="105302"/>
    <x v="6"/>
    <x v="8"/>
    <x v="2"/>
    <n v="144"/>
  </r>
  <r>
    <s v="105302"/>
    <x v="6"/>
    <x v="8"/>
    <x v="4"/>
    <n v="135"/>
  </r>
  <r>
    <s v="105302"/>
    <x v="6"/>
    <x v="8"/>
    <x v="3"/>
    <n v="115"/>
  </r>
  <r>
    <s v="105303"/>
    <x v="7"/>
    <x v="9"/>
    <x v="0"/>
    <n v="157"/>
  </r>
  <r>
    <s v="105303"/>
    <x v="7"/>
    <x v="9"/>
    <x v="1"/>
    <n v="72"/>
  </r>
  <r>
    <s v="105303"/>
    <x v="7"/>
    <x v="9"/>
    <x v="2"/>
    <n v="109"/>
  </r>
  <r>
    <s v="105303"/>
    <x v="7"/>
    <x v="9"/>
    <x v="4"/>
    <n v="107"/>
  </r>
  <r>
    <s v="105303"/>
    <x v="7"/>
    <x v="9"/>
    <x v="3"/>
    <n v="115"/>
  </r>
  <r>
    <s v="105304"/>
    <x v="7"/>
    <x v="10"/>
    <x v="0"/>
    <n v="88"/>
  </r>
  <r>
    <s v="105304"/>
    <x v="7"/>
    <x v="10"/>
    <x v="1"/>
    <n v="74"/>
  </r>
  <r>
    <s v="105304"/>
    <x v="7"/>
    <x v="10"/>
    <x v="2"/>
    <n v="114"/>
  </r>
  <r>
    <s v="105304"/>
    <x v="7"/>
    <x v="10"/>
    <x v="4"/>
    <n v="116"/>
  </r>
  <r>
    <s v="105304"/>
    <x v="7"/>
    <x v="10"/>
    <x v="3"/>
    <n v="153"/>
  </r>
  <r>
    <s v="105305"/>
    <x v="7"/>
    <x v="11"/>
    <x v="0"/>
    <n v="128"/>
  </r>
  <r>
    <s v="105305"/>
    <x v="7"/>
    <x v="11"/>
    <x v="1"/>
    <n v="72"/>
  </r>
  <r>
    <s v="105305"/>
    <x v="7"/>
    <x v="11"/>
    <x v="2"/>
    <n v="213"/>
  </r>
  <r>
    <s v="105305"/>
    <x v="7"/>
    <x v="11"/>
    <x v="4"/>
    <n v="156"/>
  </r>
  <r>
    <s v="105305"/>
    <x v="7"/>
    <x v="11"/>
    <x v="3"/>
    <n v="216"/>
  </r>
  <r>
    <s v="105306"/>
    <x v="8"/>
    <x v="12"/>
    <x v="0"/>
    <n v="52"/>
  </r>
  <r>
    <s v="105306"/>
    <x v="8"/>
    <x v="12"/>
    <x v="1"/>
    <n v="38"/>
  </r>
  <r>
    <s v="105306"/>
    <x v="8"/>
    <x v="12"/>
    <x v="2"/>
    <n v="38"/>
  </r>
  <r>
    <s v="105306"/>
    <x v="8"/>
    <x v="12"/>
    <x v="4"/>
    <n v="42"/>
  </r>
  <r>
    <s v="105306"/>
    <x v="8"/>
    <x v="12"/>
    <x v="3"/>
    <n v="59"/>
  </r>
  <r>
    <s v="105307"/>
    <x v="9"/>
    <x v="13"/>
    <x v="0"/>
    <n v="60"/>
  </r>
  <r>
    <s v="105307"/>
    <x v="9"/>
    <x v="13"/>
    <x v="1"/>
    <n v="49"/>
  </r>
  <r>
    <s v="105307"/>
    <x v="9"/>
    <x v="13"/>
    <x v="2"/>
    <n v="16"/>
  </r>
  <r>
    <s v="105307"/>
    <x v="9"/>
    <x v="13"/>
    <x v="4"/>
    <n v="52"/>
  </r>
  <r>
    <s v="105307"/>
    <x v="9"/>
    <x v="13"/>
    <x v="3"/>
    <n v="48"/>
  </r>
  <r>
    <s v="105308"/>
    <x v="10"/>
    <x v="14"/>
    <x v="0"/>
    <n v="28"/>
  </r>
  <r>
    <s v="105308"/>
    <x v="10"/>
    <x v="14"/>
    <x v="1"/>
    <n v="15"/>
  </r>
  <r>
    <s v="105308"/>
    <x v="10"/>
    <x v="14"/>
    <x v="2"/>
    <n v="9"/>
  </r>
  <r>
    <s v="105308"/>
    <x v="10"/>
    <x v="14"/>
    <x v="4"/>
    <n v="8"/>
  </r>
  <r>
    <s v="105308"/>
    <x v="10"/>
    <x v="14"/>
    <x v="3"/>
    <n v="27"/>
  </r>
  <r>
    <s v="105309"/>
    <x v="11"/>
    <x v="15"/>
    <x v="0"/>
    <n v="2"/>
  </r>
  <r>
    <s v="105309"/>
    <x v="11"/>
    <x v="15"/>
    <x v="1"/>
    <n v="13"/>
  </r>
  <r>
    <s v="105309"/>
    <x v="11"/>
    <x v="15"/>
    <x v="2"/>
    <n v="3"/>
  </r>
  <r>
    <s v="105309"/>
    <x v="11"/>
    <x v="15"/>
    <x v="4"/>
    <n v="5"/>
  </r>
  <r>
    <s v="105309"/>
    <x v="11"/>
    <x v="15"/>
    <x v="3"/>
    <n v="6"/>
  </r>
  <r>
    <s v="105310"/>
    <x v="12"/>
    <x v="16"/>
    <x v="0"/>
    <n v="11"/>
  </r>
  <r>
    <s v="105310"/>
    <x v="12"/>
    <x v="16"/>
    <x v="2"/>
    <n v="11"/>
  </r>
  <r>
    <s v="105310"/>
    <x v="12"/>
    <x v="16"/>
    <x v="4"/>
    <n v="14"/>
  </r>
  <r>
    <s v="105310"/>
    <x v="12"/>
    <x v="16"/>
    <x v="3"/>
    <n v="7"/>
  </r>
  <r>
    <s v="105311"/>
    <x v="9"/>
    <x v="17"/>
    <x v="0"/>
    <n v="10"/>
  </r>
  <r>
    <s v="105311"/>
    <x v="9"/>
    <x v="17"/>
    <x v="1"/>
    <n v="27"/>
  </r>
  <r>
    <s v="105311"/>
    <x v="9"/>
    <x v="17"/>
    <x v="2"/>
    <n v="18"/>
  </r>
  <r>
    <s v="105311"/>
    <x v="9"/>
    <x v="17"/>
    <x v="4"/>
    <n v="16"/>
  </r>
  <r>
    <s v="105311"/>
    <x v="9"/>
    <x v="17"/>
    <x v="3"/>
    <n v="22"/>
  </r>
  <r>
    <s v="105312"/>
    <x v="9"/>
    <x v="18"/>
    <x v="0"/>
    <n v="4"/>
  </r>
  <r>
    <s v="105312"/>
    <x v="9"/>
    <x v="18"/>
    <x v="1"/>
    <n v="4"/>
  </r>
  <r>
    <s v="105312"/>
    <x v="9"/>
    <x v="18"/>
    <x v="2"/>
    <n v="2"/>
  </r>
  <r>
    <s v="105312"/>
    <x v="9"/>
    <x v="18"/>
    <x v="4"/>
    <n v="3"/>
  </r>
  <r>
    <s v="105312"/>
    <x v="9"/>
    <x v="18"/>
    <x v="3"/>
    <n v="2"/>
  </r>
  <r>
    <s v="105313"/>
    <x v="6"/>
    <x v="19"/>
    <x v="0"/>
    <n v="116"/>
  </r>
  <r>
    <s v="105313"/>
    <x v="6"/>
    <x v="19"/>
    <x v="1"/>
    <n v="122"/>
  </r>
  <r>
    <s v="105313"/>
    <x v="6"/>
    <x v="19"/>
    <x v="2"/>
    <n v="156"/>
  </r>
  <r>
    <s v="105313"/>
    <x v="6"/>
    <x v="19"/>
    <x v="4"/>
    <n v="69"/>
  </r>
  <r>
    <s v="105313"/>
    <x v="6"/>
    <x v="19"/>
    <x v="3"/>
    <n v="221"/>
  </r>
  <r>
    <s v="105314"/>
    <x v="13"/>
    <x v="20"/>
    <x v="0"/>
    <n v="10"/>
  </r>
  <r>
    <s v="105314"/>
    <x v="13"/>
    <x v="20"/>
    <x v="1"/>
    <n v="4"/>
  </r>
  <r>
    <s v="105314"/>
    <x v="13"/>
    <x v="20"/>
    <x v="2"/>
    <n v="15"/>
  </r>
  <r>
    <s v="105314"/>
    <x v="13"/>
    <x v="20"/>
    <x v="4"/>
    <n v="10"/>
  </r>
  <r>
    <s v="105314"/>
    <x v="13"/>
    <x v="20"/>
    <x v="3"/>
    <n v="22"/>
  </r>
  <r>
    <s v="105315"/>
    <x v="14"/>
    <x v="21"/>
    <x v="0"/>
    <n v="41"/>
  </r>
  <r>
    <s v="105315"/>
    <x v="14"/>
    <x v="21"/>
    <x v="1"/>
    <n v="30"/>
  </r>
  <r>
    <s v="105315"/>
    <x v="14"/>
    <x v="21"/>
    <x v="2"/>
    <n v="40"/>
  </r>
  <r>
    <s v="105315"/>
    <x v="14"/>
    <x v="21"/>
    <x v="4"/>
    <n v="56"/>
  </r>
  <r>
    <s v="105315"/>
    <x v="14"/>
    <x v="21"/>
    <x v="3"/>
    <n v="24"/>
  </r>
  <r>
    <s v="105317"/>
    <x v="14"/>
    <x v="22"/>
    <x v="0"/>
    <n v="50"/>
  </r>
  <r>
    <s v="105317"/>
    <x v="14"/>
    <x v="22"/>
    <x v="1"/>
    <n v="116"/>
  </r>
  <r>
    <s v="105317"/>
    <x v="14"/>
    <x v="22"/>
    <x v="2"/>
    <n v="70"/>
  </r>
  <r>
    <s v="105317"/>
    <x v="14"/>
    <x v="22"/>
    <x v="4"/>
    <n v="65"/>
  </r>
  <r>
    <s v="105317"/>
    <x v="14"/>
    <x v="22"/>
    <x v="3"/>
    <n v="79"/>
  </r>
  <r>
    <s v="105318"/>
    <x v="9"/>
    <x v="23"/>
    <x v="0"/>
    <n v="35"/>
  </r>
  <r>
    <s v="105318"/>
    <x v="9"/>
    <x v="23"/>
    <x v="1"/>
    <n v="25"/>
  </r>
  <r>
    <s v="105318"/>
    <x v="9"/>
    <x v="23"/>
    <x v="2"/>
    <n v="32"/>
  </r>
  <r>
    <s v="105318"/>
    <x v="9"/>
    <x v="23"/>
    <x v="4"/>
    <n v="18"/>
  </r>
  <r>
    <s v="105318"/>
    <x v="9"/>
    <x v="23"/>
    <x v="3"/>
    <n v="37"/>
  </r>
  <r>
    <s v="105319"/>
    <x v="6"/>
    <x v="24"/>
    <x v="0"/>
    <n v="38"/>
  </r>
  <r>
    <s v="105319"/>
    <x v="6"/>
    <x v="24"/>
    <x v="1"/>
    <n v="33"/>
  </r>
  <r>
    <s v="105319"/>
    <x v="6"/>
    <x v="24"/>
    <x v="2"/>
    <n v="65"/>
  </r>
  <r>
    <s v="105319"/>
    <x v="6"/>
    <x v="24"/>
    <x v="4"/>
    <n v="69"/>
  </r>
  <r>
    <s v="105319"/>
    <x v="6"/>
    <x v="24"/>
    <x v="3"/>
    <n v="77"/>
  </r>
  <r>
    <s v="105321"/>
    <x v="7"/>
    <x v="25"/>
    <x v="0"/>
    <n v="18"/>
  </r>
  <r>
    <s v="105321"/>
    <x v="7"/>
    <x v="25"/>
    <x v="1"/>
    <n v="18"/>
  </r>
  <r>
    <s v="105321"/>
    <x v="7"/>
    <x v="25"/>
    <x v="2"/>
    <n v="36"/>
  </r>
  <r>
    <s v="105321"/>
    <x v="7"/>
    <x v="25"/>
    <x v="4"/>
    <n v="50"/>
  </r>
  <r>
    <s v="105321"/>
    <x v="7"/>
    <x v="25"/>
    <x v="3"/>
    <n v="68"/>
  </r>
  <r>
    <s v="105322"/>
    <x v="14"/>
    <x v="26"/>
    <x v="0"/>
    <n v="32"/>
  </r>
  <r>
    <s v="105322"/>
    <x v="14"/>
    <x v="26"/>
    <x v="1"/>
    <n v="62"/>
  </r>
  <r>
    <s v="105322"/>
    <x v="14"/>
    <x v="26"/>
    <x v="2"/>
    <n v="45"/>
  </r>
  <r>
    <s v="105322"/>
    <x v="14"/>
    <x v="26"/>
    <x v="4"/>
    <n v="69"/>
  </r>
  <r>
    <s v="105322"/>
    <x v="14"/>
    <x v="26"/>
    <x v="3"/>
    <n v="46"/>
  </r>
  <r>
    <s v="105323"/>
    <x v="7"/>
    <x v="27"/>
    <x v="0"/>
    <n v="169"/>
  </r>
  <r>
    <s v="105323"/>
    <x v="7"/>
    <x v="27"/>
    <x v="1"/>
    <n v="149"/>
  </r>
  <r>
    <s v="105323"/>
    <x v="7"/>
    <x v="27"/>
    <x v="2"/>
    <n v="164"/>
  </r>
  <r>
    <s v="105323"/>
    <x v="7"/>
    <x v="27"/>
    <x v="4"/>
    <n v="87"/>
  </r>
  <r>
    <s v="105323"/>
    <x v="7"/>
    <x v="27"/>
    <x v="3"/>
    <n v="252"/>
  </r>
  <r>
    <s v="105324"/>
    <x v="14"/>
    <x v="28"/>
    <x v="0"/>
    <n v="24"/>
  </r>
  <r>
    <s v="105324"/>
    <x v="14"/>
    <x v="28"/>
    <x v="1"/>
    <n v="14"/>
  </r>
  <r>
    <s v="105324"/>
    <x v="14"/>
    <x v="28"/>
    <x v="2"/>
    <n v="47"/>
  </r>
  <r>
    <s v="105324"/>
    <x v="14"/>
    <x v="28"/>
    <x v="4"/>
    <n v="25"/>
  </r>
  <r>
    <s v="105324"/>
    <x v="14"/>
    <x v="28"/>
    <x v="3"/>
    <n v="30"/>
  </r>
  <r>
    <s v="105325"/>
    <x v="6"/>
    <x v="29"/>
    <x v="0"/>
    <n v="114"/>
  </r>
  <r>
    <s v="105325"/>
    <x v="6"/>
    <x v="29"/>
    <x v="1"/>
    <n v="49"/>
  </r>
  <r>
    <s v="105325"/>
    <x v="6"/>
    <x v="29"/>
    <x v="2"/>
    <n v="100"/>
  </r>
  <r>
    <s v="105325"/>
    <x v="6"/>
    <x v="29"/>
    <x v="4"/>
    <n v="89"/>
  </r>
  <r>
    <s v="105325"/>
    <x v="6"/>
    <x v="29"/>
    <x v="3"/>
    <n v="113"/>
  </r>
  <r>
    <s v="105326"/>
    <x v="0"/>
    <x v="30"/>
    <x v="0"/>
    <n v="15"/>
  </r>
  <r>
    <s v="105326"/>
    <x v="0"/>
    <x v="30"/>
    <x v="1"/>
    <n v="3"/>
  </r>
  <r>
    <s v="105326"/>
    <x v="0"/>
    <x v="30"/>
    <x v="2"/>
    <n v="15"/>
  </r>
  <r>
    <s v="105326"/>
    <x v="0"/>
    <x v="30"/>
    <x v="4"/>
    <n v="25"/>
  </r>
  <r>
    <s v="105326"/>
    <x v="0"/>
    <x v="30"/>
    <x v="3"/>
    <n v="24"/>
  </r>
  <r>
    <s v="105400"/>
    <x v="6"/>
    <x v="31"/>
    <x v="0"/>
    <n v="21"/>
  </r>
  <r>
    <s v="105400"/>
    <x v="6"/>
    <x v="31"/>
    <x v="1"/>
    <n v="10"/>
  </r>
  <r>
    <s v="105400"/>
    <x v="6"/>
    <x v="31"/>
    <x v="2"/>
    <n v="19"/>
  </r>
  <r>
    <s v="105400"/>
    <x v="6"/>
    <x v="31"/>
    <x v="4"/>
    <n v="10"/>
  </r>
  <r>
    <s v="105400"/>
    <x v="6"/>
    <x v="31"/>
    <x v="3"/>
    <n v="13"/>
  </r>
  <r>
    <s v="105401"/>
    <x v="6"/>
    <x v="32"/>
    <x v="0"/>
    <n v="19"/>
  </r>
  <r>
    <s v="105401"/>
    <x v="6"/>
    <x v="32"/>
    <x v="1"/>
    <n v="11"/>
  </r>
  <r>
    <s v="105401"/>
    <x v="6"/>
    <x v="32"/>
    <x v="2"/>
    <n v="4"/>
  </r>
  <r>
    <s v="105401"/>
    <x v="6"/>
    <x v="32"/>
    <x v="4"/>
    <n v="8"/>
  </r>
  <r>
    <s v="105401"/>
    <x v="6"/>
    <x v="32"/>
    <x v="3"/>
    <n v="3"/>
  </r>
  <r>
    <s v="105402"/>
    <x v="6"/>
    <x v="33"/>
    <x v="0"/>
    <n v="5"/>
  </r>
  <r>
    <s v="105402"/>
    <x v="6"/>
    <x v="33"/>
    <x v="1"/>
    <n v="3"/>
  </r>
  <r>
    <s v="105402"/>
    <x v="6"/>
    <x v="33"/>
    <x v="2"/>
    <n v="5"/>
  </r>
  <r>
    <s v="105402"/>
    <x v="6"/>
    <x v="33"/>
    <x v="4"/>
    <n v="4"/>
  </r>
  <r>
    <s v="105402"/>
    <x v="6"/>
    <x v="33"/>
    <x v="3"/>
    <n v="3"/>
  </r>
  <r>
    <s v="105405"/>
    <x v="7"/>
    <x v="34"/>
    <x v="0"/>
    <n v="6"/>
  </r>
  <r>
    <s v="105405"/>
    <x v="7"/>
    <x v="34"/>
    <x v="1"/>
    <n v="6"/>
  </r>
  <r>
    <s v="105405"/>
    <x v="7"/>
    <x v="34"/>
    <x v="2"/>
    <n v="19"/>
  </r>
  <r>
    <s v="105405"/>
    <x v="7"/>
    <x v="34"/>
    <x v="4"/>
    <n v="7"/>
  </r>
  <r>
    <s v="105405"/>
    <x v="7"/>
    <x v="34"/>
    <x v="3"/>
    <n v="6"/>
  </r>
  <r>
    <s v="105407"/>
    <x v="7"/>
    <x v="35"/>
    <x v="4"/>
    <n v="4"/>
  </r>
  <r>
    <s v="105407"/>
    <x v="7"/>
    <x v="35"/>
    <x v="3"/>
    <n v="8"/>
  </r>
  <r>
    <s v="105409"/>
    <x v="12"/>
    <x v="36"/>
    <x v="2"/>
    <n v="6"/>
  </r>
  <r>
    <s v="105409"/>
    <x v="12"/>
    <x v="36"/>
    <x v="4"/>
    <n v="0"/>
  </r>
  <r>
    <s v="105409"/>
    <x v="12"/>
    <x v="36"/>
    <x v="3"/>
    <n v="0"/>
  </r>
  <r>
    <s v="105410"/>
    <x v="12"/>
    <x v="37"/>
    <x v="2"/>
    <n v="0"/>
  </r>
  <r>
    <s v="105410"/>
    <x v="12"/>
    <x v="37"/>
    <x v="4"/>
    <n v="0"/>
  </r>
  <r>
    <s v="105410"/>
    <x v="12"/>
    <x v="37"/>
    <x v="3"/>
    <n v="3"/>
  </r>
  <r>
    <s v="105411"/>
    <x v="12"/>
    <x v="38"/>
    <x v="3"/>
    <n v="6"/>
  </r>
  <r>
    <s v="105413"/>
    <x v="12"/>
    <x v="39"/>
    <x v="4"/>
    <n v="0"/>
  </r>
  <r>
    <s v="105413"/>
    <x v="12"/>
    <x v="39"/>
    <x v="3"/>
    <n v="0"/>
  </r>
  <r>
    <s v="105414"/>
    <x v="12"/>
    <x v="40"/>
    <x v="2"/>
    <n v="4"/>
  </r>
  <r>
    <s v="105414"/>
    <x v="12"/>
    <x v="40"/>
    <x v="4"/>
    <n v="0"/>
  </r>
  <r>
    <s v="105414"/>
    <x v="12"/>
    <x v="40"/>
    <x v="3"/>
    <n v="8"/>
  </r>
  <r>
    <s v="105416"/>
    <x v="14"/>
    <x v="41"/>
    <x v="0"/>
    <n v="6"/>
  </r>
  <r>
    <s v="105416"/>
    <x v="14"/>
    <x v="41"/>
    <x v="2"/>
    <n v="4"/>
  </r>
  <r>
    <s v="105417"/>
    <x v="14"/>
    <x v="42"/>
    <x v="1"/>
    <n v="0"/>
  </r>
  <r>
    <s v="105419"/>
    <x v="14"/>
    <x v="43"/>
    <x v="0"/>
    <n v="7"/>
  </r>
  <r>
    <s v="105425"/>
    <x v="9"/>
    <x v="44"/>
    <x v="0"/>
    <n v="4"/>
  </r>
  <r>
    <s v="105425"/>
    <x v="9"/>
    <x v="44"/>
    <x v="1"/>
    <n v="2"/>
  </r>
  <r>
    <s v="105425"/>
    <x v="9"/>
    <x v="44"/>
    <x v="2"/>
    <n v="4"/>
  </r>
  <r>
    <s v="105425"/>
    <x v="9"/>
    <x v="44"/>
    <x v="4"/>
    <n v="4"/>
  </r>
  <r>
    <s v="105425"/>
    <x v="9"/>
    <x v="44"/>
    <x v="3"/>
    <n v="7"/>
  </r>
  <r>
    <s v="105427"/>
    <x v="9"/>
    <x v="45"/>
    <x v="0"/>
    <n v="2"/>
  </r>
  <r>
    <s v="105427"/>
    <x v="9"/>
    <x v="45"/>
    <x v="1"/>
    <n v="10"/>
  </r>
  <r>
    <s v="105427"/>
    <x v="9"/>
    <x v="45"/>
    <x v="2"/>
    <n v="2"/>
  </r>
  <r>
    <s v="105427"/>
    <x v="9"/>
    <x v="45"/>
    <x v="4"/>
    <n v="3"/>
  </r>
  <r>
    <s v="105427"/>
    <x v="9"/>
    <x v="45"/>
    <x v="3"/>
    <n v="1"/>
  </r>
  <r>
    <s v="105428"/>
    <x v="9"/>
    <x v="46"/>
    <x v="0"/>
    <n v="0"/>
  </r>
  <r>
    <s v="105428"/>
    <x v="9"/>
    <x v="46"/>
    <x v="2"/>
    <n v="1"/>
  </r>
  <r>
    <s v="105428"/>
    <x v="9"/>
    <x v="46"/>
    <x v="4"/>
    <n v="2"/>
  </r>
  <r>
    <s v="105428"/>
    <x v="9"/>
    <x v="46"/>
    <x v="3"/>
    <n v="0"/>
  </r>
  <r>
    <s v="105430"/>
    <x v="9"/>
    <x v="47"/>
    <x v="0"/>
    <n v="10"/>
  </r>
  <r>
    <s v="105430"/>
    <x v="9"/>
    <x v="47"/>
    <x v="1"/>
    <n v="1"/>
  </r>
  <r>
    <s v="105431"/>
    <x v="9"/>
    <x v="48"/>
    <x v="1"/>
    <n v="1"/>
  </r>
  <r>
    <s v="105432"/>
    <x v="9"/>
    <x v="49"/>
    <x v="0"/>
    <n v="10"/>
  </r>
  <r>
    <s v="105432"/>
    <x v="9"/>
    <x v="49"/>
    <x v="1"/>
    <n v="3"/>
  </r>
  <r>
    <s v="105432"/>
    <x v="9"/>
    <x v="49"/>
    <x v="2"/>
    <n v="10"/>
  </r>
  <r>
    <s v="105432"/>
    <x v="9"/>
    <x v="49"/>
    <x v="4"/>
    <n v="5"/>
  </r>
  <r>
    <s v="105432"/>
    <x v="9"/>
    <x v="49"/>
    <x v="3"/>
    <n v="6"/>
  </r>
  <r>
    <s v="105433"/>
    <x v="2"/>
    <x v="50"/>
    <x v="0"/>
    <n v="4"/>
  </r>
  <r>
    <s v="105433"/>
    <x v="2"/>
    <x v="50"/>
    <x v="1"/>
    <n v="3"/>
  </r>
  <r>
    <s v="105433"/>
    <x v="2"/>
    <x v="50"/>
    <x v="2"/>
    <n v="4"/>
  </r>
  <r>
    <s v="105433"/>
    <x v="2"/>
    <x v="50"/>
    <x v="4"/>
    <n v="5"/>
  </r>
  <r>
    <s v="105433"/>
    <x v="2"/>
    <x v="50"/>
    <x v="3"/>
    <n v="4"/>
  </r>
  <r>
    <s v="105434"/>
    <x v="2"/>
    <x v="51"/>
    <x v="0"/>
    <n v="7"/>
  </r>
  <r>
    <s v="105434"/>
    <x v="2"/>
    <x v="51"/>
    <x v="1"/>
    <n v="2"/>
  </r>
  <r>
    <s v="105434"/>
    <x v="2"/>
    <x v="51"/>
    <x v="2"/>
    <n v="7"/>
  </r>
  <r>
    <s v="105434"/>
    <x v="2"/>
    <x v="51"/>
    <x v="4"/>
    <n v="5"/>
  </r>
  <r>
    <s v="105434"/>
    <x v="2"/>
    <x v="51"/>
    <x v="3"/>
    <n v="1"/>
  </r>
  <r>
    <s v="105435"/>
    <x v="9"/>
    <x v="52"/>
    <x v="1"/>
    <n v="1"/>
  </r>
  <r>
    <s v="105435"/>
    <x v="9"/>
    <x v="52"/>
    <x v="3"/>
    <n v="2"/>
  </r>
  <r>
    <s v="105436"/>
    <x v="9"/>
    <x v="53"/>
    <x v="1"/>
    <n v="4"/>
  </r>
  <r>
    <s v="105437"/>
    <x v="14"/>
    <x v="54"/>
    <x v="0"/>
    <n v="1"/>
  </r>
  <r>
    <s v="105437"/>
    <x v="14"/>
    <x v="54"/>
    <x v="1"/>
    <n v="1"/>
  </r>
  <r>
    <s v="105439"/>
    <x v="14"/>
    <x v="55"/>
    <x v="0"/>
    <n v="4"/>
  </r>
  <r>
    <s v="105439"/>
    <x v="14"/>
    <x v="55"/>
    <x v="1"/>
    <n v="2"/>
  </r>
  <r>
    <s v="105440"/>
    <x v="10"/>
    <x v="56"/>
    <x v="1"/>
    <n v="4"/>
  </r>
  <r>
    <s v="105440"/>
    <x v="10"/>
    <x v="56"/>
    <x v="3"/>
    <n v="4"/>
  </r>
  <r>
    <s v="105441"/>
    <x v="2"/>
    <x v="57"/>
    <x v="0"/>
    <n v="5"/>
  </r>
  <r>
    <s v="105441"/>
    <x v="2"/>
    <x v="57"/>
    <x v="1"/>
    <n v="7"/>
  </r>
  <r>
    <s v="105441"/>
    <x v="2"/>
    <x v="57"/>
    <x v="2"/>
    <n v="4"/>
  </r>
  <r>
    <s v="105441"/>
    <x v="2"/>
    <x v="57"/>
    <x v="4"/>
    <n v="2"/>
  </r>
  <r>
    <s v="105441"/>
    <x v="2"/>
    <x v="57"/>
    <x v="3"/>
    <n v="5"/>
  </r>
  <r>
    <s v="105443"/>
    <x v="0"/>
    <x v="58"/>
    <x v="0"/>
    <n v="2"/>
  </r>
  <r>
    <s v="105443"/>
    <x v="0"/>
    <x v="58"/>
    <x v="1"/>
    <n v="6"/>
  </r>
  <r>
    <s v="105443"/>
    <x v="0"/>
    <x v="58"/>
    <x v="2"/>
    <n v="6"/>
  </r>
  <r>
    <s v="105443"/>
    <x v="0"/>
    <x v="58"/>
    <x v="4"/>
    <n v="4"/>
  </r>
  <r>
    <s v="105443"/>
    <x v="0"/>
    <x v="58"/>
    <x v="3"/>
    <n v="3"/>
  </r>
  <r>
    <s v="105444"/>
    <x v="0"/>
    <x v="59"/>
    <x v="0"/>
    <n v="2"/>
  </r>
  <r>
    <s v="105444"/>
    <x v="0"/>
    <x v="59"/>
    <x v="2"/>
    <n v="1"/>
  </r>
  <r>
    <s v="105444"/>
    <x v="0"/>
    <x v="59"/>
    <x v="4"/>
    <n v="16"/>
  </r>
  <r>
    <s v="105444"/>
    <x v="0"/>
    <x v="59"/>
    <x v="3"/>
    <n v="4"/>
  </r>
  <r>
    <s v="105445"/>
    <x v="0"/>
    <x v="60"/>
    <x v="0"/>
    <n v="1"/>
  </r>
  <r>
    <s v="105445"/>
    <x v="0"/>
    <x v="60"/>
    <x v="1"/>
    <n v="5"/>
  </r>
  <r>
    <s v="105445"/>
    <x v="0"/>
    <x v="60"/>
    <x v="2"/>
    <n v="0"/>
  </r>
  <r>
    <s v="105445"/>
    <x v="0"/>
    <x v="60"/>
    <x v="4"/>
    <n v="0"/>
  </r>
  <r>
    <s v="105445"/>
    <x v="0"/>
    <x v="60"/>
    <x v="3"/>
    <n v="1"/>
  </r>
  <r>
    <s v="105446"/>
    <x v="0"/>
    <x v="61"/>
    <x v="0"/>
    <n v="1"/>
  </r>
  <r>
    <s v="105446"/>
    <x v="0"/>
    <x v="61"/>
    <x v="1"/>
    <n v="0"/>
  </r>
  <r>
    <s v="105446"/>
    <x v="0"/>
    <x v="61"/>
    <x v="3"/>
    <n v="1"/>
  </r>
  <r>
    <s v="105447"/>
    <x v="0"/>
    <x v="62"/>
    <x v="1"/>
    <n v="6"/>
  </r>
  <r>
    <s v="105447"/>
    <x v="0"/>
    <x v="62"/>
    <x v="4"/>
    <n v="2"/>
  </r>
  <r>
    <s v="105447"/>
    <x v="0"/>
    <x v="62"/>
    <x v="3"/>
    <n v="1"/>
  </r>
  <r>
    <s v="105448"/>
    <x v="0"/>
    <x v="63"/>
    <x v="0"/>
    <n v="6"/>
  </r>
  <r>
    <s v="105448"/>
    <x v="0"/>
    <x v="63"/>
    <x v="1"/>
    <n v="2"/>
  </r>
  <r>
    <s v="105448"/>
    <x v="0"/>
    <x v="63"/>
    <x v="2"/>
    <n v="6"/>
  </r>
  <r>
    <s v="105448"/>
    <x v="0"/>
    <x v="63"/>
    <x v="4"/>
    <n v="3"/>
  </r>
  <r>
    <s v="105448"/>
    <x v="0"/>
    <x v="63"/>
    <x v="3"/>
    <n v="2"/>
  </r>
  <r>
    <s v="105449"/>
    <x v="0"/>
    <x v="64"/>
    <x v="0"/>
    <n v="2"/>
  </r>
  <r>
    <s v="105449"/>
    <x v="0"/>
    <x v="64"/>
    <x v="2"/>
    <n v="0"/>
  </r>
  <r>
    <s v="105449"/>
    <x v="0"/>
    <x v="64"/>
    <x v="4"/>
    <n v="1"/>
  </r>
  <r>
    <s v="105449"/>
    <x v="0"/>
    <x v="64"/>
    <x v="3"/>
    <n v="1"/>
  </r>
  <r>
    <s v="105452"/>
    <x v="1"/>
    <x v="65"/>
    <x v="0"/>
    <n v="1"/>
  </r>
  <r>
    <s v="105452"/>
    <x v="1"/>
    <x v="65"/>
    <x v="2"/>
    <n v="3"/>
  </r>
  <r>
    <s v="105452"/>
    <x v="1"/>
    <x v="65"/>
    <x v="4"/>
    <n v="1"/>
  </r>
  <r>
    <s v="105452"/>
    <x v="1"/>
    <x v="65"/>
    <x v="3"/>
    <n v="10"/>
  </r>
  <r>
    <s v="105453"/>
    <x v="1"/>
    <x v="66"/>
    <x v="0"/>
    <n v="3"/>
  </r>
  <r>
    <s v="105453"/>
    <x v="1"/>
    <x v="66"/>
    <x v="1"/>
    <n v="3"/>
  </r>
  <r>
    <s v="105453"/>
    <x v="1"/>
    <x v="66"/>
    <x v="2"/>
    <n v="7"/>
  </r>
  <r>
    <s v="105453"/>
    <x v="1"/>
    <x v="66"/>
    <x v="4"/>
    <n v="7"/>
  </r>
  <r>
    <s v="105453"/>
    <x v="1"/>
    <x v="66"/>
    <x v="3"/>
    <n v="8"/>
  </r>
  <r>
    <s v="105454"/>
    <x v="1"/>
    <x v="67"/>
    <x v="0"/>
    <n v="2"/>
  </r>
  <r>
    <s v="105454"/>
    <x v="1"/>
    <x v="67"/>
    <x v="2"/>
    <n v="5"/>
  </r>
  <r>
    <s v="105454"/>
    <x v="1"/>
    <x v="67"/>
    <x v="4"/>
    <n v="3"/>
  </r>
  <r>
    <s v="105455"/>
    <x v="1"/>
    <x v="68"/>
    <x v="0"/>
    <n v="4"/>
  </r>
  <r>
    <s v="105455"/>
    <x v="1"/>
    <x v="68"/>
    <x v="1"/>
    <n v="3"/>
  </r>
  <r>
    <s v="105455"/>
    <x v="1"/>
    <x v="68"/>
    <x v="2"/>
    <n v="6"/>
  </r>
  <r>
    <s v="105455"/>
    <x v="1"/>
    <x v="68"/>
    <x v="4"/>
    <n v="2"/>
  </r>
  <r>
    <s v="105455"/>
    <x v="1"/>
    <x v="68"/>
    <x v="3"/>
    <n v="10"/>
  </r>
  <r>
    <s v="105456"/>
    <x v="1"/>
    <x v="69"/>
    <x v="0"/>
    <n v="3"/>
  </r>
  <r>
    <s v="105456"/>
    <x v="1"/>
    <x v="69"/>
    <x v="1"/>
    <n v="5"/>
  </r>
  <r>
    <s v="105456"/>
    <x v="1"/>
    <x v="69"/>
    <x v="2"/>
    <n v="5"/>
  </r>
  <r>
    <s v="105456"/>
    <x v="1"/>
    <x v="69"/>
    <x v="4"/>
    <n v="3"/>
  </r>
  <r>
    <s v="105456"/>
    <x v="1"/>
    <x v="69"/>
    <x v="3"/>
    <n v="16"/>
  </r>
  <r>
    <s v="105457"/>
    <x v="1"/>
    <x v="70"/>
    <x v="2"/>
    <n v="2"/>
  </r>
  <r>
    <s v="105457"/>
    <x v="1"/>
    <x v="70"/>
    <x v="4"/>
    <n v="2"/>
  </r>
  <r>
    <s v="105457"/>
    <x v="1"/>
    <x v="70"/>
    <x v="3"/>
    <n v="6"/>
  </r>
  <r>
    <s v="105458"/>
    <x v="1"/>
    <x v="71"/>
    <x v="1"/>
    <n v="5"/>
  </r>
  <r>
    <s v="105458"/>
    <x v="1"/>
    <x v="71"/>
    <x v="2"/>
    <n v="4"/>
  </r>
  <r>
    <s v="105458"/>
    <x v="1"/>
    <x v="71"/>
    <x v="4"/>
    <n v="23"/>
  </r>
  <r>
    <s v="105458"/>
    <x v="1"/>
    <x v="71"/>
    <x v="3"/>
    <n v="8"/>
  </r>
  <r>
    <s v="105459"/>
    <x v="2"/>
    <x v="72"/>
    <x v="0"/>
    <n v="7"/>
  </r>
  <r>
    <s v="105459"/>
    <x v="2"/>
    <x v="72"/>
    <x v="1"/>
    <n v="11"/>
  </r>
  <r>
    <s v="105459"/>
    <x v="2"/>
    <x v="72"/>
    <x v="2"/>
    <n v="8"/>
  </r>
  <r>
    <s v="105459"/>
    <x v="2"/>
    <x v="72"/>
    <x v="4"/>
    <n v="9"/>
  </r>
  <r>
    <s v="105459"/>
    <x v="2"/>
    <x v="72"/>
    <x v="3"/>
    <n v="2"/>
  </r>
  <r>
    <s v="105460"/>
    <x v="2"/>
    <x v="73"/>
    <x v="0"/>
    <n v="1"/>
  </r>
  <r>
    <s v="105460"/>
    <x v="2"/>
    <x v="73"/>
    <x v="1"/>
    <n v="17"/>
  </r>
  <r>
    <s v="105460"/>
    <x v="2"/>
    <x v="73"/>
    <x v="2"/>
    <n v="5"/>
  </r>
  <r>
    <s v="105460"/>
    <x v="2"/>
    <x v="73"/>
    <x v="4"/>
    <n v="13"/>
  </r>
  <r>
    <s v="105460"/>
    <x v="2"/>
    <x v="73"/>
    <x v="3"/>
    <n v="2"/>
  </r>
  <r>
    <s v="105461"/>
    <x v="2"/>
    <x v="74"/>
    <x v="0"/>
    <n v="1"/>
  </r>
  <r>
    <s v="105461"/>
    <x v="2"/>
    <x v="74"/>
    <x v="1"/>
    <n v="4"/>
  </r>
  <r>
    <s v="105461"/>
    <x v="2"/>
    <x v="74"/>
    <x v="2"/>
    <n v="1"/>
  </r>
  <r>
    <s v="105462"/>
    <x v="2"/>
    <x v="75"/>
    <x v="0"/>
    <n v="2"/>
  </r>
  <r>
    <s v="105462"/>
    <x v="2"/>
    <x v="75"/>
    <x v="1"/>
    <n v="1"/>
  </r>
  <r>
    <s v="105462"/>
    <x v="2"/>
    <x v="75"/>
    <x v="2"/>
    <n v="5"/>
  </r>
  <r>
    <s v="105462"/>
    <x v="2"/>
    <x v="75"/>
    <x v="4"/>
    <n v="2"/>
  </r>
  <r>
    <s v="105462"/>
    <x v="2"/>
    <x v="75"/>
    <x v="3"/>
    <n v="3"/>
  </r>
  <r>
    <s v="105463"/>
    <x v="2"/>
    <x v="76"/>
    <x v="0"/>
    <n v="4"/>
  </r>
  <r>
    <s v="105463"/>
    <x v="2"/>
    <x v="76"/>
    <x v="1"/>
    <n v="2"/>
  </r>
  <r>
    <s v="105463"/>
    <x v="2"/>
    <x v="76"/>
    <x v="2"/>
    <n v="4"/>
  </r>
  <r>
    <s v="105463"/>
    <x v="2"/>
    <x v="76"/>
    <x v="4"/>
    <n v="5"/>
  </r>
  <r>
    <s v="105463"/>
    <x v="2"/>
    <x v="76"/>
    <x v="3"/>
    <n v="3"/>
  </r>
  <r>
    <s v="105464"/>
    <x v="2"/>
    <x v="77"/>
    <x v="0"/>
    <n v="11"/>
  </r>
  <r>
    <s v="105464"/>
    <x v="2"/>
    <x v="77"/>
    <x v="1"/>
    <n v="2"/>
  </r>
  <r>
    <s v="105464"/>
    <x v="2"/>
    <x v="77"/>
    <x v="2"/>
    <n v="10"/>
  </r>
  <r>
    <s v="105464"/>
    <x v="2"/>
    <x v="77"/>
    <x v="4"/>
    <n v="5"/>
  </r>
  <r>
    <s v="105464"/>
    <x v="2"/>
    <x v="77"/>
    <x v="3"/>
    <n v="1"/>
  </r>
  <r>
    <s v="105465"/>
    <x v="2"/>
    <x v="78"/>
    <x v="0"/>
    <n v="2"/>
  </r>
  <r>
    <s v="105465"/>
    <x v="2"/>
    <x v="78"/>
    <x v="1"/>
    <n v="3"/>
  </r>
  <r>
    <s v="105465"/>
    <x v="2"/>
    <x v="78"/>
    <x v="2"/>
    <n v="2"/>
  </r>
  <r>
    <s v="105465"/>
    <x v="2"/>
    <x v="78"/>
    <x v="3"/>
    <n v="5"/>
  </r>
  <r>
    <s v="105466"/>
    <x v="2"/>
    <x v="79"/>
    <x v="1"/>
    <n v="2"/>
  </r>
  <r>
    <s v="105466"/>
    <x v="2"/>
    <x v="79"/>
    <x v="4"/>
    <n v="1"/>
  </r>
  <r>
    <s v="105466"/>
    <x v="2"/>
    <x v="79"/>
    <x v="3"/>
    <n v="1"/>
  </r>
  <r>
    <s v="105467"/>
    <x v="4"/>
    <x v="80"/>
    <x v="0"/>
    <n v="6"/>
  </r>
  <r>
    <s v="105467"/>
    <x v="4"/>
    <x v="80"/>
    <x v="1"/>
    <n v="7"/>
  </r>
  <r>
    <s v="105467"/>
    <x v="4"/>
    <x v="80"/>
    <x v="2"/>
    <n v="7"/>
  </r>
  <r>
    <s v="105467"/>
    <x v="4"/>
    <x v="80"/>
    <x v="4"/>
    <n v="4"/>
  </r>
  <r>
    <s v="105467"/>
    <x v="4"/>
    <x v="80"/>
    <x v="3"/>
    <n v="6"/>
  </r>
  <r>
    <s v="105468"/>
    <x v="4"/>
    <x v="81"/>
    <x v="0"/>
    <n v="24"/>
  </r>
  <r>
    <s v="105468"/>
    <x v="4"/>
    <x v="81"/>
    <x v="1"/>
    <n v="10"/>
  </r>
  <r>
    <s v="105468"/>
    <x v="4"/>
    <x v="81"/>
    <x v="2"/>
    <n v="9"/>
  </r>
  <r>
    <s v="105468"/>
    <x v="4"/>
    <x v="81"/>
    <x v="4"/>
    <n v="7"/>
  </r>
  <r>
    <s v="105468"/>
    <x v="4"/>
    <x v="81"/>
    <x v="3"/>
    <n v="8"/>
  </r>
  <r>
    <s v="105469"/>
    <x v="4"/>
    <x v="82"/>
    <x v="0"/>
    <n v="21"/>
  </r>
  <r>
    <s v="105469"/>
    <x v="4"/>
    <x v="82"/>
    <x v="1"/>
    <n v="1"/>
  </r>
  <r>
    <s v="105469"/>
    <x v="4"/>
    <x v="82"/>
    <x v="2"/>
    <n v="7"/>
  </r>
  <r>
    <s v="105469"/>
    <x v="4"/>
    <x v="82"/>
    <x v="4"/>
    <n v="5"/>
  </r>
  <r>
    <s v="105469"/>
    <x v="4"/>
    <x v="82"/>
    <x v="3"/>
    <n v="18"/>
  </r>
  <r>
    <s v="105470"/>
    <x v="4"/>
    <x v="83"/>
    <x v="0"/>
    <n v="13"/>
  </r>
  <r>
    <s v="105470"/>
    <x v="4"/>
    <x v="83"/>
    <x v="3"/>
    <n v="2"/>
  </r>
  <r>
    <s v="105471"/>
    <x v="4"/>
    <x v="84"/>
    <x v="0"/>
    <n v="3"/>
  </r>
  <r>
    <s v="105471"/>
    <x v="4"/>
    <x v="84"/>
    <x v="1"/>
    <n v="13"/>
  </r>
  <r>
    <s v="105471"/>
    <x v="4"/>
    <x v="84"/>
    <x v="2"/>
    <n v="5"/>
  </r>
  <r>
    <s v="105471"/>
    <x v="4"/>
    <x v="84"/>
    <x v="4"/>
    <n v="5"/>
  </r>
  <r>
    <s v="105471"/>
    <x v="4"/>
    <x v="84"/>
    <x v="3"/>
    <n v="7"/>
  </r>
  <r>
    <s v="105472"/>
    <x v="4"/>
    <x v="85"/>
    <x v="0"/>
    <n v="2"/>
  </r>
  <r>
    <s v="105472"/>
    <x v="4"/>
    <x v="85"/>
    <x v="1"/>
    <n v="2"/>
  </r>
  <r>
    <s v="105472"/>
    <x v="4"/>
    <x v="85"/>
    <x v="2"/>
    <n v="0"/>
  </r>
  <r>
    <s v="105472"/>
    <x v="4"/>
    <x v="85"/>
    <x v="4"/>
    <n v="1"/>
  </r>
  <r>
    <s v="105472"/>
    <x v="4"/>
    <x v="85"/>
    <x v="3"/>
    <n v="4"/>
  </r>
  <r>
    <s v="105473"/>
    <x v="4"/>
    <x v="86"/>
    <x v="0"/>
    <n v="8"/>
  </r>
  <r>
    <s v="105473"/>
    <x v="4"/>
    <x v="86"/>
    <x v="1"/>
    <n v="16"/>
  </r>
  <r>
    <s v="105473"/>
    <x v="4"/>
    <x v="86"/>
    <x v="2"/>
    <n v="5"/>
  </r>
  <r>
    <s v="105473"/>
    <x v="4"/>
    <x v="86"/>
    <x v="4"/>
    <n v="19"/>
  </r>
  <r>
    <s v="105473"/>
    <x v="4"/>
    <x v="86"/>
    <x v="3"/>
    <n v="23"/>
  </r>
  <r>
    <s v="105474"/>
    <x v="4"/>
    <x v="87"/>
    <x v="0"/>
    <n v="0"/>
  </r>
  <r>
    <s v="105474"/>
    <x v="4"/>
    <x v="87"/>
    <x v="1"/>
    <n v="6"/>
  </r>
  <r>
    <s v="105474"/>
    <x v="4"/>
    <x v="87"/>
    <x v="3"/>
    <n v="1"/>
  </r>
  <r>
    <s v="105475"/>
    <x v="8"/>
    <x v="88"/>
    <x v="0"/>
    <n v="5"/>
  </r>
  <r>
    <s v="105475"/>
    <x v="8"/>
    <x v="88"/>
    <x v="1"/>
    <n v="14"/>
  </r>
  <r>
    <s v="105475"/>
    <x v="8"/>
    <x v="88"/>
    <x v="2"/>
    <n v="11"/>
  </r>
  <r>
    <s v="105475"/>
    <x v="8"/>
    <x v="88"/>
    <x v="4"/>
    <n v="19"/>
  </r>
  <r>
    <s v="105475"/>
    <x v="8"/>
    <x v="88"/>
    <x v="3"/>
    <n v="13"/>
  </r>
  <r>
    <s v="105476"/>
    <x v="8"/>
    <x v="89"/>
    <x v="0"/>
    <n v="5"/>
  </r>
  <r>
    <s v="105476"/>
    <x v="8"/>
    <x v="89"/>
    <x v="1"/>
    <n v="2"/>
  </r>
  <r>
    <s v="105476"/>
    <x v="8"/>
    <x v="89"/>
    <x v="2"/>
    <n v="3"/>
  </r>
  <r>
    <s v="105476"/>
    <x v="8"/>
    <x v="89"/>
    <x v="4"/>
    <n v="8"/>
  </r>
  <r>
    <s v="105476"/>
    <x v="8"/>
    <x v="89"/>
    <x v="3"/>
    <n v="12"/>
  </r>
  <r>
    <s v="105477"/>
    <x v="8"/>
    <x v="90"/>
    <x v="0"/>
    <n v="19"/>
  </r>
  <r>
    <s v="105477"/>
    <x v="8"/>
    <x v="90"/>
    <x v="1"/>
    <n v="28"/>
  </r>
  <r>
    <s v="105477"/>
    <x v="8"/>
    <x v="90"/>
    <x v="2"/>
    <n v="19"/>
  </r>
  <r>
    <s v="105477"/>
    <x v="8"/>
    <x v="90"/>
    <x v="4"/>
    <n v="44"/>
  </r>
  <r>
    <s v="105477"/>
    <x v="8"/>
    <x v="90"/>
    <x v="3"/>
    <n v="24"/>
  </r>
  <r>
    <s v="105478"/>
    <x v="5"/>
    <x v="91"/>
    <x v="0"/>
    <n v="8"/>
  </r>
  <r>
    <s v="105478"/>
    <x v="5"/>
    <x v="91"/>
    <x v="1"/>
    <n v="1"/>
  </r>
  <r>
    <s v="105478"/>
    <x v="5"/>
    <x v="91"/>
    <x v="2"/>
    <n v="7"/>
  </r>
  <r>
    <s v="105478"/>
    <x v="5"/>
    <x v="91"/>
    <x v="4"/>
    <n v="9"/>
  </r>
  <r>
    <s v="105478"/>
    <x v="5"/>
    <x v="91"/>
    <x v="3"/>
    <n v="6"/>
  </r>
  <r>
    <s v="105479"/>
    <x v="5"/>
    <x v="92"/>
    <x v="0"/>
    <n v="18"/>
  </r>
  <r>
    <s v="105479"/>
    <x v="5"/>
    <x v="92"/>
    <x v="1"/>
    <n v="17"/>
  </r>
  <r>
    <s v="105479"/>
    <x v="5"/>
    <x v="92"/>
    <x v="2"/>
    <n v="14"/>
  </r>
  <r>
    <s v="105479"/>
    <x v="5"/>
    <x v="92"/>
    <x v="4"/>
    <n v="7"/>
  </r>
  <r>
    <s v="105479"/>
    <x v="5"/>
    <x v="92"/>
    <x v="3"/>
    <n v="5"/>
  </r>
  <r>
    <s v="105480"/>
    <x v="5"/>
    <x v="93"/>
    <x v="0"/>
    <n v="13"/>
  </r>
  <r>
    <s v="105480"/>
    <x v="5"/>
    <x v="93"/>
    <x v="1"/>
    <n v="15"/>
  </r>
  <r>
    <s v="105480"/>
    <x v="5"/>
    <x v="93"/>
    <x v="2"/>
    <n v="11"/>
  </r>
  <r>
    <s v="105480"/>
    <x v="5"/>
    <x v="93"/>
    <x v="4"/>
    <n v="20"/>
  </r>
  <r>
    <s v="105480"/>
    <x v="5"/>
    <x v="93"/>
    <x v="3"/>
    <n v="11"/>
  </r>
  <r>
    <s v="105481"/>
    <x v="5"/>
    <x v="94"/>
    <x v="0"/>
    <n v="2"/>
  </r>
  <r>
    <s v="105481"/>
    <x v="5"/>
    <x v="94"/>
    <x v="1"/>
    <n v="1"/>
  </r>
  <r>
    <s v="105481"/>
    <x v="5"/>
    <x v="94"/>
    <x v="2"/>
    <n v="1"/>
  </r>
  <r>
    <s v="105481"/>
    <x v="5"/>
    <x v="94"/>
    <x v="4"/>
    <n v="1"/>
  </r>
  <r>
    <s v="105481"/>
    <x v="5"/>
    <x v="94"/>
    <x v="3"/>
    <n v="2"/>
  </r>
  <r>
    <s v="105485"/>
    <x v="0"/>
    <x v="95"/>
    <x v="0"/>
    <n v="1"/>
  </r>
  <r>
    <s v="105485"/>
    <x v="0"/>
    <x v="95"/>
    <x v="1"/>
    <n v="3"/>
  </r>
  <r>
    <s v="105485"/>
    <x v="0"/>
    <x v="95"/>
    <x v="2"/>
    <n v="4"/>
  </r>
  <r>
    <s v="105485"/>
    <x v="0"/>
    <x v="95"/>
    <x v="4"/>
    <n v="1"/>
  </r>
  <r>
    <s v="105485"/>
    <x v="0"/>
    <x v="95"/>
    <x v="3"/>
    <n v="2"/>
  </r>
  <r>
    <s v="105486"/>
    <x v="0"/>
    <x v="96"/>
    <x v="0"/>
    <n v="3"/>
  </r>
  <r>
    <s v="105486"/>
    <x v="0"/>
    <x v="96"/>
    <x v="1"/>
    <n v="4"/>
  </r>
  <r>
    <s v="105486"/>
    <x v="0"/>
    <x v="96"/>
    <x v="2"/>
    <n v="4"/>
  </r>
  <r>
    <s v="105486"/>
    <x v="0"/>
    <x v="96"/>
    <x v="4"/>
    <n v="4"/>
  </r>
  <r>
    <s v="105486"/>
    <x v="0"/>
    <x v="96"/>
    <x v="3"/>
    <n v="3"/>
  </r>
  <r>
    <s v="105487"/>
    <x v="0"/>
    <x v="97"/>
    <x v="0"/>
    <n v="15"/>
  </r>
  <r>
    <s v="105487"/>
    <x v="0"/>
    <x v="97"/>
    <x v="1"/>
    <n v="2"/>
  </r>
  <r>
    <s v="105487"/>
    <x v="0"/>
    <x v="97"/>
    <x v="2"/>
    <n v="4"/>
  </r>
  <r>
    <s v="105487"/>
    <x v="0"/>
    <x v="97"/>
    <x v="4"/>
    <n v="5"/>
  </r>
  <r>
    <s v="105487"/>
    <x v="0"/>
    <x v="97"/>
    <x v="3"/>
    <n v="6"/>
  </r>
  <r>
    <s v="105490"/>
    <x v="2"/>
    <x v="98"/>
    <x v="1"/>
    <n v="4"/>
  </r>
  <r>
    <s v="105490"/>
    <x v="2"/>
    <x v="98"/>
    <x v="2"/>
    <n v="5"/>
  </r>
  <r>
    <s v="105490"/>
    <x v="2"/>
    <x v="98"/>
    <x v="4"/>
    <n v="7"/>
  </r>
  <r>
    <s v="105490"/>
    <x v="2"/>
    <x v="98"/>
    <x v="3"/>
    <n v="1"/>
  </r>
  <r>
    <s v="105491"/>
    <x v="1"/>
    <x v="99"/>
    <x v="0"/>
    <n v="11"/>
  </r>
  <r>
    <s v="105491"/>
    <x v="1"/>
    <x v="99"/>
    <x v="1"/>
    <n v="5"/>
  </r>
  <r>
    <s v="105491"/>
    <x v="1"/>
    <x v="99"/>
    <x v="2"/>
    <n v="13"/>
  </r>
  <r>
    <s v="105491"/>
    <x v="1"/>
    <x v="99"/>
    <x v="4"/>
    <n v="18"/>
  </r>
  <r>
    <s v="105491"/>
    <x v="1"/>
    <x v="99"/>
    <x v="3"/>
    <n v="20"/>
  </r>
  <r>
    <s v="105492"/>
    <x v="1"/>
    <x v="100"/>
    <x v="0"/>
    <n v="5"/>
  </r>
  <r>
    <s v="105492"/>
    <x v="1"/>
    <x v="100"/>
    <x v="1"/>
    <n v="2"/>
  </r>
  <r>
    <s v="105492"/>
    <x v="1"/>
    <x v="100"/>
    <x v="4"/>
    <n v="5"/>
  </r>
  <r>
    <s v="105492"/>
    <x v="1"/>
    <x v="100"/>
    <x v="3"/>
    <n v="8"/>
  </r>
  <r>
    <s v="105496"/>
    <x v="0"/>
    <x v="101"/>
    <x v="0"/>
    <n v="3"/>
  </r>
  <r>
    <s v="105496"/>
    <x v="0"/>
    <x v="101"/>
    <x v="1"/>
    <n v="0"/>
  </r>
  <r>
    <s v="105496"/>
    <x v="0"/>
    <x v="101"/>
    <x v="2"/>
    <n v="2"/>
  </r>
  <r>
    <s v="105496"/>
    <x v="0"/>
    <x v="101"/>
    <x v="4"/>
    <n v="5"/>
  </r>
  <r>
    <s v="105496"/>
    <x v="0"/>
    <x v="101"/>
    <x v="3"/>
    <n v="1"/>
  </r>
  <r>
    <s v="105499"/>
    <x v="6"/>
    <x v="102"/>
    <x v="0"/>
    <n v="17"/>
  </r>
  <r>
    <s v="105499"/>
    <x v="6"/>
    <x v="102"/>
    <x v="1"/>
    <n v="5"/>
  </r>
  <r>
    <s v="105499"/>
    <x v="6"/>
    <x v="102"/>
    <x v="2"/>
    <n v="5"/>
  </r>
  <r>
    <s v="105499"/>
    <x v="6"/>
    <x v="102"/>
    <x v="4"/>
    <n v="3"/>
  </r>
  <r>
    <s v="105499"/>
    <x v="6"/>
    <x v="102"/>
    <x v="3"/>
    <n v="4"/>
  </r>
  <r>
    <s v="105500"/>
    <x v="13"/>
    <x v="103"/>
    <x v="0"/>
    <n v="1"/>
  </r>
  <r>
    <s v="105500"/>
    <x v="13"/>
    <x v="103"/>
    <x v="1"/>
    <n v="5"/>
  </r>
  <r>
    <s v="105500"/>
    <x v="13"/>
    <x v="103"/>
    <x v="2"/>
    <n v="1"/>
  </r>
  <r>
    <s v="105500"/>
    <x v="13"/>
    <x v="103"/>
    <x v="4"/>
    <n v="5"/>
  </r>
  <r>
    <s v="105500"/>
    <x v="13"/>
    <x v="103"/>
    <x v="3"/>
    <n v="4"/>
  </r>
  <r>
    <s v="105501"/>
    <x v="1"/>
    <x v="104"/>
    <x v="3"/>
    <n v="7"/>
  </r>
  <r>
    <s v="105503"/>
    <x v="12"/>
    <x v="105"/>
    <x v="4"/>
    <n v="0"/>
  </r>
  <r>
    <s v="105503"/>
    <x v="12"/>
    <x v="105"/>
    <x v="3"/>
    <n v="0"/>
  </r>
  <r>
    <s v="105504"/>
    <x v="0"/>
    <x v="106"/>
    <x v="0"/>
    <n v="1"/>
  </r>
  <r>
    <s v="105504"/>
    <x v="0"/>
    <x v="106"/>
    <x v="1"/>
    <n v="4"/>
  </r>
  <r>
    <s v="105504"/>
    <x v="0"/>
    <x v="106"/>
    <x v="2"/>
    <n v="2"/>
  </r>
  <r>
    <s v="105504"/>
    <x v="0"/>
    <x v="106"/>
    <x v="4"/>
    <n v="4"/>
  </r>
  <r>
    <s v="105504"/>
    <x v="0"/>
    <x v="106"/>
    <x v="3"/>
    <n v="2"/>
  </r>
  <r>
    <s v="105505"/>
    <x v="13"/>
    <x v="107"/>
    <x v="0"/>
    <n v="2"/>
  </r>
  <r>
    <s v="105505"/>
    <x v="13"/>
    <x v="107"/>
    <x v="1"/>
    <n v="1"/>
  </r>
  <r>
    <s v="105505"/>
    <x v="13"/>
    <x v="107"/>
    <x v="2"/>
    <n v="1"/>
  </r>
  <r>
    <s v="105505"/>
    <x v="13"/>
    <x v="107"/>
    <x v="4"/>
    <n v="24"/>
  </r>
  <r>
    <s v="105505"/>
    <x v="13"/>
    <x v="107"/>
    <x v="3"/>
    <n v="2"/>
  </r>
  <r>
    <s v="105506"/>
    <x v="13"/>
    <x v="108"/>
    <x v="0"/>
    <n v="3"/>
  </r>
  <r>
    <s v="105506"/>
    <x v="13"/>
    <x v="108"/>
    <x v="2"/>
    <n v="7"/>
  </r>
  <r>
    <s v="105506"/>
    <x v="13"/>
    <x v="108"/>
    <x v="4"/>
    <n v="2"/>
  </r>
  <r>
    <s v="105506"/>
    <x v="13"/>
    <x v="108"/>
    <x v="3"/>
    <n v="3"/>
  </r>
  <r>
    <s v="105507"/>
    <x v="14"/>
    <x v="109"/>
    <x v="0"/>
    <n v="2"/>
  </r>
  <r>
    <s v="105507"/>
    <x v="14"/>
    <x v="109"/>
    <x v="1"/>
    <n v="0"/>
  </r>
  <r>
    <s v="105507"/>
    <x v="14"/>
    <x v="109"/>
    <x v="4"/>
    <n v="4"/>
  </r>
  <r>
    <s v="105509"/>
    <x v="4"/>
    <x v="110"/>
    <x v="0"/>
    <n v="9"/>
  </r>
  <r>
    <s v="105509"/>
    <x v="4"/>
    <x v="110"/>
    <x v="1"/>
    <n v="2"/>
  </r>
  <r>
    <s v="105509"/>
    <x v="4"/>
    <x v="110"/>
    <x v="2"/>
    <n v="3"/>
  </r>
  <r>
    <s v="105509"/>
    <x v="4"/>
    <x v="110"/>
    <x v="4"/>
    <n v="6"/>
  </r>
  <r>
    <s v="105509"/>
    <x v="4"/>
    <x v="110"/>
    <x v="3"/>
    <n v="6"/>
  </r>
  <r>
    <s v="105510"/>
    <x v="14"/>
    <x v="111"/>
    <x v="0"/>
    <n v="1"/>
  </r>
  <r>
    <s v="105510"/>
    <x v="14"/>
    <x v="111"/>
    <x v="1"/>
    <n v="1"/>
  </r>
  <r>
    <s v="105510"/>
    <x v="14"/>
    <x v="111"/>
    <x v="2"/>
    <n v="2"/>
  </r>
  <r>
    <s v="105510"/>
    <x v="14"/>
    <x v="111"/>
    <x v="4"/>
    <n v="1"/>
  </r>
  <r>
    <s v="105511"/>
    <x v="5"/>
    <x v="112"/>
    <x v="0"/>
    <n v="15"/>
  </r>
  <r>
    <s v="105511"/>
    <x v="5"/>
    <x v="112"/>
    <x v="1"/>
    <n v="22"/>
  </r>
  <r>
    <s v="105511"/>
    <x v="5"/>
    <x v="112"/>
    <x v="2"/>
    <n v="13"/>
  </r>
  <r>
    <s v="105511"/>
    <x v="5"/>
    <x v="112"/>
    <x v="4"/>
    <n v="6"/>
  </r>
  <r>
    <s v="105511"/>
    <x v="5"/>
    <x v="112"/>
    <x v="3"/>
    <n v="8"/>
  </r>
  <r>
    <s v="105700"/>
    <x v="6"/>
    <x v="113"/>
    <x v="0"/>
    <n v="12"/>
  </r>
  <r>
    <s v="105700"/>
    <x v="6"/>
    <x v="113"/>
    <x v="1"/>
    <n v="5"/>
  </r>
  <r>
    <s v="105700"/>
    <x v="6"/>
    <x v="113"/>
    <x v="2"/>
    <n v="18"/>
  </r>
  <r>
    <s v="105700"/>
    <x v="6"/>
    <x v="113"/>
    <x v="4"/>
    <n v="18"/>
  </r>
  <r>
    <s v="105700"/>
    <x v="6"/>
    <x v="113"/>
    <x v="3"/>
    <n v="19"/>
  </r>
  <r>
    <s v="105701"/>
    <x v="6"/>
    <x v="114"/>
    <x v="0"/>
    <n v="41"/>
  </r>
  <r>
    <s v="105701"/>
    <x v="6"/>
    <x v="114"/>
    <x v="1"/>
    <n v="32"/>
  </r>
  <r>
    <s v="105701"/>
    <x v="6"/>
    <x v="114"/>
    <x v="2"/>
    <n v="31"/>
  </r>
  <r>
    <s v="105701"/>
    <x v="6"/>
    <x v="114"/>
    <x v="4"/>
    <n v="12"/>
  </r>
  <r>
    <s v="105701"/>
    <x v="6"/>
    <x v="114"/>
    <x v="3"/>
    <n v="39"/>
  </r>
  <r>
    <s v="105702"/>
    <x v="6"/>
    <x v="115"/>
    <x v="0"/>
    <n v="7"/>
  </r>
  <r>
    <s v="105702"/>
    <x v="6"/>
    <x v="115"/>
    <x v="1"/>
    <n v="10"/>
  </r>
  <r>
    <s v="105702"/>
    <x v="6"/>
    <x v="115"/>
    <x v="2"/>
    <n v="22"/>
  </r>
  <r>
    <s v="105702"/>
    <x v="6"/>
    <x v="115"/>
    <x v="4"/>
    <n v="23"/>
  </r>
  <r>
    <s v="105702"/>
    <x v="6"/>
    <x v="115"/>
    <x v="3"/>
    <n v="74"/>
  </r>
  <r>
    <s v="105722"/>
    <x v="14"/>
    <x v="116"/>
    <x v="0"/>
    <n v="20"/>
  </r>
  <r>
    <s v="105722"/>
    <x v="14"/>
    <x v="116"/>
    <x v="1"/>
    <n v="19"/>
  </r>
  <r>
    <s v="105722"/>
    <x v="14"/>
    <x v="116"/>
    <x v="2"/>
    <n v="23"/>
  </r>
  <r>
    <s v="105722"/>
    <x v="14"/>
    <x v="116"/>
    <x v="4"/>
    <n v="26"/>
  </r>
  <r>
    <s v="105722"/>
    <x v="14"/>
    <x v="116"/>
    <x v="3"/>
    <n v="16"/>
  </r>
  <r>
    <s v="105723"/>
    <x v="14"/>
    <x v="117"/>
    <x v="0"/>
    <n v="23"/>
  </r>
  <r>
    <s v="105723"/>
    <x v="14"/>
    <x v="117"/>
    <x v="1"/>
    <n v="20"/>
  </r>
  <r>
    <s v="105723"/>
    <x v="14"/>
    <x v="117"/>
    <x v="2"/>
    <n v="16"/>
  </r>
  <r>
    <s v="105723"/>
    <x v="14"/>
    <x v="117"/>
    <x v="4"/>
    <n v="19"/>
  </r>
  <r>
    <s v="105723"/>
    <x v="14"/>
    <x v="117"/>
    <x v="3"/>
    <n v="22"/>
  </r>
  <r>
    <s v="200258"/>
    <x v="14"/>
    <x v="118"/>
    <x v="1"/>
    <n v="13"/>
  </r>
  <r>
    <s v="200258"/>
    <x v="14"/>
    <x v="118"/>
    <x v="2"/>
    <n v="20"/>
  </r>
  <r>
    <s v="200258"/>
    <x v="14"/>
    <x v="118"/>
    <x v="4"/>
    <n v="15"/>
  </r>
  <r>
    <s v="200258"/>
    <x v="14"/>
    <x v="118"/>
    <x v="3"/>
    <n v="5"/>
  </r>
  <r>
    <s v="200273"/>
    <x v="7"/>
    <x v="119"/>
    <x v="2"/>
    <n v="2"/>
  </r>
  <r>
    <s v="200273"/>
    <x v="7"/>
    <x v="119"/>
    <x v="4"/>
    <n v="6"/>
  </r>
  <r>
    <s v="200273"/>
    <x v="7"/>
    <x v="119"/>
    <x v="3"/>
    <n v="2"/>
  </r>
  <r>
    <s v="200366"/>
    <x v="0"/>
    <x v="120"/>
    <x v="0"/>
    <n v="142"/>
  </r>
  <r>
    <s v="200366"/>
    <x v="0"/>
    <x v="120"/>
    <x v="1"/>
    <n v="116"/>
  </r>
  <r>
    <s v="200366"/>
    <x v="0"/>
    <x v="120"/>
    <x v="2"/>
    <n v="135"/>
  </r>
  <r>
    <s v="200366"/>
    <x v="0"/>
    <x v="120"/>
    <x v="4"/>
    <n v="124"/>
  </r>
  <r>
    <s v="200366"/>
    <x v="0"/>
    <x v="120"/>
    <x v="3"/>
    <n v="90"/>
  </r>
  <r>
    <s v="200367"/>
    <x v="14"/>
    <x v="121"/>
    <x v="0"/>
    <n v="10"/>
  </r>
  <r>
    <s v="200367"/>
    <x v="14"/>
    <x v="121"/>
    <x v="1"/>
    <n v="17"/>
  </r>
  <r>
    <s v="200367"/>
    <x v="14"/>
    <x v="121"/>
    <x v="2"/>
    <n v="7"/>
  </r>
  <r>
    <s v="200367"/>
    <x v="14"/>
    <x v="121"/>
    <x v="4"/>
    <n v="17"/>
  </r>
  <r>
    <s v="200367"/>
    <x v="14"/>
    <x v="121"/>
    <x v="3"/>
    <n v="18"/>
  </r>
  <r>
    <s v="200402"/>
    <x v="6"/>
    <x v="122"/>
    <x v="0"/>
    <n v="7"/>
  </r>
  <r>
    <s v="200402"/>
    <x v="6"/>
    <x v="122"/>
    <x v="1"/>
    <n v="8"/>
  </r>
  <r>
    <s v="200402"/>
    <x v="6"/>
    <x v="122"/>
    <x v="2"/>
    <n v="8"/>
  </r>
  <r>
    <s v="200402"/>
    <x v="6"/>
    <x v="122"/>
    <x v="4"/>
    <n v="28"/>
  </r>
  <r>
    <s v="200402"/>
    <x v="6"/>
    <x v="122"/>
    <x v="3"/>
    <n v="37"/>
  </r>
  <r>
    <s v="200494"/>
    <x v="7"/>
    <x v="123"/>
    <x v="0"/>
    <n v="66"/>
  </r>
  <r>
    <s v="200494"/>
    <x v="7"/>
    <x v="123"/>
    <x v="1"/>
    <n v="44"/>
  </r>
  <r>
    <s v="200494"/>
    <x v="7"/>
    <x v="123"/>
    <x v="2"/>
    <n v="69"/>
  </r>
  <r>
    <s v="200494"/>
    <x v="7"/>
    <x v="123"/>
    <x v="3"/>
    <n v="139"/>
  </r>
  <r>
    <s v="200499"/>
    <x v="7"/>
    <x v="124"/>
    <x v="0"/>
    <n v="67"/>
  </r>
  <r>
    <s v="200499"/>
    <x v="7"/>
    <x v="124"/>
    <x v="1"/>
    <n v="82"/>
  </r>
  <r>
    <s v="200499"/>
    <x v="7"/>
    <x v="124"/>
    <x v="2"/>
    <n v="52"/>
  </r>
  <r>
    <s v="200499"/>
    <x v="7"/>
    <x v="124"/>
    <x v="4"/>
    <n v="36"/>
  </r>
  <r>
    <s v="200499"/>
    <x v="7"/>
    <x v="124"/>
    <x v="3"/>
    <n v="66"/>
  </r>
  <r>
    <s v="200538"/>
    <x v="4"/>
    <x v="125"/>
    <x v="0"/>
    <n v="66"/>
  </r>
  <r>
    <s v="200538"/>
    <x v="4"/>
    <x v="125"/>
    <x v="1"/>
    <n v="71"/>
  </r>
  <r>
    <s v="200538"/>
    <x v="4"/>
    <x v="125"/>
    <x v="2"/>
    <n v="40"/>
  </r>
  <r>
    <s v="200538"/>
    <x v="4"/>
    <x v="125"/>
    <x v="4"/>
    <n v="33"/>
  </r>
  <r>
    <s v="200538"/>
    <x v="4"/>
    <x v="125"/>
    <x v="3"/>
    <n v="41"/>
  </r>
  <r>
    <s v="200569"/>
    <x v="14"/>
    <x v="126"/>
    <x v="0"/>
    <n v="34"/>
  </r>
  <r>
    <s v="200569"/>
    <x v="14"/>
    <x v="126"/>
    <x v="1"/>
    <n v="18"/>
  </r>
  <r>
    <s v="200569"/>
    <x v="14"/>
    <x v="126"/>
    <x v="2"/>
    <n v="29"/>
  </r>
  <r>
    <s v="200569"/>
    <x v="14"/>
    <x v="126"/>
    <x v="4"/>
    <n v="18"/>
  </r>
  <r>
    <s v="200569"/>
    <x v="14"/>
    <x v="126"/>
    <x v="3"/>
    <n v="57"/>
  </r>
  <r>
    <s v="200607"/>
    <x v="7"/>
    <x v="127"/>
    <x v="0"/>
    <n v="78"/>
  </r>
  <r>
    <s v="200607"/>
    <x v="7"/>
    <x v="127"/>
    <x v="1"/>
    <n v="63"/>
  </r>
  <r>
    <s v="200607"/>
    <x v="7"/>
    <x v="127"/>
    <x v="2"/>
    <n v="64"/>
  </r>
  <r>
    <s v="200607"/>
    <x v="7"/>
    <x v="127"/>
    <x v="4"/>
    <n v="78"/>
  </r>
  <r>
    <s v="200607"/>
    <x v="7"/>
    <x v="127"/>
    <x v="3"/>
    <n v="85"/>
  </r>
  <r>
    <s v="105104"/>
    <x v="1"/>
    <x v="1"/>
    <x v="0"/>
    <n v="37"/>
  </r>
  <r>
    <s v="105104"/>
    <x v="1"/>
    <x v="1"/>
    <x v="1"/>
    <n v="46"/>
  </r>
  <r>
    <s v="105104"/>
    <x v="1"/>
    <x v="1"/>
    <x v="2"/>
    <n v="48"/>
  </r>
  <r>
    <s v="105104"/>
    <x v="1"/>
    <x v="1"/>
    <x v="4"/>
    <n v="45"/>
  </r>
  <r>
    <s v="105104"/>
    <x v="1"/>
    <x v="1"/>
    <x v="3"/>
    <n v="57"/>
  </r>
  <r>
    <s v="105105"/>
    <x v="2"/>
    <x v="2"/>
    <x v="0"/>
    <n v="35"/>
  </r>
  <r>
    <s v="105105"/>
    <x v="2"/>
    <x v="2"/>
    <x v="1"/>
    <n v="44"/>
  </r>
  <r>
    <s v="105105"/>
    <x v="2"/>
    <x v="2"/>
    <x v="2"/>
    <n v="24"/>
  </r>
  <r>
    <s v="105105"/>
    <x v="2"/>
    <x v="2"/>
    <x v="4"/>
    <n v="18"/>
  </r>
  <r>
    <s v="105105"/>
    <x v="2"/>
    <x v="2"/>
    <x v="3"/>
    <n v="89"/>
  </r>
  <r>
    <s v="105106"/>
    <x v="3"/>
    <x v="3"/>
    <x v="0"/>
    <n v="38"/>
  </r>
  <r>
    <s v="105106"/>
    <x v="3"/>
    <x v="3"/>
    <x v="1"/>
    <n v="21"/>
  </r>
  <r>
    <s v="105106"/>
    <x v="3"/>
    <x v="3"/>
    <x v="2"/>
    <n v="20"/>
  </r>
  <r>
    <s v="105106"/>
    <x v="3"/>
    <x v="3"/>
    <x v="4"/>
    <n v="15"/>
  </r>
  <r>
    <s v="105106"/>
    <x v="3"/>
    <x v="3"/>
    <x v="3"/>
    <n v="66"/>
  </r>
  <r>
    <s v="105107"/>
    <x v="4"/>
    <x v="4"/>
    <x v="0"/>
    <n v="40"/>
  </r>
  <r>
    <s v="105107"/>
    <x v="4"/>
    <x v="4"/>
    <x v="1"/>
    <n v="71"/>
  </r>
  <r>
    <s v="105107"/>
    <x v="4"/>
    <x v="4"/>
    <x v="2"/>
    <n v="103"/>
  </r>
  <r>
    <s v="105107"/>
    <x v="4"/>
    <x v="4"/>
    <x v="4"/>
    <n v="106"/>
  </r>
  <r>
    <s v="105108"/>
    <x v="5"/>
    <x v="5"/>
    <x v="0"/>
    <n v="49"/>
  </r>
  <r>
    <s v="105108"/>
    <x v="5"/>
    <x v="5"/>
    <x v="1"/>
    <n v="63"/>
  </r>
  <r>
    <s v="105108"/>
    <x v="5"/>
    <x v="5"/>
    <x v="2"/>
    <n v="86"/>
  </r>
  <r>
    <s v="105108"/>
    <x v="5"/>
    <x v="5"/>
    <x v="4"/>
    <n v="89"/>
  </r>
  <r>
    <s v="105108"/>
    <x v="5"/>
    <x v="5"/>
    <x v="3"/>
    <n v="63"/>
  </r>
  <r>
    <s v="105300"/>
    <x v="6"/>
    <x v="6"/>
    <x v="0"/>
    <n v="323"/>
  </r>
  <r>
    <s v="105300"/>
    <x v="6"/>
    <x v="6"/>
    <x v="1"/>
    <n v="301"/>
  </r>
  <r>
    <s v="105300"/>
    <x v="6"/>
    <x v="6"/>
    <x v="2"/>
    <n v="374"/>
  </r>
  <r>
    <s v="105300"/>
    <x v="6"/>
    <x v="6"/>
    <x v="4"/>
    <n v="322"/>
  </r>
  <r>
    <s v="105300"/>
    <x v="6"/>
    <x v="6"/>
    <x v="3"/>
    <n v="563"/>
  </r>
  <r>
    <s v="105301"/>
    <x v="6"/>
    <x v="7"/>
    <x v="0"/>
    <n v="141"/>
  </r>
  <r>
    <s v="105301"/>
    <x v="6"/>
    <x v="7"/>
    <x v="1"/>
    <n v="46"/>
  </r>
  <r>
    <s v="105301"/>
    <x v="6"/>
    <x v="7"/>
    <x v="2"/>
    <n v="27"/>
  </r>
  <r>
    <s v="105301"/>
    <x v="6"/>
    <x v="7"/>
    <x v="4"/>
    <n v="81"/>
  </r>
  <r>
    <s v="105301"/>
    <x v="6"/>
    <x v="7"/>
    <x v="3"/>
    <n v="52"/>
  </r>
  <r>
    <s v="105302"/>
    <x v="6"/>
    <x v="8"/>
    <x v="0"/>
    <n v="127"/>
  </r>
  <r>
    <s v="105302"/>
    <x v="6"/>
    <x v="8"/>
    <x v="1"/>
    <n v="228"/>
  </r>
  <r>
    <s v="105302"/>
    <x v="6"/>
    <x v="8"/>
    <x v="2"/>
    <n v="152"/>
  </r>
  <r>
    <s v="105302"/>
    <x v="6"/>
    <x v="8"/>
    <x v="4"/>
    <n v="119"/>
  </r>
  <r>
    <s v="105302"/>
    <x v="6"/>
    <x v="8"/>
    <x v="3"/>
    <n v="63"/>
  </r>
  <r>
    <s v="105303"/>
    <x v="7"/>
    <x v="9"/>
    <x v="0"/>
    <n v="95"/>
  </r>
  <r>
    <s v="105303"/>
    <x v="7"/>
    <x v="9"/>
    <x v="1"/>
    <n v="51"/>
  </r>
  <r>
    <s v="105303"/>
    <x v="7"/>
    <x v="9"/>
    <x v="2"/>
    <n v="27"/>
  </r>
  <r>
    <s v="105303"/>
    <x v="7"/>
    <x v="9"/>
    <x v="4"/>
    <n v="40"/>
  </r>
  <r>
    <s v="105303"/>
    <x v="7"/>
    <x v="9"/>
    <x v="3"/>
    <n v="66"/>
  </r>
  <r>
    <s v="105304"/>
    <x v="7"/>
    <x v="10"/>
    <x v="0"/>
    <n v="108"/>
  </r>
  <r>
    <s v="105304"/>
    <x v="7"/>
    <x v="10"/>
    <x v="1"/>
    <n v="62"/>
  </r>
  <r>
    <s v="105304"/>
    <x v="7"/>
    <x v="10"/>
    <x v="2"/>
    <n v="38"/>
  </r>
  <r>
    <s v="105304"/>
    <x v="7"/>
    <x v="10"/>
    <x v="4"/>
    <n v="123"/>
  </r>
  <r>
    <s v="105304"/>
    <x v="7"/>
    <x v="10"/>
    <x v="3"/>
    <n v="97"/>
  </r>
  <r>
    <s v="105305"/>
    <x v="7"/>
    <x v="11"/>
    <x v="0"/>
    <n v="9"/>
  </r>
  <r>
    <s v="105305"/>
    <x v="7"/>
    <x v="11"/>
    <x v="1"/>
    <n v="5"/>
  </r>
  <r>
    <s v="105305"/>
    <x v="7"/>
    <x v="11"/>
    <x v="2"/>
    <n v="13"/>
  </r>
  <r>
    <s v="105305"/>
    <x v="7"/>
    <x v="11"/>
    <x v="4"/>
    <n v="7"/>
  </r>
  <r>
    <s v="105305"/>
    <x v="7"/>
    <x v="11"/>
    <x v="3"/>
    <n v="12"/>
  </r>
  <r>
    <s v="105306"/>
    <x v="8"/>
    <x v="12"/>
    <x v="0"/>
    <n v="16"/>
  </r>
  <r>
    <s v="105306"/>
    <x v="8"/>
    <x v="12"/>
    <x v="1"/>
    <n v="13"/>
  </r>
  <r>
    <s v="105306"/>
    <x v="8"/>
    <x v="12"/>
    <x v="2"/>
    <n v="11"/>
  </r>
  <r>
    <s v="105306"/>
    <x v="8"/>
    <x v="12"/>
    <x v="4"/>
    <n v="2"/>
  </r>
  <r>
    <s v="105306"/>
    <x v="8"/>
    <x v="12"/>
    <x v="3"/>
    <n v="13"/>
  </r>
  <r>
    <s v="105307"/>
    <x v="9"/>
    <x v="13"/>
    <x v="0"/>
    <n v="52"/>
  </r>
  <r>
    <s v="105307"/>
    <x v="9"/>
    <x v="13"/>
    <x v="1"/>
    <n v="26"/>
  </r>
  <r>
    <s v="105307"/>
    <x v="9"/>
    <x v="13"/>
    <x v="2"/>
    <n v="31"/>
  </r>
  <r>
    <s v="105307"/>
    <x v="9"/>
    <x v="13"/>
    <x v="4"/>
    <n v="13"/>
  </r>
  <r>
    <s v="105307"/>
    <x v="9"/>
    <x v="13"/>
    <x v="3"/>
    <n v="23"/>
  </r>
  <r>
    <s v="105308"/>
    <x v="10"/>
    <x v="14"/>
    <x v="0"/>
    <n v="2"/>
  </r>
  <r>
    <s v="105308"/>
    <x v="10"/>
    <x v="14"/>
    <x v="1"/>
    <n v="21"/>
  </r>
  <r>
    <s v="105308"/>
    <x v="10"/>
    <x v="14"/>
    <x v="2"/>
    <n v="10"/>
  </r>
  <r>
    <s v="105308"/>
    <x v="10"/>
    <x v="14"/>
    <x v="4"/>
    <n v="19"/>
  </r>
  <r>
    <s v="105308"/>
    <x v="10"/>
    <x v="14"/>
    <x v="3"/>
    <n v="44"/>
  </r>
  <r>
    <s v="105309"/>
    <x v="11"/>
    <x v="15"/>
    <x v="0"/>
    <n v="15"/>
  </r>
  <r>
    <s v="105309"/>
    <x v="11"/>
    <x v="15"/>
    <x v="1"/>
    <n v="32"/>
  </r>
  <r>
    <s v="105309"/>
    <x v="11"/>
    <x v="15"/>
    <x v="2"/>
    <n v="14"/>
  </r>
  <r>
    <s v="105309"/>
    <x v="11"/>
    <x v="15"/>
    <x v="4"/>
    <n v="19"/>
  </r>
  <r>
    <s v="105309"/>
    <x v="11"/>
    <x v="15"/>
    <x v="3"/>
    <n v="36"/>
  </r>
  <r>
    <s v="105310"/>
    <x v="12"/>
    <x v="16"/>
    <x v="0"/>
    <n v="2"/>
  </r>
  <r>
    <s v="105310"/>
    <x v="12"/>
    <x v="16"/>
    <x v="2"/>
    <n v="18"/>
  </r>
  <r>
    <s v="105310"/>
    <x v="12"/>
    <x v="16"/>
    <x v="4"/>
    <n v="20"/>
  </r>
  <r>
    <s v="105310"/>
    <x v="12"/>
    <x v="16"/>
    <x v="3"/>
    <n v="7"/>
  </r>
  <r>
    <s v="105311"/>
    <x v="9"/>
    <x v="17"/>
    <x v="0"/>
    <n v="11"/>
  </r>
  <r>
    <s v="105311"/>
    <x v="9"/>
    <x v="17"/>
    <x v="1"/>
    <n v="30"/>
  </r>
  <r>
    <s v="105311"/>
    <x v="9"/>
    <x v="17"/>
    <x v="2"/>
    <n v="16"/>
  </r>
  <r>
    <s v="105311"/>
    <x v="9"/>
    <x v="17"/>
    <x v="4"/>
    <n v="27"/>
  </r>
  <r>
    <s v="105311"/>
    <x v="9"/>
    <x v="17"/>
    <x v="3"/>
    <n v="11"/>
  </r>
  <r>
    <s v="105312"/>
    <x v="9"/>
    <x v="18"/>
    <x v="0"/>
    <n v="15"/>
  </r>
  <r>
    <s v="105312"/>
    <x v="9"/>
    <x v="18"/>
    <x v="1"/>
    <n v="5"/>
  </r>
  <r>
    <s v="105312"/>
    <x v="9"/>
    <x v="18"/>
    <x v="4"/>
    <n v="13"/>
  </r>
  <r>
    <s v="105312"/>
    <x v="9"/>
    <x v="18"/>
    <x v="3"/>
    <n v="13"/>
  </r>
  <r>
    <s v="105313"/>
    <x v="6"/>
    <x v="19"/>
    <x v="0"/>
    <n v="133"/>
  </r>
  <r>
    <s v="105313"/>
    <x v="6"/>
    <x v="19"/>
    <x v="1"/>
    <n v="214"/>
  </r>
  <r>
    <s v="105313"/>
    <x v="6"/>
    <x v="19"/>
    <x v="2"/>
    <n v="187"/>
  </r>
  <r>
    <s v="105313"/>
    <x v="6"/>
    <x v="19"/>
    <x v="4"/>
    <n v="156"/>
  </r>
  <r>
    <s v="105313"/>
    <x v="6"/>
    <x v="19"/>
    <x v="3"/>
    <n v="273"/>
  </r>
  <r>
    <s v="105314"/>
    <x v="13"/>
    <x v="20"/>
    <x v="2"/>
    <n v="2"/>
  </r>
  <r>
    <s v="105314"/>
    <x v="13"/>
    <x v="20"/>
    <x v="3"/>
    <n v="19"/>
  </r>
  <r>
    <s v="105315"/>
    <x v="14"/>
    <x v="21"/>
    <x v="0"/>
    <n v="5"/>
  </r>
  <r>
    <s v="105315"/>
    <x v="14"/>
    <x v="21"/>
    <x v="1"/>
    <n v="7"/>
  </r>
  <r>
    <s v="105315"/>
    <x v="14"/>
    <x v="21"/>
    <x v="2"/>
    <n v="9"/>
  </r>
  <r>
    <s v="105315"/>
    <x v="14"/>
    <x v="21"/>
    <x v="4"/>
    <n v="22"/>
  </r>
  <r>
    <s v="105315"/>
    <x v="14"/>
    <x v="21"/>
    <x v="3"/>
    <n v="12"/>
  </r>
  <r>
    <s v="105317"/>
    <x v="14"/>
    <x v="22"/>
    <x v="0"/>
    <n v="42"/>
  </r>
  <r>
    <s v="105317"/>
    <x v="14"/>
    <x v="22"/>
    <x v="1"/>
    <n v="37"/>
  </r>
  <r>
    <s v="105317"/>
    <x v="14"/>
    <x v="22"/>
    <x v="2"/>
    <n v="34"/>
  </r>
  <r>
    <s v="105317"/>
    <x v="14"/>
    <x v="22"/>
    <x v="4"/>
    <n v="63"/>
  </r>
  <r>
    <s v="105317"/>
    <x v="14"/>
    <x v="22"/>
    <x v="3"/>
    <n v="71"/>
  </r>
  <r>
    <s v="105318"/>
    <x v="9"/>
    <x v="23"/>
    <x v="0"/>
    <n v="20"/>
  </r>
  <r>
    <s v="105318"/>
    <x v="9"/>
    <x v="23"/>
    <x v="1"/>
    <n v="7"/>
  </r>
  <r>
    <s v="105318"/>
    <x v="9"/>
    <x v="23"/>
    <x v="2"/>
    <n v="2"/>
  </r>
  <r>
    <s v="105318"/>
    <x v="9"/>
    <x v="23"/>
    <x v="4"/>
    <n v="10"/>
  </r>
  <r>
    <s v="105318"/>
    <x v="9"/>
    <x v="23"/>
    <x v="3"/>
    <n v="12"/>
  </r>
  <r>
    <s v="105319"/>
    <x v="6"/>
    <x v="24"/>
    <x v="0"/>
    <n v="125"/>
  </r>
  <r>
    <s v="105319"/>
    <x v="6"/>
    <x v="24"/>
    <x v="1"/>
    <n v="87"/>
  </r>
  <r>
    <s v="105319"/>
    <x v="6"/>
    <x v="24"/>
    <x v="2"/>
    <n v="94"/>
  </r>
  <r>
    <s v="105319"/>
    <x v="6"/>
    <x v="24"/>
    <x v="4"/>
    <n v="73"/>
  </r>
  <r>
    <s v="105319"/>
    <x v="6"/>
    <x v="24"/>
    <x v="3"/>
    <n v="122"/>
  </r>
  <r>
    <s v="105321"/>
    <x v="7"/>
    <x v="25"/>
    <x v="0"/>
    <n v="9"/>
  </r>
  <r>
    <s v="105321"/>
    <x v="7"/>
    <x v="25"/>
    <x v="1"/>
    <n v="9"/>
  </r>
  <r>
    <s v="105321"/>
    <x v="7"/>
    <x v="25"/>
    <x v="2"/>
    <n v="4"/>
  </r>
  <r>
    <s v="105321"/>
    <x v="7"/>
    <x v="25"/>
    <x v="4"/>
    <n v="25"/>
  </r>
  <r>
    <s v="105321"/>
    <x v="7"/>
    <x v="25"/>
    <x v="3"/>
    <n v="60"/>
  </r>
  <r>
    <s v="105322"/>
    <x v="14"/>
    <x v="26"/>
    <x v="0"/>
    <n v="50"/>
  </r>
  <r>
    <s v="105322"/>
    <x v="14"/>
    <x v="26"/>
    <x v="1"/>
    <n v="62"/>
  </r>
  <r>
    <s v="105322"/>
    <x v="14"/>
    <x v="26"/>
    <x v="2"/>
    <n v="22"/>
  </r>
  <r>
    <s v="105322"/>
    <x v="14"/>
    <x v="26"/>
    <x v="4"/>
    <n v="82"/>
  </r>
  <r>
    <s v="105322"/>
    <x v="14"/>
    <x v="26"/>
    <x v="3"/>
    <n v="22"/>
  </r>
  <r>
    <s v="105323"/>
    <x v="7"/>
    <x v="27"/>
    <x v="0"/>
    <n v="127"/>
  </r>
  <r>
    <s v="105323"/>
    <x v="7"/>
    <x v="27"/>
    <x v="1"/>
    <n v="137"/>
  </r>
  <r>
    <s v="105323"/>
    <x v="7"/>
    <x v="27"/>
    <x v="2"/>
    <n v="180"/>
  </r>
  <r>
    <s v="105323"/>
    <x v="7"/>
    <x v="27"/>
    <x v="4"/>
    <n v="129"/>
  </r>
  <r>
    <s v="105323"/>
    <x v="7"/>
    <x v="27"/>
    <x v="3"/>
    <n v="209"/>
  </r>
  <r>
    <s v="105324"/>
    <x v="14"/>
    <x v="28"/>
    <x v="0"/>
    <n v="6"/>
  </r>
  <r>
    <s v="105324"/>
    <x v="14"/>
    <x v="28"/>
    <x v="2"/>
    <n v="8"/>
  </r>
  <r>
    <s v="105324"/>
    <x v="14"/>
    <x v="28"/>
    <x v="4"/>
    <n v="3"/>
  </r>
  <r>
    <s v="105324"/>
    <x v="14"/>
    <x v="28"/>
    <x v="3"/>
    <n v="9"/>
  </r>
  <r>
    <s v="105325"/>
    <x v="6"/>
    <x v="29"/>
    <x v="0"/>
    <n v="61"/>
  </r>
  <r>
    <s v="105325"/>
    <x v="6"/>
    <x v="29"/>
    <x v="1"/>
    <n v="31"/>
  </r>
  <r>
    <s v="105325"/>
    <x v="6"/>
    <x v="29"/>
    <x v="4"/>
    <n v="2"/>
  </r>
  <r>
    <s v="105325"/>
    <x v="6"/>
    <x v="29"/>
    <x v="3"/>
    <n v="72"/>
  </r>
  <r>
    <s v="105326"/>
    <x v="0"/>
    <x v="30"/>
    <x v="0"/>
    <n v="2"/>
  </r>
  <r>
    <s v="105326"/>
    <x v="0"/>
    <x v="30"/>
    <x v="1"/>
    <n v="21"/>
  </r>
  <r>
    <s v="105326"/>
    <x v="0"/>
    <x v="30"/>
    <x v="2"/>
    <n v="2"/>
  </r>
  <r>
    <s v="105326"/>
    <x v="0"/>
    <x v="30"/>
    <x v="4"/>
    <n v="9"/>
  </r>
  <r>
    <s v="105326"/>
    <x v="0"/>
    <x v="30"/>
    <x v="3"/>
    <n v="9"/>
  </r>
  <r>
    <s v="105400"/>
    <x v="6"/>
    <x v="31"/>
    <x v="0"/>
    <n v="6"/>
  </r>
  <r>
    <s v="105400"/>
    <x v="6"/>
    <x v="31"/>
    <x v="1"/>
    <n v="1"/>
  </r>
  <r>
    <s v="105400"/>
    <x v="6"/>
    <x v="31"/>
    <x v="2"/>
    <n v="7"/>
  </r>
  <r>
    <s v="105400"/>
    <x v="6"/>
    <x v="31"/>
    <x v="4"/>
    <n v="3"/>
  </r>
  <r>
    <s v="105400"/>
    <x v="6"/>
    <x v="31"/>
    <x v="3"/>
    <n v="1"/>
  </r>
  <r>
    <s v="105401"/>
    <x v="6"/>
    <x v="32"/>
    <x v="0"/>
    <n v="16"/>
  </r>
  <r>
    <s v="105401"/>
    <x v="6"/>
    <x v="32"/>
    <x v="1"/>
    <n v="5"/>
  </r>
  <r>
    <s v="105401"/>
    <x v="6"/>
    <x v="32"/>
    <x v="2"/>
    <n v="2"/>
  </r>
  <r>
    <s v="105401"/>
    <x v="6"/>
    <x v="32"/>
    <x v="4"/>
    <n v="6"/>
  </r>
  <r>
    <s v="105401"/>
    <x v="6"/>
    <x v="32"/>
    <x v="3"/>
    <n v="4"/>
  </r>
  <r>
    <s v="105402"/>
    <x v="6"/>
    <x v="33"/>
    <x v="0"/>
    <n v="5"/>
  </r>
  <r>
    <s v="105402"/>
    <x v="6"/>
    <x v="33"/>
    <x v="2"/>
    <n v="1"/>
  </r>
  <r>
    <s v="105402"/>
    <x v="6"/>
    <x v="33"/>
    <x v="4"/>
    <n v="4"/>
  </r>
  <r>
    <s v="105402"/>
    <x v="6"/>
    <x v="33"/>
    <x v="3"/>
    <n v="1"/>
  </r>
  <r>
    <s v="105405"/>
    <x v="7"/>
    <x v="34"/>
    <x v="0"/>
    <n v="2"/>
  </r>
  <r>
    <s v="105405"/>
    <x v="7"/>
    <x v="34"/>
    <x v="1"/>
    <n v="2"/>
  </r>
  <r>
    <s v="105405"/>
    <x v="7"/>
    <x v="34"/>
    <x v="4"/>
    <n v="3"/>
  </r>
  <r>
    <s v="105407"/>
    <x v="7"/>
    <x v="35"/>
    <x v="4"/>
    <n v="2"/>
  </r>
  <r>
    <s v="105409"/>
    <x v="12"/>
    <x v="36"/>
    <x v="2"/>
    <n v="3"/>
  </r>
  <r>
    <s v="105409"/>
    <x v="12"/>
    <x v="36"/>
    <x v="4"/>
    <n v="6"/>
  </r>
  <r>
    <s v="105409"/>
    <x v="12"/>
    <x v="36"/>
    <x v="3"/>
    <n v="5"/>
  </r>
  <r>
    <s v="105410"/>
    <x v="12"/>
    <x v="37"/>
    <x v="2"/>
    <n v="3"/>
  </r>
  <r>
    <s v="105410"/>
    <x v="12"/>
    <x v="37"/>
    <x v="4"/>
    <n v="2"/>
  </r>
  <r>
    <s v="105411"/>
    <x v="12"/>
    <x v="38"/>
    <x v="3"/>
    <n v="4"/>
  </r>
  <r>
    <s v="105413"/>
    <x v="12"/>
    <x v="39"/>
    <x v="4"/>
    <n v="3"/>
  </r>
  <r>
    <s v="105413"/>
    <x v="12"/>
    <x v="39"/>
    <x v="3"/>
    <n v="2"/>
  </r>
  <r>
    <s v="105414"/>
    <x v="12"/>
    <x v="40"/>
    <x v="4"/>
    <n v="3"/>
  </r>
  <r>
    <s v="105414"/>
    <x v="12"/>
    <x v="40"/>
    <x v="3"/>
    <n v="1"/>
  </r>
  <r>
    <s v="105416"/>
    <x v="14"/>
    <x v="41"/>
    <x v="0"/>
    <n v="5"/>
  </r>
  <r>
    <s v="105417"/>
    <x v="14"/>
    <x v="42"/>
    <x v="1"/>
    <n v="1"/>
  </r>
  <r>
    <s v="105428"/>
    <x v="9"/>
    <x v="46"/>
    <x v="0"/>
    <n v="3"/>
  </r>
  <r>
    <s v="105428"/>
    <x v="9"/>
    <x v="46"/>
    <x v="4"/>
    <n v="1"/>
  </r>
  <r>
    <s v="105428"/>
    <x v="9"/>
    <x v="46"/>
    <x v="3"/>
    <n v="3"/>
  </r>
  <r>
    <s v="105432"/>
    <x v="9"/>
    <x v="49"/>
    <x v="2"/>
    <n v="1"/>
  </r>
  <r>
    <s v="105433"/>
    <x v="2"/>
    <x v="50"/>
    <x v="0"/>
    <n v="2"/>
  </r>
  <r>
    <s v="105433"/>
    <x v="2"/>
    <x v="50"/>
    <x v="2"/>
    <n v="4"/>
  </r>
  <r>
    <s v="105433"/>
    <x v="2"/>
    <x v="50"/>
    <x v="4"/>
    <n v="3"/>
  </r>
  <r>
    <s v="105434"/>
    <x v="2"/>
    <x v="51"/>
    <x v="0"/>
    <n v="4"/>
  </r>
  <r>
    <s v="105434"/>
    <x v="2"/>
    <x v="51"/>
    <x v="1"/>
    <n v="2"/>
  </r>
  <r>
    <s v="105434"/>
    <x v="2"/>
    <x v="51"/>
    <x v="2"/>
    <n v="8"/>
  </r>
  <r>
    <s v="105434"/>
    <x v="2"/>
    <x v="51"/>
    <x v="4"/>
    <n v="2"/>
  </r>
  <r>
    <s v="105437"/>
    <x v="14"/>
    <x v="54"/>
    <x v="1"/>
    <n v="1"/>
  </r>
  <r>
    <s v="105439"/>
    <x v="14"/>
    <x v="55"/>
    <x v="0"/>
    <n v="1"/>
  </r>
  <r>
    <s v="105441"/>
    <x v="2"/>
    <x v="57"/>
    <x v="0"/>
    <n v="6"/>
  </r>
  <r>
    <s v="105441"/>
    <x v="2"/>
    <x v="57"/>
    <x v="1"/>
    <n v="5"/>
  </r>
  <r>
    <s v="105441"/>
    <x v="2"/>
    <x v="57"/>
    <x v="2"/>
    <n v="4"/>
  </r>
  <r>
    <s v="105441"/>
    <x v="2"/>
    <x v="57"/>
    <x v="3"/>
    <n v="4"/>
  </r>
  <r>
    <s v="105443"/>
    <x v="0"/>
    <x v="58"/>
    <x v="0"/>
    <n v="7"/>
  </r>
  <r>
    <s v="105443"/>
    <x v="0"/>
    <x v="58"/>
    <x v="1"/>
    <n v="12"/>
  </r>
  <r>
    <s v="105443"/>
    <x v="0"/>
    <x v="58"/>
    <x v="2"/>
    <n v="7"/>
  </r>
  <r>
    <s v="105443"/>
    <x v="0"/>
    <x v="58"/>
    <x v="4"/>
    <n v="17"/>
  </r>
  <r>
    <s v="105443"/>
    <x v="0"/>
    <x v="58"/>
    <x v="3"/>
    <n v="11"/>
  </r>
  <r>
    <s v="105444"/>
    <x v="0"/>
    <x v="59"/>
    <x v="0"/>
    <n v="14"/>
  </r>
  <r>
    <s v="105444"/>
    <x v="0"/>
    <x v="59"/>
    <x v="2"/>
    <n v="3"/>
  </r>
  <r>
    <s v="105444"/>
    <x v="0"/>
    <x v="59"/>
    <x v="4"/>
    <n v="9"/>
  </r>
  <r>
    <s v="105444"/>
    <x v="0"/>
    <x v="59"/>
    <x v="3"/>
    <n v="2"/>
  </r>
  <r>
    <s v="105445"/>
    <x v="0"/>
    <x v="60"/>
    <x v="0"/>
    <n v="3"/>
  </r>
  <r>
    <s v="105445"/>
    <x v="0"/>
    <x v="60"/>
    <x v="2"/>
    <n v="3"/>
  </r>
  <r>
    <s v="105445"/>
    <x v="0"/>
    <x v="60"/>
    <x v="4"/>
    <n v="3"/>
  </r>
  <r>
    <s v="105445"/>
    <x v="0"/>
    <x v="60"/>
    <x v="3"/>
    <n v="3"/>
  </r>
  <r>
    <s v="105446"/>
    <x v="0"/>
    <x v="61"/>
    <x v="0"/>
    <n v="2"/>
  </r>
  <r>
    <s v="105446"/>
    <x v="0"/>
    <x v="61"/>
    <x v="1"/>
    <n v="1"/>
  </r>
  <r>
    <s v="105447"/>
    <x v="0"/>
    <x v="62"/>
    <x v="1"/>
    <n v="2"/>
  </r>
  <r>
    <s v="105447"/>
    <x v="0"/>
    <x v="62"/>
    <x v="3"/>
    <n v="3"/>
  </r>
  <r>
    <s v="105448"/>
    <x v="0"/>
    <x v="63"/>
    <x v="0"/>
    <n v="2"/>
  </r>
  <r>
    <s v="105448"/>
    <x v="0"/>
    <x v="63"/>
    <x v="1"/>
    <n v="1"/>
  </r>
  <r>
    <s v="105448"/>
    <x v="0"/>
    <x v="63"/>
    <x v="4"/>
    <n v="8"/>
  </r>
  <r>
    <s v="105448"/>
    <x v="0"/>
    <x v="63"/>
    <x v="3"/>
    <n v="2"/>
  </r>
  <r>
    <s v="105449"/>
    <x v="0"/>
    <x v="64"/>
    <x v="0"/>
    <n v="3"/>
  </r>
  <r>
    <s v="105449"/>
    <x v="0"/>
    <x v="64"/>
    <x v="2"/>
    <n v="1"/>
  </r>
  <r>
    <s v="105449"/>
    <x v="0"/>
    <x v="64"/>
    <x v="4"/>
    <n v="4"/>
  </r>
  <r>
    <s v="105449"/>
    <x v="0"/>
    <x v="64"/>
    <x v="3"/>
    <n v="1"/>
  </r>
  <r>
    <s v="105453"/>
    <x v="1"/>
    <x v="66"/>
    <x v="0"/>
    <n v="1"/>
  </r>
  <r>
    <s v="105453"/>
    <x v="1"/>
    <x v="66"/>
    <x v="2"/>
    <n v="1"/>
  </r>
  <r>
    <s v="105453"/>
    <x v="1"/>
    <x v="66"/>
    <x v="3"/>
    <n v="4"/>
  </r>
  <r>
    <s v="105455"/>
    <x v="1"/>
    <x v="68"/>
    <x v="0"/>
    <n v="2"/>
  </r>
  <r>
    <s v="105455"/>
    <x v="1"/>
    <x v="68"/>
    <x v="1"/>
    <n v="1"/>
  </r>
  <r>
    <s v="105455"/>
    <x v="1"/>
    <x v="68"/>
    <x v="2"/>
    <n v="1"/>
  </r>
  <r>
    <s v="105455"/>
    <x v="1"/>
    <x v="68"/>
    <x v="4"/>
    <n v="0"/>
  </r>
  <r>
    <s v="105455"/>
    <x v="1"/>
    <x v="68"/>
    <x v="3"/>
    <n v="3"/>
  </r>
  <r>
    <s v="105459"/>
    <x v="2"/>
    <x v="72"/>
    <x v="0"/>
    <n v="4"/>
  </r>
  <r>
    <s v="105459"/>
    <x v="2"/>
    <x v="72"/>
    <x v="1"/>
    <n v="7"/>
  </r>
  <r>
    <s v="105459"/>
    <x v="2"/>
    <x v="72"/>
    <x v="2"/>
    <n v="7"/>
  </r>
  <r>
    <s v="105459"/>
    <x v="2"/>
    <x v="72"/>
    <x v="4"/>
    <n v="5"/>
  </r>
  <r>
    <s v="105459"/>
    <x v="2"/>
    <x v="72"/>
    <x v="3"/>
    <n v="3"/>
  </r>
  <r>
    <s v="105460"/>
    <x v="2"/>
    <x v="73"/>
    <x v="0"/>
    <n v="1"/>
  </r>
  <r>
    <s v="105460"/>
    <x v="2"/>
    <x v="73"/>
    <x v="1"/>
    <n v="15"/>
  </r>
  <r>
    <s v="105460"/>
    <x v="2"/>
    <x v="73"/>
    <x v="2"/>
    <n v="8"/>
  </r>
  <r>
    <s v="105460"/>
    <x v="2"/>
    <x v="73"/>
    <x v="4"/>
    <n v="9"/>
  </r>
  <r>
    <s v="105460"/>
    <x v="2"/>
    <x v="73"/>
    <x v="3"/>
    <n v="5"/>
  </r>
  <r>
    <s v="105461"/>
    <x v="2"/>
    <x v="74"/>
    <x v="1"/>
    <n v="1"/>
  </r>
  <r>
    <s v="105462"/>
    <x v="2"/>
    <x v="75"/>
    <x v="1"/>
    <n v="1"/>
  </r>
  <r>
    <s v="105462"/>
    <x v="2"/>
    <x v="75"/>
    <x v="4"/>
    <n v="1"/>
  </r>
  <r>
    <s v="105463"/>
    <x v="2"/>
    <x v="76"/>
    <x v="0"/>
    <n v="1"/>
  </r>
  <r>
    <s v="105463"/>
    <x v="2"/>
    <x v="76"/>
    <x v="1"/>
    <n v="2"/>
  </r>
  <r>
    <s v="105463"/>
    <x v="2"/>
    <x v="76"/>
    <x v="2"/>
    <n v="2"/>
  </r>
  <r>
    <s v="105463"/>
    <x v="2"/>
    <x v="76"/>
    <x v="4"/>
    <n v="1"/>
  </r>
  <r>
    <s v="105464"/>
    <x v="2"/>
    <x v="77"/>
    <x v="0"/>
    <n v="8"/>
  </r>
  <r>
    <s v="105464"/>
    <x v="2"/>
    <x v="77"/>
    <x v="1"/>
    <n v="2"/>
  </r>
  <r>
    <s v="105464"/>
    <x v="2"/>
    <x v="77"/>
    <x v="2"/>
    <n v="9"/>
  </r>
  <r>
    <s v="105464"/>
    <x v="2"/>
    <x v="77"/>
    <x v="4"/>
    <n v="7"/>
  </r>
  <r>
    <s v="105464"/>
    <x v="2"/>
    <x v="77"/>
    <x v="3"/>
    <n v="1"/>
  </r>
  <r>
    <s v="105465"/>
    <x v="2"/>
    <x v="78"/>
    <x v="0"/>
    <n v="1"/>
  </r>
  <r>
    <s v="105465"/>
    <x v="2"/>
    <x v="78"/>
    <x v="2"/>
    <n v="1"/>
  </r>
  <r>
    <s v="105466"/>
    <x v="2"/>
    <x v="79"/>
    <x v="4"/>
    <n v="2"/>
  </r>
  <r>
    <s v="105467"/>
    <x v="4"/>
    <x v="80"/>
    <x v="0"/>
    <n v="8"/>
  </r>
  <r>
    <s v="105467"/>
    <x v="4"/>
    <x v="80"/>
    <x v="1"/>
    <n v="1"/>
  </r>
  <r>
    <s v="105467"/>
    <x v="4"/>
    <x v="80"/>
    <x v="4"/>
    <n v="1"/>
  </r>
  <r>
    <s v="105467"/>
    <x v="4"/>
    <x v="80"/>
    <x v="3"/>
    <n v="3"/>
  </r>
  <r>
    <s v="105468"/>
    <x v="4"/>
    <x v="81"/>
    <x v="2"/>
    <n v="4"/>
  </r>
  <r>
    <s v="105469"/>
    <x v="4"/>
    <x v="82"/>
    <x v="1"/>
    <n v="5"/>
  </r>
  <r>
    <s v="105469"/>
    <x v="4"/>
    <x v="82"/>
    <x v="2"/>
    <n v="10"/>
  </r>
  <r>
    <s v="105469"/>
    <x v="4"/>
    <x v="82"/>
    <x v="4"/>
    <n v="2"/>
  </r>
  <r>
    <s v="105469"/>
    <x v="4"/>
    <x v="82"/>
    <x v="3"/>
    <n v="2"/>
  </r>
  <r>
    <s v="105471"/>
    <x v="4"/>
    <x v="84"/>
    <x v="0"/>
    <n v="3"/>
  </r>
  <r>
    <s v="105471"/>
    <x v="4"/>
    <x v="84"/>
    <x v="1"/>
    <n v="20"/>
  </r>
  <r>
    <s v="105471"/>
    <x v="4"/>
    <x v="84"/>
    <x v="2"/>
    <n v="3"/>
  </r>
  <r>
    <s v="105471"/>
    <x v="4"/>
    <x v="84"/>
    <x v="4"/>
    <n v="3"/>
  </r>
  <r>
    <s v="105471"/>
    <x v="4"/>
    <x v="84"/>
    <x v="3"/>
    <n v="1"/>
  </r>
  <r>
    <s v="105472"/>
    <x v="4"/>
    <x v="85"/>
    <x v="1"/>
    <n v="3"/>
  </r>
  <r>
    <s v="105472"/>
    <x v="4"/>
    <x v="85"/>
    <x v="2"/>
    <n v="3"/>
  </r>
  <r>
    <s v="105473"/>
    <x v="4"/>
    <x v="86"/>
    <x v="0"/>
    <n v="5"/>
  </r>
  <r>
    <s v="105473"/>
    <x v="4"/>
    <x v="86"/>
    <x v="1"/>
    <n v="5"/>
  </r>
  <r>
    <s v="105473"/>
    <x v="4"/>
    <x v="86"/>
    <x v="4"/>
    <n v="9"/>
  </r>
  <r>
    <s v="105474"/>
    <x v="4"/>
    <x v="87"/>
    <x v="0"/>
    <n v="1"/>
  </r>
  <r>
    <s v="105474"/>
    <x v="4"/>
    <x v="87"/>
    <x v="1"/>
    <n v="1"/>
  </r>
  <r>
    <s v="105475"/>
    <x v="8"/>
    <x v="88"/>
    <x v="0"/>
    <n v="14"/>
  </r>
  <r>
    <s v="105475"/>
    <x v="8"/>
    <x v="88"/>
    <x v="1"/>
    <n v="8"/>
  </r>
  <r>
    <s v="105475"/>
    <x v="8"/>
    <x v="88"/>
    <x v="2"/>
    <n v="4"/>
  </r>
  <r>
    <s v="105475"/>
    <x v="8"/>
    <x v="88"/>
    <x v="4"/>
    <n v="6"/>
  </r>
  <r>
    <s v="105475"/>
    <x v="8"/>
    <x v="88"/>
    <x v="3"/>
    <n v="6"/>
  </r>
  <r>
    <s v="105476"/>
    <x v="8"/>
    <x v="89"/>
    <x v="0"/>
    <n v="1"/>
  </r>
  <r>
    <s v="105476"/>
    <x v="8"/>
    <x v="89"/>
    <x v="1"/>
    <n v="2"/>
  </r>
  <r>
    <s v="105476"/>
    <x v="8"/>
    <x v="89"/>
    <x v="2"/>
    <n v="2"/>
  </r>
  <r>
    <s v="105476"/>
    <x v="8"/>
    <x v="89"/>
    <x v="4"/>
    <n v="4"/>
  </r>
  <r>
    <s v="105476"/>
    <x v="8"/>
    <x v="89"/>
    <x v="3"/>
    <n v="4"/>
  </r>
  <r>
    <s v="105477"/>
    <x v="8"/>
    <x v="90"/>
    <x v="0"/>
    <n v="5"/>
  </r>
  <r>
    <s v="105477"/>
    <x v="8"/>
    <x v="90"/>
    <x v="1"/>
    <n v="8"/>
  </r>
  <r>
    <s v="105477"/>
    <x v="8"/>
    <x v="90"/>
    <x v="2"/>
    <n v="4"/>
  </r>
  <r>
    <s v="105477"/>
    <x v="8"/>
    <x v="90"/>
    <x v="4"/>
    <n v="13"/>
  </r>
  <r>
    <s v="105477"/>
    <x v="8"/>
    <x v="90"/>
    <x v="3"/>
    <n v="9"/>
  </r>
  <r>
    <s v="105478"/>
    <x v="5"/>
    <x v="91"/>
    <x v="0"/>
    <n v="2"/>
  </r>
  <r>
    <s v="105478"/>
    <x v="5"/>
    <x v="91"/>
    <x v="2"/>
    <n v="4"/>
  </r>
  <r>
    <s v="105478"/>
    <x v="5"/>
    <x v="91"/>
    <x v="4"/>
    <n v="6"/>
  </r>
  <r>
    <s v="105478"/>
    <x v="5"/>
    <x v="91"/>
    <x v="3"/>
    <n v="4"/>
  </r>
  <r>
    <s v="105479"/>
    <x v="5"/>
    <x v="92"/>
    <x v="0"/>
    <n v="9"/>
  </r>
  <r>
    <s v="105479"/>
    <x v="5"/>
    <x v="92"/>
    <x v="2"/>
    <n v="2"/>
  </r>
  <r>
    <s v="105479"/>
    <x v="5"/>
    <x v="92"/>
    <x v="4"/>
    <n v="10"/>
  </r>
  <r>
    <s v="105479"/>
    <x v="5"/>
    <x v="92"/>
    <x v="3"/>
    <n v="2"/>
  </r>
  <r>
    <s v="105480"/>
    <x v="5"/>
    <x v="93"/>
    <x v="0"/>
    <n v="2"/>
  </r>
  <r>
    <s v="105480"/>
    <x v="5"/>
    <x v="93"/>
    <x v="1"/>
    <n v="5"/>
  </r>
  <r>
    <s v="105480"/>
    <x v="5"/>
    <x v="93"/>
    <x v="2"/>
    <n v="14"/>
  </r>
  <r>
    <s v="105480"/>
    <x v="5"/>
    <x v="93"/>
    <x v="4"/>
    <n v="6"/>
  </r>
  <r>
    <s v="105480"/>
    <x v="5"/>
    <x v="93"/>
    <x v="3"/>
    <n v="11"/>
  </r>
  <r>
    <s v="105481"/>
    <x v="5"/>
    <x v="94"/>
    <x v="1"/>
    <n v="1"/>
  </r>
  <r>
    <s v="105485"/>
    <x v="0"/>
    <x v="95"/>
    <x v="0"/>
    <n v="4"/>
  </r>
  <r>
    <s v="105485"/>
    <x v="0"/>
    <x v="95"/>
    <x v="3"/>
    <n v="2"/>
  </r>
  <r>
    <s v="105486"/>
    <x v="0"/>
    <x v="96"/>
    <x v="0"/>
    <n v="1"/>
  </r>
  <r>
    <s v="105486"/>
    <x v="0"/>
    <x v="96"/>
    <x v="1"/>
    <n v="1"/>
  </r>
  <r>
    <s v="105486"/>
    <x v="0"/>
    <x v="96"/>
    <x v="2"/>
    <n v="1"/>
  </r>
  <r>
    <s v="105486"/>
    <x v="0"/>
    <x v="96"/>
    <x v="3"/>
    <n v="1"/>
  </r>
  <r>
    <s v="105487"/>
    <x v="0"/>
    <x v="97"/>
    <x v="1"/>
    <n v="9"/>
  </r>
  <r>
    <s v="105487"/>
    <x v="0"/>
    <x v="97"/>
    <x v="2"/>
    <n v="1"/>
  </r>
  <r>
    <s v="105487"/>
    <x v="0"/>
    <x v="97"/>
    <x v="4"/>
    <n v="10"/>
  </r>
  <r>
    <s v="105487"/>
    <x v="0"/>
    <x v="97"/>
    <x v="3"/>
    <n v="5"/>
  </r>
  <r>
    <s v="105490"/>
    <x v="2"/>
    <x v="98"/>
    <x v="2"/>
    <n v="5"/>
  </r>
  <r>
    <s v="105490"/>
    <x v="2"/>
    <x v="98"/>
    <x v="4"/>
    <n v="4"/>
  </r>
  <r>
    <s v="105491"/>
    <x v="1"/>
    <x v="99"/>
    <x v="0"/>
    <n v="4"/>
  </r>
  <r>
    <s v="105491"/>
    <x v="1"/>
    <x v="99"/>
    <x v="1"/>
    <n v="1"/>
  </r>
  <r>
    <s v="105491"/>
    <x v="1"/>
    <x v="99"/>
    <x v="4"/>
    <n v="0"/>
  </r>
  <r>
    <s v="105491"/>
    <x v="1"/>
    <x v="99"/>
    <x v="3"/>
    <n v="9"/>
  </r>
  <r>
    <s v="105496"/>
    <x v="0"/>
    <x v="101"/>
    <x v="0"/>
    <n v="1"/>
  </r>
  <r>
    <s v="105496"/>
    <x v="0"/>
    <x v="101"/>
    <x v="1"/>
    <n v="2"/>
  </r>
  <r>
    <s v="105496"/>
    <x v="0"/>
    <x v="101"/>
    <x v="2"/>
    <n v="2"/>
  </r>
  <r>
    <s v="105496"/>
    <x v="0"/>
    <x v="101"/>
    <x v="4"/>
    <n v="2"/>
  </r>
  <r>
    <s v="105496"/>
    <x v="0"/>
    <x v="101"/>
    <x v="3"/>
    <n v="1"/>
  </r>
  <r>
    <s v="105499"/>
    <x v="6"/>
    <x v="102"/>
    <x v="2"/>
    <n v="2"/>
  </r>
  <r>
    <s v="105500"/>
    <x v="13"/>
    <x v="103"/>
    <x v="1"/>
    <n v="4"/>
  </r>
  <r>
    <s v="105500"/>
    <x v="13"/>
    <x v="103"/>
    <x v="4"/>
    <n v="4"/>
  </r>
  <r>
    <s v="105500"/>
    <x v="13"/>
    <x v="103"/>
    <x v="3"/>
    <n v="7"/>
  </r>
  <r>
    <s v="105501"/>
    <x v="1"/>
    <x v="104"/>
    <x v="3"/>
    <n v="6"/>
  </r>
  <r>
    <s v="105503"/>
    <x v="12"/>
    <x v="105"/>
    <x v="4"/>
    <n v="6"/>
  </r>
  <r>
    <s v="105503"/>
    <x v="12"/>
    <x v="105"/>
    <x v="3"/>
    <n v="1"/>
  </r>
  <r>
    <s v="105504"/>
    <x v="0"/>
    <x v="106"/>
    <x v="1"/>
    <n v="2"/>
  </r>
  <r>
    <s v="105504"/>
    <x v="0"/>
    <x v="106"/>
    <x v="2"/>
    <n v="2"/>
  </r>
  <r>
    <s v="105504"/>
    <x v="0"/>
    <x v="106"/>
    <x v="4"/>
    <n v="2"/>
  </r>
  <r>
    <s v="105505"/>
    <x v="13"/>
    <x v="107"/>
    <x v="4"/>
    <n v="4"/>
  </r>
  <r>
    <s v="105506"/>
    <x v="13"/>
    <x v="108"/>
    <x v="4"/>
    <n v="2"/>
  </r>
  <r>
    <s v="105507"/>
    <x v="14"/>
    <x v="109"/>
    <x v="0"/>
    <n v="2"/>
  </r>
  <r>
    <s v="105507"/>
    <x v="14"/>
    <x v="109"/>
    <x v="1"/>
    <n v="1"/>
  </r>
  <r>
    <s v="105507"/>
    <x v="14"/>
    <x v="109"/>
    <x v="4"/>
    <n v="2"/>
  </r>
  <r>
    <s v="105509"/>
    <x v="4"/>
    <x v="110"/>
    <x v="1"/>
    <n v="1"/>
  </r>
  <r>
    <s v="105510"/>
    <x v="14"/>
    <x v="111"/>
    <x v="0"/>
    <n v="1"/>
  </r>
  <r>
    <s v="105510"/>
    <x v="14"/>
    <x v="111"/>
    <x v="1"/>
    <n v="1"/>
  </r>
  <r>
    <s v="105511"/>
    <x v="5"/>
    <x v="112"/>
    <x v="0"/>
    <n v="2"/>
  </r>
  <r>
    <s v="105511"/>
    <x v="5"/>
    <x v="112"/>
    <x v="1"/>
    <n v="8"/>
  </r>
  <r>
    <s v="105511"/>
    <x v="5"/>
    <x v="112"/>
    <x v="2"/>
    <n v="3"/>
  </r>
  <r>
    <s v="105511"/>
    <x v="5"/>
    <x v="112"/>
    <x v="4"/>
    <n v="2"/>
  </r>
  <r>
    <s v="105511"/>
    <x v="5"/>
    <x v="112"/>
    <x v="3"/>
    <n v="6"/>
  </r>
  <r>
    <s v="105700"/>
    <x v="6"/>
    <x v="113"/>
    <x v="0"/>
    <n v="1"/>
  </r>
  <r>
    <s v="105700"/>
    <x v="6"/>
    <x v="113"/>
    <x v="2"/>
    <n v="12"/>
  </r>
  <r>
    <s v="105700"/>
    <x v="6"/>
    <x v="113"/>
    <x v="4"/>
    <n v="9"/>
  </r>
  <r>
    <s v="105700"/>
    <x v="6"/>
    <x v="113"/>
    <x v="3"/>
    <n v="8"/>
  </r>
  <r>
    <s v="105701"/>
    <x v="6"/>
    <x v="114"/>
    <x v="0"/>
    <n v="5"/>
  </r>
  <r>
    <s v="105701"/>
    <x v="6"/>
    <x v="114"/>
    <x v="2"/>
    <n v="10"/>
  </r>
  <r>
    <s v="105701"/>
    <x v="6"/>
    <x v="114"/>
    <x v="3"/>
    <n v="10"/>
  </r>
  <r>
    <s v="105702"/>
    <x v="6"/>
    <x v="115"/>
    <x v="0"/>
    <n v="8"/>
  </r>
  <r>
    <s v="105702"/>
    <x v="6"/>
    <x v="115"/>
    <x v="1"/>
    <n v="15"/>
  </r>
  <r>
    <s v="105702"/>
    <x v="6"/>
    <x v="115"/>
    <x v="2"/>
    <n v="16"/>
  </r>
  <r>
    <s v="105702"/>
    <x v="6"/>
    <x v="115"/>
    <x v="4"/>
    <n v="7"/>
  </r>
  <r>
    <s v="105702"/>
    <x v="6"/>
    <x v="115"/>
    <x v="3"/>
    <n v="40"/>
  </r>
  <r>
    <s v="105722"/>
    <x v="14"/>
    <x v="116"/>
    <x v="0"/>
    <n v="5"/>
  </r>
  <r>
    <s v="105722"/>
    <x v="14"/>
    <x v="116"/>
    <x v="1"/>
    <n v="11"/>
  </r>
  <r>
    <s v="105722"/>
    <x v="14"/>
    <x v="116"/>
    <x v="2"/>
    <n v="7"/>
  </r>
  <r>
    <s v="105722"/>
    <x v="14"/>
    <x v="116"/>
    <x v="4"/>
    <n v="1"/>
  </r>
  <r>
    <s v="105722"/>
    <x v="14"/>
    <x v="116"/>
    <x v="3"/>
    <n v="11"/>
  </r>
  <r>
    <s v="105723"/>
    <x v="14"/>
    <x v="117"/>
    <x v="0"/>
    <n v="12"/>
  </r>
  <r>
    <s v="105723"/>
    <x v="14"/>
    <x v="117"/>
    <x v="1"/>
    <n v="4"/>
  </r>
  <r>
    <s v="105723"/>
    <x v="14"/>
    <x v="117"/>
    <x v="2"/>
    <n v="6"/>
  </r>
  <r>
    <s v="105723"/>
    <x v="14"/>
    <x v="117"/>
    <x v="4"/>
    <n v="5"/>
  </r>
  <r>
    <s v="105723"/>
    <x v="14"/>
    <x v="117"/>
    <x v="3"/>
    <n v="40"/>
  </r>
  <r>
    <s v="200258"/>
    <x v="14"/>
    <x v="118"/>
    <x v="1"/>
    <n v="12"/>
  </r>
  <r>
    <s v="200258"/>
    <x v="14"/>
    <x v="118"/>
    <x v="2"/>
    <n v="22"/>
  </r>
  <r>
    <s v="200258"/>
    <x v="14"/>
    <x v="118"/>
    <x v="4"/>
    <n v="27"/>
  </r>
  <r>
    <s v="200366"/>
    <x v="0"/>
    <x v="120"/>
    <x v="0"/>
    <n v="28"/>
  </r>
  <r>
    <s v="200366"/>
    <x v="0"/>
    <x v="120"/>
    <x v="1"/>
    <n v="38"/>
  </r>
  <r>
    <s v="200366"/>
    <x v="0"/>
    <x v="120"/>
    <x v="2"/>
    <n v="41"/>
  </r>
  <r>
    <s v="200366"/>
    <x v="0"/>
    <x v="120"/>
    <x v="4"/>
    <n v="41"/>
  </r>
  <r>
    <s v="200366"/>
    <x v="0"/>
    <x v="120"/>
    <x v="3"/>
    <n v="16"/>
  </r>
  <r>
    <s v="200367"/>
    <x v="14"/>
    <x v="121"/>
    <x v="0"/>
    <n v="17"/>
  </r>
  <r>
    <s v="200367"/>
    <x v="14"/>
    <x v="121"/>
    <x v="1"/>
    <n v="16"/>
  </r>
  <r>
    <s v="200367"/>
    <x v="14"/>
    <x v="121"/>
    <x v="4"/>
    <n v="2"/>
  </r>
  <r>
    <s v="200367"/>
    <x v="14"/>
    <x v="121"/>
    <x v="3"/>
    <n v="3"/>
  </r>
  <r>
    <s v="200402"/>
    <x v="6"/>
    <x v="122"/>
    <x v="0"/>
    <n v="14"/>
  </r>
  <r>
    <s v="200402"/>
    <x v="6"/>
    <x v="122"/>
    <x v="1"/>
    <n v="11"/>
  </r>
  <r>
    <s v="200402"/>
    <x v="6"/>
    <x v="122"/>
    <x v="2"/>
    <n v="3"/>
  </r>
  <r>
    <s v="200402"/>
    <x v="6"/>
    <x v="122"/>
    <x v="3"/>
    <n v="1"/>
  </r>
  <r>
    <s v="200494"/>
    <x v="7"/>
    <x v="123"/>
    <x v="0"/>
    <n v="1"/>
  </r>
  <r>
    <s v="200494"/>
    <x v="7"/>
    <x v="123"/>
    <x v="1"/>
    <n v="53"/>
  </r>
  <r>
    <s v="200494"/>
    <x v="7"/>
    <x v="123"/>
    <x v="2"/>
    <n v="39"/>
  </r>
  <r>
    <s v="200494"/>
    <x v="7"/>
    <x v="123"/>
    <x v="3"/>
    <n v="85"/>
  </r>
  <r>
    <s v="200499"/>
    <x v="7"/>
    <x v="124"/>
    <x v="0"/>
    <n v="5"/>
  </r>
  <r>
    <s v="200499"/>
    <x v="7"/>
    <x v="124"/>
    <x v="1"/>
    <n v="29"/>
  </r>
  <r>
    <s v="200499"/>
    <x v="7"/>
    <x v="124"/>
    <x v="2"/>
    <n v="34"/>
  </r>
  <r>
    <s v="200499"/>
    <x v="7"/>
    <x v="124"/>
    <x v="4"/>
    <n v="25"/>
  </r>
  <r>
    <s v="200499"/>
    <x v="7"/>
    <x v="124"/>
    <x v="3"/>
    <n v="30"/>
  </r>
  <r>
    <s v="200538"/>
    <x v="4"/>
    <x v="125"/>
    <x v="0"/>
    <n v="15"/>
  </r>
  <r>
    <s v="200538"/>
    <x v="4"/>
    <x v="125"/>
    <x v="1"/>
    <n v="22"/>
  </r>
  <r>
    <s v="200538"/>
    <x v="4"/>
    <x v="125"/>
    <x v="2"/>
    <n v="3"/>
  </r>
  <r>
    <s v="200538"/>
    <x v="4"/>
    <x v="125"/>
    <x v="4"/>
    <n v="6"/>
  </r>
  <r>
    <s v="200538"/>
    <x v="4"/>
    <x v="125"/>
    <x v="3"/>
    <n v="3"/>
  </r>
  <r>
    <s v="200569"/>
    <x v="14"/>
    <x v="126"/>
    <x v="0"/>
    <n v="25"/>
  </r>
  <r>
    <s v="200569"/>
    <x v="14"/>
    <x v="126"/>
    <x v="1"/>
    <n v="9"/>
  </r>
  <r>
    <s v="200569"/>
    <x v="14"/>
    <x v="126"/>
    <x v="2"/>
    <n v="3"/>
  </r>
  <r>
    <s v="200569"/>
    <x v="14"/>
    <x v="126"/>
    <x v="4"/>
    <n v="15"/>
  </r>
  <r>
    <s v="200569"/>
    <x v="14"/>
    <x v="126"/>
    <x v="3"/>
    <n v="34"/>
  </r>
  <r>
    <s v="200607"/>
    <x v="7"/>
    <x v="127"/>
    <x v="0"/>
    <n v="15"/>
  </r>
  <r>
    <s v="200607"/>
    <x v="7"/>
    <x v="127"/>
    <x v="1"/>
    <n v="10"/>
  </r>
  <r>
    <s v="200607"/>
    <x v="7"/>
    <x v="127"/>
    <x v="2"/>
    <n v="11"/>
  </r>
  <r>
    <s v="200607"/>
    <x v="7"/>
    <x v="127"/>
    <x v="4"/>
    <n v="12"/>
  </r>
  <r>
    <s v="200607"/>
    <x v="7"/>
    <x v="127"/>
    <x v="3"/>
    <n v="30"/>
  </r>
  <r>
    <s v="105104"/>
    <x v="1"/>
    <x v="1"/>
    <x v="0"/>
    <n v="1"/>
  </r>
  <r>
    <s v="105104"/>
    <x v="1"/>
    <x v="1"/>
    <x v="1"/>
    <n v="6"/>
  </r>
  <r>
    <s v="105104"/>
    <x v="1"/>
    <x v="1"/>
    <x v="4"/>
    <n v="6"/>
  </r>
  <r>
    <s v="105104"/>
    <x v="1"/>
    <x v="1"/>
    <x v="3"/>
    <n v="3"/>
  </r>
  <r>
    <s v="105105"/>
    <x v="2"/>
    <x v="2"/>
    <x v="0"/>
    <n v="15"/>
  </r>
  <r>
    <s v="105105"/>
    <x v="2"/>
    <x v="2"/>
    <x v="1"/>
    <n v="9"/>
  </r>
  <r>
    <s v="105105"/>
    <x v="2"/>
    <x v="2"/>
    <x v="2"/>
    <n v="65"/>
  </r>
  <r>
    <s v="105105"/>
    <x v="2"/>
    <x v="2"/>
    <x v="4"/>
    <n v="32"/>
  </r>
  <r>
    <s v="105105"/>
    <x v="2"/>
    <x v="2"/>
    <x v="3"/>
    <n v="39"/>
  </r>
  <r>
    <s v="105106"/>
    <x v="3"/>
    <x v="3"/>
    <x v="0"/>
    <n v="5"/>
  </r>
  <r>
    <s v="105106"/>
    <x v="3"/>
    <x v="3"/>
    <x v="1"/>
    <n v="4"/>
  </r>
  <r>
    <s v="105106"/>
    <x v="3"/>
    <x v="3"/>
    <x v="2"/>
    <n v="2"/>
  </r>
  <r>
    <s v="105106"/>
    <x v="3"/>
    <x v="3"/>
    <x v="4"/>
    <n v="3"/>
  </r>
  <r>
    <s v="105106"/>
    <x v="3"/>
    <x v="3"/>
    <x v="3"/>
    <n v="5"/>
  </r>
  <r>
    <s v="105107"/>
    <x v="4"/>
    <x v="4"/>
    <x v="0"/>
    <n v="73"/>
  </r>
  <r>
    <s v="105107"/>
    <x v="4"/>
    <x v="4"/>
    <x v="1"/>
    <n v="5"/>
  </r>
  <r>
    <s v="105107"/>
    <x v="4"/>
    <x v="4"/>
    <x v="2"/>
    <n v="4"/>
  </r>
  <r>
    <s v="105107"/>
    <x v="4"/>
    <x v="4"/>
    <x v="4"/>
    <n v="10"/>
  </r>
  <r>
    <s v="105107"/>
    <x v="4"/>
    <x v="4"/>
    <x v="3"/>
    <n v="3"/>
  </r>
  <r>
    <s v="105108"/>
    <x v="5"/>
    <x v="5"/>
    <x v="1"/>
    <n v="4"/>
  </r>
  <r>
    <s v="105108"/>
    <x v="5"/>
    <x v="5"/>
    <x v="2"/>
    <n v="4"/>
  </r>
  <r>
    <s v="105108"/>
    <x v="5"/>
    <x v="5"/>
    <x v="3"/>
    <n v="7"/>
  </r>
  <r>
    <s v="105303"/>
    <x v="7"/>
    <x v="9"/>
    <x v="3"/>
    <n v="10"/>
  </r>
  <r>
    <s v="105304"/>
    <x v="7"/>
    <x v="10"/>
    <x v="3"/>
    <n v="6"/>
  </r>
  <r>
    <s v="105305"/>
    <x v="7"/>
    <x v="11"/>
    <x v="3"/>
    <n v="22"/>
  </r>
  <r>
    <s v="105306"/>
    <x v="8"/>
    <x v="12"/>
    <x v="3"/>
    <n v="6"/>
  </r>
  <r>
    <s v="105309"/>
    <x v="11"/>
    <x v="15"/>
    <x v="0"/>
    <n v="23"/>
  </r>
  <r>
    <s v="105309"/>
    <x v="11"/>
    <x v="15"/>
    <x v="1"/>
    <n v="24"/>
  </r>
  <r>
    <s v="105309"/>
    <x v="11"/>
    <x v="15"/>
    <x v="2"/>
    <n v="27"/>
  </r>
  <r>
    <s v="105309"/>
    <x v="11"/>
    <x v="15"/>
    <x v="4"/>
    <n v="27"/>
  </r>
  <r>
    <s v="105309"/>
    <x v="11"/>
    <x v="15"/>
    <x v="3"/>
    <n v="29"/>
  </r>
  <r>
    <s v="105314"/>
    <x v="13"/>
    <x v="20"/>
    <x v="3"/>
    <n v="4"/>
  </r>
  <r>
    <s v="105319"/>
    <x v="6"/>
    <x v="24"/>
    <x v="3"/>
    <n v="2"/>
  </r>
  <r>
    <s v="105323"/>
    <x v="7"/>
    <x v="27"/>
    <x v="3"/>
    <n v="2"/>
  </r>
  <r>
    <s v="105443"/>
    <x v="0"/>
    <x v="58"/>
    <x v="3"/>
    <n v="2"/>
  </r>
  <r>
    <s v="105444"/>
    <x v="0"/>
    <x v="59"/>
    <x v="3"/>
    <n v="1"/>
  </r>
  <r>
    <s v="105480"/>
    <x v="5"/>
    <x v="93"/>
    <x v="4"/>
    <n v="2"/>
  </r>
  <r>
    <s v="105505"/>
    <x v="13"/>
    <x v="107"/>
    <x v="3"/>
    <n v="1"/>
  </r>
  <r>
    <s v="105506"/>
    <x v="13"/>
    <x v="108"/>
    <x v="3"/>
    <n v="1"/>
  </r>
  <r>
    <s v="200366"/>
    <x v="0"/>
    <x v="120"/>
    <x v="3"/>
    <n v="8"/>
  </r>
  <r>
    <s v="200499"/>
    <x v="7"/>
    <x v="124"/>
    <x v="3"/>
    <n v="1"/>
  </r>
  <r>
    <s v="200607"/>
    <x v="7"/>
    <x v="127"/>
    <x v="3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75">
  <r>
    <s v="105103"/>
    <x v="0"/>
    <x v="0"/>
    <x v="0"/>
    <n v="2"/>
  </r>
  <r>
    <s v="105103"/>
    <x v="0"/>
    <x v="0"/>
    <x v="1"/>
    <n v="2"/>
  </r>
  <r>
    <s v="105103"/>
    <x v="0"/>
    <x v="0"/>
    <x v="2"/>
    <n v="2"/>
  </r>
  <r>
    <s v="105104"/>
    <x v="1"/>
    <x v="1"/>
    <x v="0"/>
    <n v="27"/>
  </r>
  <r>
    <s v="105104"/>
    <x v="1"/>
    <x v="1"/>
    <x v="1"/>
    <n v="17"/>
  </r>
  <r>
    <s v="105104"/>
    <x v="1"/>
    <x v="1"/>
    <x v="2"/>
    <n v="13"/>
  </r>
  <r>
    <s v="105104"/>
    <x v="1"/>
    <x v="1"/>
    <x v="3"/>
    <n v="12"/>
  </r>
  <r>
    <s v="105105"/>
    <x v="2"/>
    <x v="2"/>
    <x v="0"/>
    <n v="81"/>
  </r>
  <r>
    <s v="105105"/>
    <x v="2"/>
    <x v="2"/>
    <x v="1"/>
    <n v="110"/>
  </r>
  <r>
    <s v="105105"/>
    <x v="2"/>
    <x v="2"/>
    <x v="2"/>
    <n v="93"/>
  </r>
  <r>
    <s v="105105"/>
    <x v="2"/>
    <x v="2"/>
    <x v="3"/>
    <n v="89"/>
  </r>
  <r>
    <s v="105106"/>
    <x v="3"/>
    <x v="3"/>
    <x v="0"/>
    <n v="75"/>
  </r>
  <r>
    <s v="105106"/>
    <x v="3"/>
    <x v="3"/>
    <x v="1"/>
    <n v="71"/>
  </r>
  <r>
    <s v="105106"/>
    <x v="3"/>
    <x v="3"/>
    <x v="2"/>
    <n v="52"/>
  </r>
  <r>
    <s v="105106"/>
    <x v="3"/>
    <x v="3"/>
    <x v="3"/>
    <n v="80"/>
  </r>
  <r>
    <s v="105107"/>
    <x v="4"/>
    <x v="4"/>
    <x v="0"/>
    <n v="12"/>
  </r>
  <r>
    <s v="105107"/>
    <x v="4"/>
    <x v="4"/>
    <x v="1"/>
    <n v="6"/>
  </r>
  <r>
    <s v="105107"/>
    <x v="4"/>
    <x v="4"/>
    <x v="2"/>
    <n v="15"/>
  </r>
  <r>
    <s v="105107"/>
    <x v="4"/>
    <x v="4"/>
    <x v="3"/>
    <n v="9"/>
  </r>
  <r>
    <s v="105108"/>
    <x v="5"/>
    <x v="5"/>
    <x v="0"/>
    <n v="105"/>
  </r>
  <r>
    <s v="105108"/>
    <x v="5"/>
    <x v="5"/>
    <x v="1"/>
    <n v="85"/>
  </r>
  <r>
    <s v="105108"/>
    <x v="5"/>
    <x v="5"/>
    <x v="2"/>
    <n v="124"/>
  </r>
  <r>
    <s v="105108"/>
    <x v="5"/>
    <x v="5"/>
    <x v="3"/>
    <n v="136"/>
  </r>
  <r>
    <s v="105300"/>
    <x v="6"/>
    <x v="6"/>
    <x v="0"/>
    <n v="151"/>
  </r>
  <r>
    <s v="105300"/>
    <x v="6"/>
    <x v="6"/>
    <x v="1"/>
    <n v="79"/>
  </r>
  <r>
    <s v="105300"/>
    <x v="6"/>
    <x v="6"/>
    <x v="2"/>
    <n v="222"/>
  </r>
  <r>
    <s v="105300"/>
    <x v="6"/>
    <x v="6"/>
    <x v="3"/>
    <n v="132"/>
  </r>
  <r>
    <s v="105301"/>
    <x v="6"/>
    <x v="7"/>
    <x v="0"/>
    <n v="117"/>
  </r>
  <r>
    <s v="105301"/>
    <x v="6"/>
    <x v="7"/>
    <x v="1"/>
    <n v="54"/>
  </r>
  <r>
    <s v="105301"/>
    <x v="6"/>
    <x v="7"/>
    <x v="2"/>
    <n v="83"/>
  </r>
  <r>
    <s v="105301"/>
    <x v="6"/>
    <x v="7"/>
    <x v="3"/>
    <n v="115"/>
  </r>
  <r>
    <s v="105302"/>
    <x v="6"/>
    <x v="8"/>
    <x v="0"/>
    <n v="32"/>
  </r>
  <r>
    <s v="105302"/>
    <x v="6"/>
    <x v="8"/>
    <x v="1"/>
    <n v="134"/>
  </r>
  <r>
    <s v="105302"/>
    <x v="6"/>
    <x v="8"/>
    <x v="2"/>
    <n v="144"/>
  </r>
  <r>
    <s v="105302"/>
    <x v="6"/>
    <x v="8"/>
    <x v="3"/>
    <n v="135"/>
  </r>
  <r>
    <s v="105303"/>
    <x v="7"/>
    <x v="9"/>
    <x v="0"/>
    <n v="157"/>
  </r>
  <r>
    <s v="105303"/>
    <x v="7"/>
    <x v="9"/>
    <x v="1"/>
    <n v="72"/>
  </r>
  <r>
    <s v="105303"/>
    <x v="7"/>
    <x v="9"/>
    <x v="2"/>
    <n v="109"/>
  </r>
  <r>
    <s v="105303"/>
    <x v="7"/>
    <x v="9"/>
    <x v="3"/>
    <n v="107"/>
  </r>
  <r>
    <s v="105304"/>
    <x v="7"/>
    <x v="10"/>
    <x v="0"/>
    <n v="88"/>
  </r>
  <r>
    <s v="105304"/>
    <x v="7"/>
    <x v="10"/>
    <x v="1"/>
    <n v="74"/>
  </r>
  <r>
    <s v="105304"/>
    <x v="7"/>
    <x v="10"/>
    <x v="2"/>
    <n v="114"/>
  </r>
  <r>
    <s v="105304"/>
    <x v="7"/>
    <x v="10"/>
    <x v="3"/>
    <n v="116"/>
  </r>
  <r>
    <s v="105305"/>
    <x v="7"/>
    <x v="11"/>
    <x v="0"/>
    <n v="128"/>
  </r>
  <r>
    <s v="105305"/>
    <x v="7"/>
    <x v="11"/>
    <x v="1"/>
    <n v="72"/>
  </r>
  <r>
    <s v="105305"/>
    <x v="7"/>
    <x v="11"/>
    <x v="2"/>
    <n v="213"/>
  </r>
  <r>
    <s v="105305"/>
    <x v="7"/>
    <x v="11"/>
    <x v="3"/>
    <n v="156"/>
  </r>
  <r>
    <s v="105306"/>
    <x v="8"/>
    <x v="12"/>
    <x v="0"/>
    <n v="52"/>
  </r>
  <r>
    <s v="105306"/>
    <x v="8"/>
    <x v="12"/>
    <x v="1"/>
    <n v="38"/>
  </r>
  <r>
    <s v="105306"/>
    <x v="8"/>
    <x v="12"/>
    <x v="2"/>
    <n v="38"/>
  </r>
  <r>
    <s v="105306"/>
    <x v="8"/>
    <x v="12"/>
    <x v="3"/>
    <n v="42"/>
  </r>
  <r>
    <s v="105307"/>
    <x v="9"/>
    <x v="13"/>
    <x v="0"/>
    <n v="60"/>
  </r>
  <r>
    <s v="105307"/>
    <x v="9"/>
    <x v="13"/>
    <x v="1"/>
    <n v="49"/>
  </r>
  <r>
    <s v="105307"/>
    <x v="9"/>
    <x v="13"/>
    <x v="2"/>
    <n v="16"/>
  </r>
  <r>
    <s v="105307"/>
    <x v="9"/>
    <x v="13"/>
    <x v="3"/>
    <n v="52"/>
  </r>
  <r>
    <s v="105308"/>
    <x v="10"/>
    <x v="14"/>
    <x v="0"/>
    <n v="28"/>
  </r>
  <r>
    <s v="105308"/>
    <x v="10"/>
    <x v="14"/>
    <x v="1"/>
    <n v="15"/>
  </r>
  <r>
    <s v="105308"/>
    <x v="10"/>
    <x v="14"/>
    <x v="2"/>
    <n v="9"/>
  </r>
  <r>
    <s v="105308"/>
    <x v="10"/>
    <x v="14"/>
    <x v="3"/>
    <n v="8"/>
  </r>
  <r>
    <s v="105309"/>
    <x v="11"/>
    <x v="15"/>
    <x v="0"/>
    <n v="2"/>
  </r>
  <r>
    <s v="105309"/>
    <x v="11"/>
    <x v="15"/>
    <x v="1"/>
    <n v="13"/>
  </r>
  <r>
    <s v="105309"/>
    <x v="11"/>
    <x v="15"/>
    <x v="2"/>
    <n v="3"/>
  </r>
  <r>
    <s v="105309"/>
    <x v="11"/>
    <x v="15"/>
    <x v="3"/>
    <n v="5"/>
  </r>
  <r>
    <s v="105310"/>
    <x v="12"/>
    <x v="16"/>
    <x v="0"/>
    <n v="11"/>
  </r>
  <r>
    <s v="105310"/>
    <x v="12"/>
    <x v="16"/>
    <x v="2"/>
    <n v="11"/>
  </r>
  <r>
    <s v="105310"/>
    <x v="12"/>
    <x v="16"/>
    <x v="3"/>
    <n v="14"/>
  </r>
  <r>
    <s v="105311"/>
    <x v="9"/>
    <x v="17"/>
    <x v="0"/>
    <n v="10"/>
  </r>
  <r>
    <s v="105311"/>
    <x v="9"/>
    <x v="17"/>
    <x v="1"/>
    <n v="27"/>
  </r>
  <r>
    <s v="105311"/>
    <x v="9"/>
    <x v="17"/>
    <x v="2"/>
    <n v="18"/>
  </r>
  <r>
    <s v="105311"/>
    <x v="9"/>
    <x v="17"/>
    <x v="3"/>
    <n v="16"/>
  </r>
  <r>
    <s v="105312"/>
    <x v="9"/>
    <x v="18"/>
    <x v="0"/>
    <n v="4"/>
  </r>
  <r>
    <s v="105312"/>
    <x v="9"/>
    <x v="18"/>
    <x v="1"/>
    <n v="4"/>
  </r>
  <r>
    <s v="105312"/>
    <x v="9"/>
    <x v="18"/>
    <x v="2"/>
    <n v="2"/>
  </r>
  <r>
    <s v="105312"/>
    <x v="9"/>
    <x v="18"/>
    <x v="3"/>
    <n v="3"/>
  </r>
  <r>
    <s v="105313"/>
    <x v="6"/>
    <x v="19"/>
    <x v="0"/>
    <n v="116"/>
  </r>
  <r>
    <s v="105313"/>
    <x v="6"/>
    <x v="19"/>
    <x v="1"/>
    <n v="122"/>
  </r>
  <r>
    <s v="105313"/>
    <x v="6"/>
    <x v="19"/>
    <x v="2"/>
    <n v="156"/>
  </r>
  <r>
    <s v="105313"/>
    <x v="6"/>
    <x v="19"/>
    <x v="3"/>
    <n v="69"/>
  </r>
  <r>
    <s v="105314"/>
    <x v="13"/>
    <x v="20"/>
    <x v="0"/>
    <n v="10"/>
  </r>
  <r>
    <s v="105314"/>
    <x v="13"/>
    <x v="20"/>
    <x v="1"/>
    <n v="4"/>
  </r>
  <r>
    <s v="105314"/>
    <x v="13"/>
    <x v="20"/>
    <x v="2"/>
    <n v="15"/>
  </r>
  <r>
    <s v="105314"/>
    <x v="13"/>
    <x v="20"/>
    <x v="3"/>
    <n v="10"/>
  </r>
  <r>
    <s v="105315"/>
    <x v="14"/>
    <x v="21"/>
    <x v="0"/>
    <n v="41"/>
  </r>
  <r>
    <s v="105315"/>
    <x v="14"/>
    <x v="21"/>
    <x v="1"/>
    <n v="30"/>
  </r>
  <r>
    <s v="105315"/>
    <x v="14"/>
    <x v="21"/>
    <x v="2"/>
    <n v="40"/>
  </r>
  <r>
    <s v="105315"/>
    <x v="14"/>
    <x v="21"/>
    <x v="3"/>
    <n v="56"/>
  </r>
  <r>
    <s v="105317"/>
    <x v="14"/>
    <x v="22"/>
    <x v="0"/>
    <n v="50"/>
  </r>
  <r>
    <s v="105317"/>
    <x v="14"/>
    <x v="22"/>
    <x v="1"/>
    <n v="116"/>
  </r>
  <r>
    <s v="105317"/>
    <x v="14"/>
    <x v="22"/>
    <x v="2"/>
    <n v="70"/>
  </r>
  <r>
    <s v="105317"/>
    <x v="14"/>
    <x v="22"/>
    <x v="3"/>
    <n v="65"/>
  </r>
  <r>
    <s v="105318"/>
    <x v="9"/>
    <x v="23"/>
    <x v="0"/>
    <n v="35"/>
  </r>
  <r>
    <s v="105318"/>
    <x v="9"/>
    <x v="23"/>
    <x v="1"/>
    <n v="25"/>
  </r>
  <r>
    <s v="105318"/>
    <x v="9"/>
    <x v="23"/>
    <x v="2"/>
    <n v="32"/>
  </r>
  <r>
    <s v="105318"/>
    <x v="9"/>
    <x v="23"/>
    <x v="3"/>
    <n v="18"/>
  </r>
  <r>
    <s v="105319"/>
    <x v="6"/>
    <x v="24"/>
    <x v="0"/>
    <n v="38"/>
  </r>
  <r>
    <s v="105319"/>
    <x v="6"/>
    <x v="24"/>
    <x v="1"/>
    <n v="33"/>
  </r>
  <r>
    <s v="105319"/>
    <x v="6"/>
    <x v="24"/>
    <x v="2"/>
    <n v="65"/>
  </r>
  <r>
    <s v="105319"/>
    <x v="6"/>
    <x v="24"/>
    <x v="3"/>
    <n v="69"/>
  </r>
  <r>
    <s v="105321"/>
    <x v="7"/>
    <x v="25"/>
    <x v="0"/>
    <n v="18"/>
  </r>
  <r>
    <s v="105321"/>
    <x v="7"/>
    <x v="25"/>
    <x v="1"/>
    <n v="18"/>
  </r>
  <r>
    <s v="105321"/>
    <x v="7"/>
    <x v="25"/>
    <x v="2"/>
    <n v="36"/>
  </r>
  <r>
    <s v="105321"/>
    <x v="7"/>
    <x v="25"/>
    <x v="3"/>
    <n v="50"/>
  </r>
  <r>
    <s v="105322"/>
    <x v="14"/>
    <x v="26"/>
    <x v="0"/>
    <n v="32"/>
  </r>
  <r>
    <s v="105322"/>
    <x v="14"/>
    <x v="26"/>
    <x v="1"/>
    <n v="62"/>
  </r>
  <r>
    <s v="105322"/>
    <x v="14"/>
    <x v="26"/>
    <x v="2"/>
    <n v="45"/>
  </r>
  <r>
    <s v="105322"/>
    <x v="14"/>
    <x v="26"/>
    <x v="3"/>
    <n v="69"/>
  </r>
  <r>
    <s v="105323"/>
    <x v="7"/>
    <x v="27"/>
    <x v="0"/>
    <n v="169"/>
  </r>
  <r>
    <s v="105323"/>
    <x v="7"/>
    <x v="27"/>
    <x v="1"/>
    <n v="149"/>
  </r>
  <r>
    <s v="105323"/>
    <x v="7"/>
    <x v="27"/>
    <x v="2"/>
    <n v="164"/>
  </r>
  <r>
    <s v="105323"/>
    <x v="7"/>
    <x v="27"/>
    <x v="3"/>
    <n v="87"/>
  </r>
  <r>
    <s v="105324"/>
    <x v="14"/>
    <x v="28"/>
    <x v="0"/>
    <n v="24"/>
  </r>
  <r>
    <s v="105324"/>
    <x v="14"/>
    <x v="28"/>
    <x v="1"/>
    <n v="14"/>
  </r>
  <r>
    <s v="105324"/>
    <x v="14"/>
    <x v="28"/>
    <x v="2"/>
    <n v="47"/>
  </r>
  <r>
    <s v="105324"/>
    <x v="14"/>
    <x v="28"/>
    <x v="3"/>
    <n v="25"/>
  </r>
  <r>
    <s v="105325"/>
    <x v="6"/>
    <x v="29"/>
    <x v="0"/>
    <n v="114"/>
  </r>
  <r>
    <s v="105325"/>
    <x v="6"/>
    <x v="29"/>
    <x v="2"/>
    <n v="100"/>
  </r>
  <r>
    <s v="105325"/>
    <x v="6"/>
    <x v="29"/>
    <x v="3"/>
    <n v="89"/>
  </r>
  <r>
    <s v="105326"/>
    <x v="0"/>
    <x v="30"/>
    <x v="0"/>
    <n v="15"/>
  </r>
  <r>
    <s v="105326"/>
    <x v="0"/>
    <x v="30"/>
    <x v="1"/>
    <n v="3"/>
  </r>
  <r>
    <s v="105326"/>
    <x v="0"/>
    <x v="30"/>
    <x v="2"/>
    <n v="15"/>
  </r>
  <r>
    <s v="105326"/>
    <x v="0"/>
    <x v="30"/>
    <x v="3"/>
    <n v="25"/>
  </r>
  <r>
    <s v="105400"/>
    <x v="6"/>
    <x v="31"/>
    <x v="0"/>
    <n v="21"/>
  </r>
  <r>
    <s v="105400"/>
    <x v="6"/>
    <x v="31"/>
    <x v="1"/>
    <n v="10"/>
  </r>
  <r>
    <s v="105400"/>
    <x v="6"/>
    <x v="31"/>
    <x v="2"/>
    <n v="19"/>
  </r>
  <r>
    <s v="105400"/>
    <x v="6"/>
    <x v="31"/>
    <x v="3"/>
    <n v="10"/>
  </r>
  <r>
    <s v="105401"/>
    <x v="6"/>
    <x v="32"/>
    <x v="0"/>
    <n v="19"/>
  </r>
  <r>
    <s v="105401"/>
    <x v="6"/>
    <x v="32"/>
    <x v="1"/>
    <n v="11"/>
  </r>
  <r>
    <s v="105401"/>
    <x v="6"/>
    <x v="32"/>
    <x v="2"/>
    <n v="4"/>
  </r>
  <r>
    <s v="105401"/>
    <x v="6"/>
    <x v="32"/>
    <x v="3"/>
    <n v="8"/>
  </r>
  <r>
    <s v="105402"/>
    <x v="6"/>
    <x v="33"/>
    <x v="0"/>
    <n v="5"/>
  </r>
  <r>
    <s v="105402"/>
    <x v="6"/>
    <x v="33"/>
    <x v="1"/>
    <n v="3"/>
  </r>
  <r>
    <s v="105402"/>
    <x v="6"/>
    <x v="33"/>
    <x v="2"/>
    <n v="5"/>
  </r>
  <r>
    <s v="105402"/>
    <x v="6"/>
    <x v="33"/>
    <x v="3"/>
    <n v="4"/>
  </r>
  <r>
    <s v="105405"/>
    <x v="7"/>
    <x v="34"/>
    <x v="0"/>
    <n v="6"/>
  </r>
  <r>
    <s v="105405"/>
    <x v="7"/>
    <x v="34"/>
    <x v="1"/>
    <n v="6"/>
  </r>
  <r>
    <s v="105405"/>
    <x v="7"/>
    <x v="34"/>
    <x v="2"/>
    <n v="19"/>
  </r>
  <r>
    <s v="105405"/>
    <x v="7"/>
    <x v="34"/>
    <x v="3"/>
    <n v="7"/>
  </r>
  <r>
    <s v="105407"/>
    <x v="7"/>
    <x v="35"/>
    <x v="3"/>
    <n v="4"/>
  </r>
  <r>
    <s v="105409"/>
    <x v="12"/>
    <x v="36"/>
    <x v="2"/>
    <n v="6"/>
  </r>
  <r>
    <s v="105409"/>
    <x v="12"/>
    <x v="36"/>
    <x v="3"/>
    <n v="0"/>
  </r>
  <r>
    <s v="105410"/>
    <x v="12"/>
    <x v="37"/>
    <x v="2"/>
    <n v="0"/>
  </r>
  <r>
    <s v="105410"/>
    <x v="12"/>
    <x v="37"/>
    <x v="3"/>
    <n v="0"/>
  </r>
  <r>
    <s v="105413"/>
    <x v="12"/>
    <x v="38"/>
    <x v="3"/>
    <n v="0"/>
  </r>
  <r>
    <s v="105414"/>
    <x v="12"/>
    <x v="39"/>
    <x v="2"/>
    <n v="4"/>
  </r>
  <r>
    <s v="105414"/>
    <x v="12"/>
    <x v="39"/>
    <x v="3"/>
    <n v="0"/>
  </r>
  <r>
    <s v="105416"/>
    <x v="14"/>
    <x v="40"/>
    <x v="0"/>
    <n v="6"/>
  </r>
  <r>
    <s v="105416"/>
    <x v="14"/>
    <x v="40"/>
    <x v="2"/>
    <n v="4"/>
  </r>
  <r>
    <s v="105417"/>
    <x v="14"/>
    <x v="41"/>
    <x v="1"/>
    <n v="0"/>
  </r>
  <r>
    <s v="105419"/>
    <x v="14"/>
    <x v="42"/>
    <x v="0"/>
    <n v="7"/>
  </r>
  <r>
    <s v="105425"/>
    <x v="9"/>
    <x v="43"/>
    <x v="0"/>
    <n v="4"/>
  </r>
  <r>
    <s v="105425"/>
    <x v="9"/>
    <x v="43"/>
    <x v="1"/>
    <n v="2"/>
  </r>
  <r>
    <s v="105425"/>
    <x v="9"/>
    <x v="43"/>
    <x v="2"/>
    <n v="4"/>
  </r>
  <r>
    <s v="105425"/>
    <x v="9"/>
    <x v="43"/>
    <x v="3"/>
    <n v="4"/>
  </r>
  <r>
    <s v="105427"/>
    <x v="9"/>
    <x v="44"/>
    <x v="0"/>
    <n v="2"/>
  </r>
  <r>
    <s v="105427"/>
    <x v="9"/>
    <x v="44"/>
    <x v="1"/>
    <n v="10"/>
  </r>
  <r>
    <s v="105427"/>
    <x v="9"/>
    <x v="44"/>
    <x v="2"/>
    <n v="2"/>
  </r>
  <r>
    <s v="105427"/>
    <x v="9"/>
    <x v="44"/>
    <x v="3"/>
    <n v="3"/>
  </r>
  <r>
    <s v="105428"/>
    <x v="9"/>
    <x v="45"/>
    <x v="0"/>
    <n v="0"/>
  </r>
  <r>
    <s v="105428"/>
    <x v="9"/>
    <x v="45"/>
    <x v="2"/>
    <n v="1"/>
  </r>
  <r>
    <s v="105428"/>
    <x v="9"/>
    <x v="45"/>
    <x v="3"/>
    <n v="2"/>
  </r>
  <r>
    <s v="105430"/>
    <x v="9"/>
    <x v="46"/>
    <x v="0"/>
    <n v="10"/>
  </r>
  <r>
    <s v="105430"/>
    <x v="9"/>
    <x v="46"/>
    <x v="1"/>
    <n v="1"/>
  </r>
  <r>
    <s v="105431"/>
    <x v="9"/>
    <x v="47"/>
    <x v="1"/>
    <n v="1"/>
  </r>
  <r>
    <s v="105432"/>
    <x v="9"/>
    <x v="48"/>
    <x v="0"/>
    <n v="10"/>
  </r>
  <r>
    <s v="105432"/>
    <x v="9"/>
    <x v="48"/>
    <x v="1"/>
    <n v="3"/>
  </r>
  <r>
    <s v="105432"/>
    <x v="9"/>
    <x v="48"/>
    <x v="2"/>
    <n v="10"/>
  </r>
  <r>
    <s v="105432"/>
    <x v="9"/>
    <x v="48"/>
    <x v="3"/>
    <n v="5"/>
  </r>
  <r>
    <s v="105433"/>
    <x v="2"/>
    <x v="49"/>
    <x v="0"/>
    <n v="4"/>
  </r>
  <r>
    <s v="105433"/>
    <x v="2"/>
    <x v="49"/>
    <x v="1"/>
    <n v="3"/>
  </r>
  <r>
    <s v="105433"/>
    <x v="2"/>
    <x v="49"/>
    <x v="2"/>
    <n v="4"/>
  </r>
  <r>
    <s v="105433"/>
    <x v="2"/>
    <x v="49"/>
    <x v="3"/>
    <n v="5"/>
  </r>
  <r>
    <s v="105434"/>
    <x v="2"/>
    <x v="50"/>
    <x v="0"/>
    <n v="7"/>
  </r>
  <r>
    <s v="105434"/>
    <x v="2"/>
    <x v="50"/>
    <x v="1"/>
    <n v="2"/>
  </r>
  <r>
    <s v="105434"/>
    <x v="2"/>
    <x v="50"/>
    <x v="2"/>
    <n v="7"/>
  </r>
  <r>
    <s v="105434"/>
    <x v="2"/>
    <x v="50"/>
    <x v="3"/>
    <n v="5"/>
  </r>
  <r>
    <s v="105435"/>
    <x v="9"/>
    <x v="51"/>
    <x v="1"/>
    <n v="1"/>
  </r>
  <r>
    <s v="105436"/>
    <x v="9"/>
    <x v="52"/>
    <x v="1"/>
    <n v="4"/>
  </r>
  <r>
    <s v="105437"/>
    <x v="14"/>
    <x v="53"/>
    <x v="0"/>
    <n v="1"/>
  </r>
  <r>
    <s v="105437"/>
    <x v="14"/>
    <x v="53"/>
    <x v="1"/>
    <n v="1"/>
  </r>
  <r>
    <s v="105439"/>
    <x v="14"/>
    <x v="54"/>
    <x v="0"/>
    <n v="4"/>
  </r>
  <r>
    <s v="105439"/>
    <x v="14"/>
    <x v="54"/>
    <x v="1"/>
    <n v="2"/>
  </r>
  <r>
    <s v="105440"/>
    <x v="10"/>
    <x v="55"/>
    <x v="1"/>
    <n v="4"/>
  </r>
  <r>
    <s v="105441"/>
    <x v="2"/>
    <x v="56"/>
    <x v="0"/>
    <n v="5"/>
  </r>
  <r>
    <s v="105441"/>
    <x v="2"/>
    <x v="56"/>
    <x v="1"/>
    <n v="7"/>
  </r>
  <r>
    <s v="105441"/>
    <x v="2"/>
    <x v="56"/>
    <x v="2"/>
    <n v="4"/>
  </r>
  <r>
    <s v="105441"/>
    <x v="2"/>
    <x v="56"/>
    <x v="3"/>
    <n v="2"/>
  </r>
  <r>
    <s v="105443"/>
    <x v="0"/>
    <x v="57"/>
    <x v="0"/>
    <n v="2"/>
  </r>
  <r>
    <s v="105443"/>
    <x v="0"/>
    <x v="57"/>
    <x v="1"/>
    <n v="6"/>
  </r>
  <r>
    <s v="105443"/>
    <x v="0"/>
    <x v="57"/>
    <x v="2"/>
    <n v="6"/>
  </r>
  <r>
    <s v="105443"/>
    <x v="0"/>
    <x v="57"/>
    <x v="3"/>
    <n v="4"/>
  </r>
  <r>
    <s v="105444"/>
    <x v="0"/>
    <x v="58"/>
    <x v="0"/>
    <n v="2"/>
  </r>
  <r>
    <s v="105444"/>
    <x v="0"/>
    <x v="58"/>
    <x v="2"/>
    <n v="1"/>
  </r>
  <r>
    <s v="105444"/>
    <x v="0"/>
    <x v="58"/>
    <x v="3"/>
    <n v="16"/>
  </r>
  <r>
    <s v="105445"/>
    <x v="0"/>
    <x v="59"/>
    <x v="0"/>
    <n v="1"/>
  </r>
  <r>
    <s v="105445"/>
    <x v="0"/>
    <x v="59"/>
    <x v="1"/>
    <n v="5"/>
  </r>
  <r>
    <s v="105445"/>
    <x v="0"/>
    <x v="59"/>
    <x v="2"/>
    <n v="0"/>
  </r>
  <r>
    <s v="105445"/>
    <x v="0"/>
    <x v="59"/>
    <x v="3"/>
    <n v="0"/>
  </r>
  <r>
    <s v="105446"/>
    <x v="0"/>
    <x v="60"/>
    <x v="0"/>
    <n v="1"/>
  </r>
  <r>
    <s v="105446"/>
    <x v="0"/>
    <x v="60"/>
    <x v="1"/>
    <n v="0"/>
  </r>
  <r>
    <s v="105447"/>
    <x v="0"/>
    <x v="61"/>
    <x v="1"/>
    <n v="6"/>
  </r>
  <r>
    <s v="105447"/>
    <x v="0"/>
    <x v="61"/>
    <x v="3"/>
    <n v="2"/>
  </r>
  <r>
    <s v="105448"/>
    <x v="0"/>
    <x v="62"/>
    <x v="0"/>
    <n v="6"/>
  </r>
  <r>
    <s v="105448"/>
    <x v="0"/>
    <x v="62"/>
    <x v="1"/>
    <n v="2"/>
  </r>
  <r>
    <s v="105448"/>
    <x v="0"/>
    <x v="62"/>
    <x v="2"/>
    <n v="6"/>
  </r>
  <r>
    <s v="105448"/>
    <x v="0"/>
    <x v="62"/>
    <x v="3"/>
    <n v="3"/>
  </r>
  <r>
    <s v="105449"/>
    <x v="0"/>
    <x v="63"/>
    <x v="0"/>
    <n v="2"/>
  </r>
  <r>
    <s v="105449"/>
    <x v="0"/>
    <x v="63"/>
    <x v="2"/>
    <n v="0"/>
  </r>
  <r>
    <s v="105449"/>
    <x v="0"/>
    <x v="63"/>
    <x v="3"/>
    <n v="1"/>
  </r>
  <r>
    <s v="105452"/>
    <x v="1"/>
    <x v="64"/>
    <x v="0"/>
    <n v="1"/>
  </r>
  <r>
    <s v="105452"/>
    <x v="1"/>
    <x v="64"/>
    <x v="2"/>
    <n v="3"/>
  </r>
  <r>
    <s v="105452"/>
    <x v="1"/>
    <x v="64"/>
    <x v="3"/>
    <n v="1"/>
  </r>
  <r>
    <s v="105453"/>
    <x v="1"/>
    <x v="65"/>
    <x v="0"/>
    <n v="3"/>
  </r>
  <r>
    <s v="105453"/>
    <x v="1"/>
    <x v="65"/>
    <x v="1"/>
    <n v="3"/>
  </r>
  <r>
    <s v="105453"/>
    <x v="1"/>
    <x v="65"/>
    <x v="2"/>
    <n v="7"/>
  </r>
  <r>
    <s v="105453"/>
    <x v="1"/>
    <x v="65"/>
    <x v="3"/>
    <n v="7"/>
  </r>
  <r>
    <s v="105454"/>
    <x v="1"/>
    <x v="66"/>
    <x v="0"/>
    <n v="2"/>
  </r>
  <r>
    <s v="105454"/>
    <x v="1"/>
    <x v="66"/>
    <x v="2"/>
    <n v="5"/>
  </r>
  <r>
    <s v="105454"/>
    <x v="1"/>
    <x v="66"/>
    <x v="3"/>
    <n v="3"/>
  </r>
  <r>
    <s v="105455"/>
    <x v="1"/>
    <x v="67"/>
    <x v="0"/>
    <n v="4"/>
  </r>
  <r>
    <s v="105455"/>
    <x v="1"/>
    <x v="67"/>
    <x v="1"/>
    <n v="3"/>
  </r>
  <r>
    <s v="105455"/>
    <x v="1"/>
    <x v="67"/>
    <x v="2"/>
    <n v="6"/>
  </r>
  <r>
    <s v="105455"/>
    <x v="1"/>
    <x v="67"/>
    <x v="3"/>
    <n v="2"/>
  </r>
  <r>
    <s v="105456"/>
    <x v="1"/>
    <x v="68"/>
    <x v="0"/>
    <n v="3"/>
  </r>
  <r>
    <s v="105456"/>
    <x v="1"/>
    <x v="68"/>
    <x v="1"/>
    <n v="5"/>
  </r>
  <r>
    <s v="105456"/>
    <x v="1"/>
    <x v="68"/>
    <x v="2"/>
    <n v="5"/>
  </r>
  <r>
    <s v="105456"/>
    <x v="1"/>
    <x v="68"/>
    <x v="3"/>
    <n v="3"/>
  </r>
  <r>
    <s v="105457"/>
    <x v="1"/>
    <x v="69"/>
    <x v="2"/>
    <n v="2"/>
  </r>
  <r>
    <s v="105457"/>
    <x v="1"/>
    <x v="69"/>
    <x v="3"/>
    <n v="2"/>
  </r>
  <r>
    <s v="105458"/>
    <x v="1"/>
    <x v="70"/>
    <x v="1"/>
    <n v="5"/>
  </r>
  <r>
    <s v="105458"/>
    <x v="1"/>
    <x v="70"/>
    <x v="2"/>
    <n v="4"/>
  </r>
  <r>
    <s v="105458"/>
    <x v="1"/>
    <x v="70"/>
    <x v="3"/>
    <n v="23"/>
  </r>
  <r>
    <s v="105459"/>
    <x v="2"/>
    <x v="71"/>
    <x v="0"/>
    <n v="7"/>
  </r>
  <r>
    <s v="105459"/>
    <x v="2"/>
    <x v="71"/>
    <x v="1"/>
    <n v="11"/>
  </r>
  <r>
    <s v="105459"/>
    <x v="2"/>
    <x v="71"/>
    <x v="2"/>
    <n v="8"/>
  </r>
  <r>
    <s v="105459"/>
    <x v="2"/>
    <x v="71"/>
    <x v="3"/>
    <n v="9"/>
  </r>
  <r>
    <s v="105460"/>
    <x v="2"/>
    <x v="72"/>
    <x v="0"/>
    <n v="1"/>
  </r>
  <r>
    <s v="105460"/>
    <x v="2"/>
    <x v="72"/>
    <x v="1"/>
    <n v="17"/>
  </r>
  <r>
    <s v="105460"/>
    <x v="2"/>
    <x v="72"/>
    <x v="2"/>
    <n v="5"/>
  </r>
  <r>
    <s v="105460"/>
    <x v="2"/>
    <x v="72"/>
    <x v="3"/>
    <n v="13"/>
  </r>
  <r>
    <s v="105461"/>
    <x v="2"/>
    <x v="73"/>
    <x v="0"/>
    <n v="1"/>
  </r>
  <r>
    <s v="105461"/>
    <x v="2"/>
    <x v="73"/>
    <x v="1"/>
    <n v="4"/>
  </r>
  <r>
    <s v="105461"/>
    <x v="2"/>
    <x v="73"/>
    <x v="2"/>
    <n v="1"/>
  </r>
  <r>
    <s v="105462"/>
    <x v="2"/>
    <x v="74"/>
    <x v="0"/>
    <n v="2"/>
  </r>
  <r>
    <s v="105462"/>
    <x v="2"/>
    <x v="74"/>
    <x v="1"/>
    <n v="1"/>
  </r>
  <r>
    <s v="105462"/>
    <x v="2"/>
    <x v="74"/>
    <x v="2"/>
    <n v="5"/>
  </r>
  <r>
    <s v="105462"/>
    <x v="2"/>
    <x v="74"/>
    <x v="3"/>
    <n v="2"/>
  </r>
  <r>
    <s v="105463"/>
    <x v="2"/>
    <x v="75"/>
    <x v="0"/>
    <n v="4"/>
  </r>
  <r>
    <s v="105463"/>
    <x v="2"/>
    <x v="75"/>
    <x v="1"/>
    <n v="2"/>
  </r>
  <r>
    <s v="105463"/>
    <x v="2"/>
    <x v="75"/>
    <x v="2"/>
    <n v="4"/>
  </r>
  <r>
    <s v="105463"/>
    <x v="2"/>
    <x v="75"/>
    <x v="3"/>
    <n v="5"/>
  </r>
  <r>
    <s v="105464"/>
    <x v="2"/>
    <x v="76"/>
    <x v="0"/>
    <n v="11"/>
  </r>
  <r>
    <s v="105464"/>
    <x v="2"/>
    <x v="76"/>
    <x v="1"/>
    <n v="2"/>
  </r>
  <r>
    <s v="105464"/>
    <x v="2"/>
    <x v="76"/>
    <x v="2"/>
    <n v="10"/>
  </r>
  <r>
    <s v="105464"/>
    <x v="2"/>
    <x v="76"/>
    <x v="3"/>
    <n v="5"/>
  </r>
  <r>
    <s v="105465"/>
    <x v="2"/>
    <x v="77"/>
    <x v="0"/>
    <n v="2"/>
  </r>
  <r>
    <s v="105465"/>
    <x v="2"/>
    <x v="77"/>
    <x v="1"/>
    <n v="3"/>
  </r>
  <r>
    <s v="105465"/>
    <x v="2"/>
    <x v="77"/>
    <x v="2"/>
    <n v="2"/>
  </r>
  <r>
    <s v="105466"/>
    <x v="2"/>
    <x v="78"/>
    <x v="1"/>
    <n v="2"/>
  </r>
  <r>
    <s v="105466"/>
    <x v="2"/>
    <x v="78"/>
    <x v="3"/>
    <n v="1"/>
  </r>
  <r>
    <s v="105467"/>
    <x v="4"/>
    <x v="79"/>
    <x v="0"/>
    <n v="6"/>
  </r>
  <r>
    <s v="105467"/>
    <x v="4"/>
    <x v="79"/>
    <x v="1"/>
    <n v="7"/>
  </r>
  <r>
    <s v="105467"/>
    <x v="4"/>
    <x v="79"/>
    <x v="2"/>
    <n v="7"/>
  </r>
  <r>
    <s v="105467"/>
    <x v="4"/>
    <x v="79"/>
    <x v="3"/>
    <n v="4"/>
  </r>
  <r>
    <s v="105468"/>
    <x v="4"/>
    <x v="80"/>
    <x v="0"/>
    <n v="24"/>
  </r>
  <r>
    <s v="105468"/>
    <x v="4"/>
    <x v="80"/>
    <x v="1"/>
    <n v="10"/>
  </r>
  <r>
    <s v="105468"/>
    <x v="4"/>
    <x v="80"/>
    <x v="2"/>
    <n v="9"/>
  </r>
  <r>
    <s v="105468"/>
    <x v="4"/>
    <x v="80"/>
    <x v="3"/>
    <n v="7"/>
  </r>
  <r>
    <s v="105469"/>
    <x v="4"/>
    <x v="81"/>
    <x v="0"/>
    <n v="21"/>
  </r>
  <r>
    <s v="105469"/>
    <x v="4"/>
    <x v="81"/>
    <x v="1"/>
    <n v="1"/>
  </r>
  <r>
    <s v="105469"/>
    <x v="4"/>
    <x v="81"/>
    <x v="2"/>
    <n v="7"/>
  </r>
  <r>
    <s v="105469"/>
    <x v="4"/>
    <x v="81"/>
    <x v="3"/>
    <n v="5"/>
  </r>
  <r>
    <s v="105470"/>
    <x v="4"/>
    <x v="82"/>
    <x v="0"/>
    <n v="13"/>
  </r>
  <r>
    <s v="105471"/>
    <x v="4"/>
    <x v="83"/>
    <x v="0"/>
    <n v="3"/>
  </r>
  <r>
    <s v="105471"/>
    <x v="4"/>
    <x v="83"/>
    <x v="1"/>
    <n v="13"/>
  </r>
  <r>
    <s v="105471"/>
    <x v="4"/>
    <x v="83"/>
    <x v="2"/>
    <n v="5"/>
  </r>
  <r>
    <s v="105471"/>
    <x v="4"/>
    <x v="83"/>
    <x v="3"/>
    <n v="5"/>
  </r>
  <r>
    <s v="105472"/>
    <x v="4"/>
    <x v="84"/>
    <x v="0"/>
    <n v="2"/>
  </r>
  <r>
    <s v="105472"/>
    <x v="4"/>
    <x v="84"/>
    <x v="1"/>
    <n v="2"/>
  </r>
  <r>
    <s v="105472"/>
    <x v="4"/>
    <x v="84"/>
    <x v="2"/>
    <n v="0"/>
  </r>
  <r>
    <s v="105472"/>
    <x v="4"/>
    <x v="84"/>
    <x v="3"/>
    <n v="1"/>
  </r>
  <r>
    <s v="105473"/>
    <x v="4"/>
    <x v="85"/>
    <x v="0"/>
    <n v="8"/>
  </r>
  <r>
    <s v="105473"/>
    <x v="4"/>
    <x v="85"/>
    <x v="1"/>
    <n v="16"/>
  </r>
  <r>
    <s v="105473"/>
    <x v="4"/>
    <x v="85"/>
    <x v="2"/>
    <n v="5"/>
  </r>
  <r>
    <s v="105473"/>
    <x v="4"/>
    <x v="85"/>
    <x v="3"/>
    <n v="19"/>
  </r>
  <r>
    <s v="105474"/>
    <x v="4"/>
    <x v="86"/>
    <x v="0"/>
    <n v="0"/>
  </r>
  <r>
    <s v="105474"/>
    <x v="4"/>
    <x v="86"/>
    <x v="1"/>
    <n v="6"/>
  </r>
  <r>
    <s v="105475"/>
    <x v="8"/>
    <x v="87"/>
    <x v="0"/>
    <n v="5"/>
  </r>
  <r>
    <s v="105475"/>
    <x v="8"/>
    <x v="87"/>
    <x v="1"/>
    <n v="14"/>
  </r>
  <r>
    <s v="105475"/>
    <x v="8"/>
    <x v="87"/>
    <x v="2"/>
    <n v="11"/>
  </r>
  <r>
    <s v="105475"/>
    <x v="8"/>
    <x v="87"/>
    <x v="3"/>
    <n v="19"/>
  </r>
  <r>
    <s v="105476"/>
    <x v="8"/>
    <x v="88"/>
    <x v="0"/>
    <n v="5"/>
  </r>
  <r>
    <s v="105476"/>
    <x v="8"/>
    <x v="88"/>
    <x v="1"/>
    <n v="2"/>
  </r>
  <r>
    <s v="105476"/>
    <x v="8"/>
    <x v="88"/>
    <x v="2"/>
    <n v="3"/>
  </r>
  <r>
    <s v="105476"/>
    <x v="8"/>
    <x v="88"/>
    <x v="3"/>
    <n v="8"/>
  </r>
  <r>
    <s v="105477"/>
    <x v="8"/>
    <x v="89"/>
    <x v="0"/>
    <n v="19"/>
  </r>
  <r>
    <s v="105477"/>
    <x v="8"/>
    <x v="89"/>
    <x v="1"/>
    <n v="28"/>
  </r>
  <r>
    <s v="105477"/>
    <x v="8"/>
    <x v="89"/>
    <x v="2"/>
    <n v="19"/>
  </r>
  <r>
    <s v="105477"/>
    <x v="8"/>
    <x v="89"/>
    <x v="3"/>
    <n v="44"/>
  </r>
  <r>
    <s v="105478"/>
    <x v="5"/>
    <x v="90"/>
    <x v="0"/>
    <n v="8"/>
  </r>
  <r>
    <s v="105478"/>
    <x v="5"/>
    <x v="90"/>
    <x v="1"/>
    <n v="1"/>
  </r>
  <r>
    <s v="105478"/>
    <x v="5"/>
    <x v="90"/>
    <x v="2"/>
    <n v="7"/>
  </r>
  <r>
    <s v="105478"/>
    <x v="5"/>
    <x v="90"/>
    <x v="3"/>
    <n v="9"/>
  </r>
  <r>
    <s v="105479"/>
    <x v="5"/>
    <x v="91"/>
    <x v="0"/>
    <n v="18"/>
  </r>
  <r>
    <s v="105479"/>
    <x v="5"/>
    <x v="91"/>
    <x v="1"/>
    <n v="17"/>
  </r>
  <r>
    <s v="105479"/>
    <x v="5"/>
    <x v="91"/>
    <x v="2"/>
    <n v="14"/>
  </r>
  <r>
    <s v="105479"/>
    <x v="5"/>
    <x v="91"/>
    <x v="3"/>
    <n v="7"/>
  </r>
  <r>
    <s v="105480"/>
    <x v="5"/>
    <x v="92"/>
    <x v="0"/>
    <n v="13"/>
  </r>
  <r>
    <s v="105480"/>
    <x v="5"/>
    <x v="92"/>
    <x v="1"/>
    <n v="15"/>
  </r>
  <r>
    <s v="105480"/>
    <x v="5"/>
    <x v="92"/>
    <x v="2"/>
    <n v="11"/>
  </r>
  <r>
    <s v="105480"/>
    <x v="5"/>
    <x v="92"/>
    <x v="3"/>
    <n v="20"/>
  </r>
  <r>
    <s v="105481"/>
    <x v="5"/>
    <x v="93"/>
    <x v="0"/>
    <n v="2"/>
  </r>
  <r>
    <s v="105481"/>
    <x v="5"/>
    <x v="93"/>
    <x v="1"/>
    <n v="1"/>
  </r>
  <r>
    <s v="105481"/>
    <x v="5"/>
    <x v="93"/>
    <x v="2"/>
    <n v="1"/>
  </r>
  <r>
    <s v="105481"/>
    <x v="5"/>
    <x v="93"/>
    <x v="3"/>
    <n v="1"/>
  </r>
  <r>
    <s v="105485"/>
    <x v="0"/>
    <x v="94"/>
    <x v="0"/>
    <n v="1"/>
  </r>
  <r>
    <s v="105485"/>
    <x v="0"/>
    <x v="94"/>
    <x v="1"/>
    <n v="3"/>
  </r>
  <r>
    <s v="105485"/>
    <x v="0"/>
    <x v="94"/>
    <x v="2"/>
    <n v="4"/>
  </r>
  <r>
    <s v="105485"/>
    <x v="0"/>
    <x v="94"/>
    <x v="3"/>
    <n v="1"/>
  </r>
  <r>
    <s v="105486"/>
    <x v="0"/>
    <x v="95"/>
    <x v="0"/>
    <n v="3"/>
  </r>
  <r>
    <s v="105486"/>
    <x v="0"/>
    <x v="95"/>
    <x v="1"/>
    <n v="4"/>
  </r>
  <r>
    <s v="105486"/>
    <x v="0"/>
    <x v="95"/>
    <x v="2"/>
    <n v="4"/>
  </r>
  <r>
    <s v="105486"/>
    <x v="0"/>
    <x v="95"/>
    <x v="3"/>
    <n v="4"/>
  </r>
  <r>
    <s v="105487"/>
    <x v="0"/>
    <x v="96"/>
    <x v="0"/>
    <n v="15"/>
  </r>
  <r>
    <s v="105487"/>
    <x v="0"/>
    <x v="96"/>
    <x v="1"/>
    <n v="2"/>
  </r>
  <r>
    <s v="105487"/>
    <x v="0"/>
    <x v="96"/>
    <x v="2"/>
    <n v="4"/>
  </r>
  <r>
    <s v="105487"/>
    <x v="0"/>
    <x v="96"/>
    <x v="3"/>
    <n v="5"/>
  </r>
  <r>
    <s v="105490"/>
    <x v="2"/>
    <x v="97"/>
    <x v="1"/>
    <n v="4"/>
  </r>
  <r>
    <s v="105490"/>
    <x v="2"/>
    <x v="97"/>
    <x v="2"/>
    <n v="5"/>
  </r>
  <r>
    <s v="105490"/>
    <x v="2"/>
    <x v="97"/>
    <x v="3"/>
    <n v="7"/>
  </r>
  <r>
    <s v="105491"/>
    <x v="1"/>
    <x v="98"/>
    <x v="0"/>
    <n v="11"/>
  </r>
  <r>
    <s v="105491"/>
    <x v="1"/>
    <x v="98"/>
    <x v="1"/>
    <n v="5"/>
  </r>
  <r>
    <s v="105491"/>
    <x v="1"/>
    <x v="98"/>
    <x v="2"/>
    <n v="13"/>
  </r>
  <r>
    <s v="105491"/>
    <x v="1"/>
    <x v="98"/>
    <x v="3"/>
    <n v="18"/>
  </r>
  <r>
    <s v="105492"/>
    <x v="1"/>
    <x v="99"/>
    <x v="0"/>
    <n v="5"/>
  </r>
  <r>
    <s v="105492"/>
    <x v="1"/>
    <x v="99"/>
    <x v="1"/>
    <n v="2"/>
  </r>
  <r>
    <s v="105492"/>
    <x v="1"/>
    <x v="99"/>
    <x v="3"/>
    <n v="5"/>
  </r>
  <r>
    <s v="105496"/>
    <x v="0"/>
    <x v="100"/>
    <x v="0"/>
    <n v="3"/>
  </r>
  <r>
    <s v="105496"/>
    <x v="0"/>
    <x v="100"/>
    <x v="1"/>
    <n v="0"/>
  </r>
  <r>
    <s v="105496"/>
    <x v="0"/>
    <x v="100"/>
    <x v="2"/>
    <n v="2"/>
  </r>
  <r>
    <s v="105496"/>
    <x v="0"/>
    <x v="100"/>
    <x v="3"/>
    <n v="5"/>
  </r>
  <r>
    <s v="105499"/>
    <x v="6"/>
    <x v="101"/>
    <x v="0"/>
    <n v="17"/>
  </r>
  <r>
    <s v="105499"/>
    <x v="6"/>
    <x v="101"/>
    <x v="1"/>
    <n v="5"/>
  </r>
  <r>
    <s v="105499"/>
    <x v="6"/>
    <x v="101"/>
    <x v="2"/>
    <n v="5"/>
  </r>
  <r>
    <s v="105499"/>
    <x v="6"/>
    <x v="101"/>
    <x v="3"/>
    <n v="3"/>
  </r>
  <r>
    <s v="105500"/>
    <x v="13"/>
    <x v="102"/>
    <x v="0"/>
    <n v="1"/>
  </r>
  <r>
    <s v="105500"/>
    <x v="13"/>
    <x v="102"/>
    <x v="1"/>
    <n v="5"/>
  </r>
  <r>
    <s v="105500"/>
    <x v="13"/>
    <x v="102"/>
    <x v="2"/>
    <n v="1"/>
  </r>
  <r>
    <s v="105500"/>
    <x v="13"/>
    <x v="102"/>
    <x v="3"/>
    <n v="5"/>
  </r>
  <r>
    <s v="105503"/>
    <x v="12"/>
    <x v="103"/>
    <x v="3"/>
    <n v="0"/>
  </r>
  <r>
    <s v="105504"/>
    <x v="0"/>
    <x v="104"/>
    <x v="0"/>
    <n v="1"/>
  </r>
  <r>
    <s v="105504"/>
    <x v="0"/>
    <x v="104"/>
    <x v="1"/>
    <n v="4"/>
  </r>
  <r>
    <s v="105504"/>
    <x v="0"/>
    <x v="104"/>
    <x v="2"/>
    <n v="2"/>
  </r>
  <r>
    <s v="105504"/>
    <x v="0"/>
    <x v="104"/>
    <x v="3"/>
    <n v="4"/>
  </r>
  <r>
    <s v="105505"/>
    <x v="13"/>
    <x v="105"/>
    <x v="0"/>
    <n v="2"/>
  </r>
  <r>
    <s v="105505"/>
    <x v="13"/>
    <x v="105"/>
    <x v="1"/>
    <n v="1"/>
  </r>
  <r>
    <s v="105505"/>
    <x v="13"/>
    <x v="105"/>
    <x v="2"/>
    <n v="1"/>
  </r>
  <r>
    <s v="105505"/>
    <x v="13"/>
    <x v="105"/>
    <x v="3"/>
    <n v="24"/>
  </r>
  <r>
    <s v="105506"/>
    <x v="13"/>
    <x v="106"/>
    <x v="0"/>
    <n v="3"/>
  </r>
  <r>
    <s v="105506"/>
    <x v="13"/>
    <x v="106"/>
    <x v="2"/>
    <n v="7"/>
  </r>
  <r>
    <s v="105506"/>
    <x v="13"/>
    <x v="106"/>
    <x v="3"/>
    <n v="2"/>
  </r>
  <r>
    <s v="105507"/>
    <x v="14"/>
    <x v="107"/>
    <x v="0"/>
    <n v="2"/>
  </r>
  <r>
    <s v="105507"/>
    <x v="14"/>
    <x v="107"/>
    <x v="1"/>
    <n v="0"/>
  </r>
  <r>
    <s v="105507"/>
    <x v="14"/>
    <x v="107"/>
    <x v="3"/>
    <n v="4"/>
  </r>
  <r>
    <s v="105509"/>
    <x v="4"/>
    <x v="108"/>
    <x v="0"/>
    <n v="9"/>
  </r>
  <r>
    <s v="105509"/>
    <x v="4"/>
    <x v="108"/>
    <x v="1"/>
    <n v="2"/>
  </r>
  <r>
    <s v="105509"/>
    <x v="4"/>
    <x v="108"/>
    <x v="2"/>
    <n v="3"/>
  </r>
  <r>
    <s v="105509"/>
    <x v="4"/>
    <x v="108"/>
    <x v="3"/>
    <n v="6"/>
  </r>
  <r>
    <s v="105510"/>
    <x v="14"/>
    <x v="109"/>
    <x v="0"/>
    <n v="1"/>
  </r>
  <r>
    <s v="105510"/>
    <x v="14"/>
    <x v="109"/>
    <x v="1"/>
    <n v="1"/>
  </r>
  <r>
    <s v="105510"/>
    <x v="14"/>
    <x v="109"/>
    <x v="2"/>
    <n v="2"/>
  </r>
  <r>
    <s v="105510"/>
    <x v="14"/>
    <x v="109"/>
    <x v="3"/>
    <n v="1"/>
  </r>
  <r>
    <s v="105511"/>
    <x v="5"/>
    <x v="110"/>
    <x v="0"/>
    <n v="15"/>
  </r>
  <r>
    <s v="105511"/>
    <x v="5"/>
    <x v="110"/>
    <x v="1"/>
    <n v="22"/>
  </r>
  <r>
    <s v="105511"/>
    <x v="5"/>
    <x v="110"/>
    <x v="2"/>
    <n v="13"/>
  </r>
  <r>
    <s v="105511"/>
    <x v="5"/>
    <x v="110"/>
    <x v="3"/>
    <n v="6"/>
  </r>
  <r>
    <s v="105700"/>
    <x v="6"/>
    <x v="111"/>
    <x v="0"/>
    <n v="12"/>
  </r>
  <r>
    <s v="105700"/>
    <x v="6"/>
    <x v="111"/>
    <x v="1"/>
    <n v="5"/>
  </r>
  <r>
    <s v="105700"/>
    <x v="6"/>
    <x v="111"/>
    <x v="2"/>
    <n v="18"/>
  </r>
  <r>
    <s v="105700"/>
    <x v="6"/>
    <x v="111"/>
    <x v="3"/>
    <n v="18"/>
  </r>
  <r>
    <s v="105701"/>
    <x v="6"/>
    <x v="112"/>
    <x v="0"/>
    <n v="41"/>
  </r>
  <r>
    <s v="105701"/>
    <x v="6"/>
    <x v="112"/>
    <x v="1"/>
    <n v="32"/>
  </r>
  <r>
    <s v="105701"/>
    <x v="6"/>
    <x v="112"/>
    <x v="2"/>
    <n v="31"/>
  </r>
  <r>
    <s v="105701"/>
    <x v="6"/>
    <x v="112"/>
    <x v="3"/>
    <n v="12"/>
  </r>
  <r>
    <s v="105702"/>
    <x v="6"/>
    <x v="113"/>
    <x v="0"/>
    <n v="7"/>
  </r>
  <r>
    <s v="105702"/>
    <x v="6"/>
    <x v="113"/>
    <x v="1"/>
    <n v="10"/>
  </r>
  <r>
    <s v="105702"/>
    <x v="6"/>
    <x v="113"/>
    <x v="2"/>
    <n v="22"/>
  </r>
  <r>
    <s v="105702"/>
    <x v="6"/>
    <x v="113"/>
    <x v="3"/>
    <n v="23"/>
  </r>
  <r>
    <s v="105722"/>
    <x v="14"/>
    <x v="114"/>
    <x v="0"/>
    <n v="20"/>
  </r>
  <r>
    <s v="105722"/>
    <x v="14"/>
    <x v="114"/>
    <x v="1"/>
    <n v="19"/>
  </r>
  <r>
    <s v="105722"/>
    <x v="14"/>
    <x v="114"/>
    <x v="2"/>
    <n v="23"/>
  </r>
  <r>
    <s v="105722"/>
    <x v="14"/>
    <x v="114"/>
    <x v="3"/>
    <n v="26"/>
  </r>
  <r>
    <s v="105723"/>
    <x v="14"/>
    <x v="115"/>
    <x v="0"/>
    <n v="23"/>
  </r>
  <r>
    <s v="105723"/>
    <x v="14"/>
    <x v="115"/>
    <x v="1"/>
    <n v="20"/>
  </r>
  <r>
    <s v="105723"/>
    <x v="14"/>
    <x v="115"/>
    <x v="2"/>
    <n v="16"/>
  </r>
  <r>
    <s v="105723"/>
    <x v="14"/>
    <x v="115"/>
    <x v="3"/>
    <n v="19"/>
  </r>
  <r>
    <s v="200258"/>
    <x v="14"/>
    <x v="116"/>
    <x v="1"/>
    <n v="13"/>
  </r>
  <r>
    <s v="200258"/>
    <x v="14"/>
    <x v="116"/>
    <x v="2"/>
    <n v="20"/>
  </r>
  <r>
    <s v="200258"/>
    <x v="14"/>
    <x v="116"/>
    <x v="3"/>
    <n v="15"/>
  </r>
  <r>
    <s v="200273"/>
    <x v="7"/>
    <x v="117"/>
    <x v="2"/>
    <n v="2"/>
  </r>
  <r>
    <s v="200273"/>
    <x v="7"/>
    <x v="117"/>
    <x v="3"/>
    <n v="6"/>
  </r>
  <r>
    <s v="200366"/>
    <x v="0"/>
    <x v="118"/>
    <x v="0"/>
    <n v="142"/>
  </r>
  <r>
    <s v="200366"/>
    <x v="0"/>
    <x v="118"/>
    <x v="1"/>
    <n v="116"/>
  </r>
  <r>
    <s v="200366"/>
    <x v="0"/>
    <x v="118"/>
    <x v="2"/>
    <n v="135"/>
  </r>
  <r>
    <s v="200366"/>
    <x v="0"/>
    <x v="118"/>
    <x v="3"/>
    <n v="124"/>
  </r>
  <r>
    <s v="200367"/>
    <x v="14"/>
    <x v="119"/>
    <x v="0"/>
    <n v="10"/>
  </r>
  <r>
    <s v="200367"/>
    <x v="14"/>
    <x v="119"/>
    <x v="1"/>
    <n v="17"/>
  </r>
  <r>
    <s v="200367"/>
    <x v="14"/>
    <x v="119"/>
    <x v="2"/>
    <n v="7"/>
  </r>
  <r>
    <s v="200367"/>
    <x v="14"/>
    <x v="119"/>
    <x v="3"/>
    <n v="17"/>
  </r>
  <r>
    <s v="200402"/>
    <x v="6"/>
    <x v="120"/>
    <x v="0"/>
    <n v="7"/>
  </r>
  <r>
    <s v="200402"/>
    <x v="6"/>
    <x v="120"/>
    <x v="1"/>
    <n v="8"/>
  </r>
  <r>
    <s v="200402"/>
    <x v="6"/>
    <x v="120"/>
    <x v="2"/>
    <n v="8"/>
  </r>
  <r>
    <s v="200402"/>
    <x v="6"/>
    <x v="120"/>
    <x v="3"/>
    <n v="28"/>
  </r>
  <r>
    <s v="200494"/>
    <x v="7"/>
    <x v="121"/>
    <x v="0"/>
    <n v="66"/>
  </r>
  <r>
    <s v="200494"/>
    <x v="7"/>
    <x v="121"/>
    <x v="1"/>
    <n v="44"/>
  </r>
  <r>
    <s v="200494"/>
    <x v="7"/>
    <x v="121"/>
    <x v="2"/>
    <n v="69"/>
  </r>
  <r>
    <s v="200499"/>
    <x v="7"/>
    <x v="122"/>
    <x v="0"/>
    <n v="67"/>
  </r>
  <r>
    <s v="200499"/>
    <x v="7"/>
    <x v="122"/>
    <x v="1"/>
    <n v="82"/>
  </r>
  <r>
    <s v="200499"/>
    <x v="7"/>
    <x v="122"/>
    <x v="2"/>
    <n v="52"/>
  </r>
  <r>
    <s v="200499"/>
    <x v="7"/>
    <x v="122"/>
    <x v="3"/>
    <n v="36"/>
  </r>
  <r>
    <s v="200538"/>
    <x v="4"/>
    <x v="123"/>
    <x v="0"/>
    <n v="66"/>
  </r>
  <r>
    <s v="200538"/>
    <x v="4"/>
    <x v="123"/>
    <x v="1"/>
    <n v="71"/>
  </r>
  <r>
    <s v="200538"/>
    <x v="4"/>
    <x v="123"/>
    <x v="2"/>
    <n v="40"/>
  </r>
  <r>
    <s v="200538"/>
    <x v="4"/>
    <x v="123"/>
    <x v="3"/>
    <n v="33"/>
  </r>
  <r>
    <s v="200569"/>
    <x v="14"/>
    <x v="124"/>
    <x v="0"/>
    <n v="34"/>
  </r>
  <r>
    <s v="200569"/>
    <x v="14"/>
    <x v="124"/>
    <x v="1"/>
    <n v="18"/>
  </r>
  <r>
    <s v="200569"/>
    <x v="14"/>
    <x v="124"/>
    <x v="2"/>
    <n v="29"/>
  </r>
  <r>
    <s v="200569"/>
    <x v="14"/>
    <x v="124"/>
    <x v="3"/>
    <n v="18"/>
  </r>
  <r>
    <s v="200607"/>
    <x v="7"/>
    <x v="125"/>
    <x v="0"/>
    <n v="78"/>
  </r>
  <r>
    <s v="200607"/>
    <x v="7"/>
    <x v="125"/>
    <x v="1"/>
    <n v="63"/>
  </r>
  <r>
    <s v="200607"/>
    <x v="7"/>
    <x v="125"/>
    <x v="2"/>
    <n v="64"/>
  </r>
  <r>
    <s v="200607"/>
    <x v="7"/>
    <x v="125"/>
    <x v="3"/>
    <n v="78"/>
  </r>
  <r>
    <s v="105104"/>
    <x v="1"/>
    <x v="1"/>
    <x v="0"/>
    <n v="37"/>
  </r>
  <r>
    <s v="105104"/>
    <x v="1"/>
    <x v="1"/>
    <x v="1"/>
    <n v="46"/>
  </r>
  <r>
    <s v="105104"/>
    <x v="1"/>
    <x v="1"/>
    <x v="2"/>
    <n v="48"/>
  </r>
  <r>
    <s v="105104"/>
    <x v="1"/>
    <x v="1"/>
    <x v="3"/>
    <n v="45"/>
  </r>
  <r>
    <s v="105105"/>
    <x v="2"/>
    <x v="2"/>
    <x v="0"/>
    <n v="35"/>
  </r>
  <r>
    <s v="105105"/>
    <x v="2"/>
    <x v="2"/>
    <x v="1"/>
    <n v="44"/>
  </r>
  <r>
    <s v="105105"/>
    <x v="2"/>
    <x v="2"/>
    <x v="2"/>
    <n v="24"/>
  </r>
  <r>
    <s v="105105"/>
    <x v="2"/>
    <x v="2"/>
    <x v="3"/>
    <n v="18"/>
  </r>
  <r>
    <s v="105106"/>
    <x v="3"/>
    <x v="3"/>
    <x v="0"/>
    <n v="38"/>
  </r>
  <r>
    <s v="105106"/>
    <x v="3"/>
    <x v="3"/>
    <x v="1"/>
    <n v="21"/>
  </r>
  <r>
    <s v="105106"/>
    <x v="3"/>
    <x v="3"/>
    <x v="2"/>
    <n v="20"/>
  </r>
  <r>
    <s v="105106"/>
    <x v="3"/>
    <x v="3"/>
    <x v="3"/>
    <n v="15"/>
  </r>
  <r>
    <s v="105107"/>
    <x v="4"/>
    <x v="4"/>
    <x v="0"/>
    <n v="40"/>
  </r>
  <r>
    <s v="105107"/>
    <x v="4"/>
    <x v="4"/>
    <x v="1"/>
    <n v="71"/>
  </r>
  <r>
    <s v="105107"/>
    <x v="4"/>
    <x v="4"/>
    <x v="2"/>
    <n v="103"/>
  </r>
  <r>
    <s v="105107"/>
    <x v="4"/>
    <x v="4"/>
    <x v="3"/>
    <n v="106"/>
  </r>
  <r>
    <s v="105108"/>
    <x v="5"/>
    <x v="5"/>
    <x v="0"/>
    <n v="49"/>
  </r>
  <r>
    <s v="105108"/>
    <x v="5"/>
    <x v="5"/>
    <x v="1"/>
    <n v="63"/>
  </r>
  <r>
    <s v="105108"/>
    <x v="5"/>
    <x v="5"/>
    <x v="2"/>
    <n v="86"/>
  </r>
  <r>
    <s v="105108"/>
    <x v="5"/>
    <x v="5"/>
    <x v="3"/>
    <n v="89"/>
  </r>
  <r>
    <s v="105300"/>
    <x v="6"/>
    <x v="6"/>
    <x v="0"/>
    <n v="323"/>
  </r>
  <r>
    <s v="105300"/>
    <x v="6"/>
    <x v="6"/>
    <x v="1"/>
    <n v="301"/>
  </r>
  <r>
    <s v="105300"/>
    <x v="6"/>
    <x v="6"/>
    <x v="2"/>
    <n v="374"/>
  </r>
  <r>
    <s v="105300"/>
    <x v="6"/>
    <x v="6"/>
    <x v="3"/>
    <n v="322"/>
  </r>
  <r>
    <s v="105301"/>
    <x v="6"/>
    <x v="7"/>
    <x v="0"/>
    <n v="141"/>
  </r>
  <r>
    <s v="105301"/>
    <x v="6"/>
    <x v="7"/>
    <x v="1"/>
    <n v="46"/>
  </r>
  <r>
    <s v="105301"/>
    <x v="6"/>
    <x v="7"/>
    <x v="2"/>
    <n v="27"/>
  </r>
  <r>
    <s v="105301"/>
    <x v="6"/>
    <x v="7"/>
    <x v="3"/>
    <n v="81"/>
  </r>
  <r>
    <s v="105302"/>
    <x v="6"/>
    <x v="8"/>
    <x v="0"/>
    <n v="127"/>
  </r>
  <r>
    <s v="105302"/>
    <x v="6"/>
    <x v="8"/>
    <x v="1"/>
    <n v="228"/>
  </r>
  <r>
    <s v="105302"/>
    <x v="6"/>
    <x v="8"/>
    <x v="2"/>
    <n v="152"/>
  </r>
  <r>
    <s v="105302"/>
    <x v="6"/>
    <x v="8"/>
    <x v="3"/>
    <n v="119"/>
  </r>
  <r>
    <s v="105303"/>
    <x v="7"/>
    <x v="9"/>
    <x v="0"/>
    <n v="95"/>
  </r>
  <r>
    <s v="105303"/>
    <x v="7"/>
    <x v="9"/>
    <x v="1"/>
    <n v="51"/>
  </r>
  <r>
    <s v="105303"/>
    <x v="7"/>
    <x v="9"/>
    <x v="2"/>
    <n v="27"/>
  </r>
  <r>
    <s v="105303"/>
    <x v="7"/>
    <x v="9"/>
    <x v="3"/>
    <n v="40"/>
  </r>
  <r>
    <s v="105304"/>
    <x v="7"/>
    <x v="10"/>
    <x v="0"/>
    <n v="108"/>
  </r>
  <r>
    <s v="105304"/>
    <x v="7"/>
    <x v="10"/>
    <x v="1"/>
    <n v="62"/>
  </r>
  <r>
    <s v="105304"/>
    <x v="7"/>
    <x v="10"/>
    <x v="2"/>
    <n v="38"/>
  </r>
  <r>
    <s v="105304"/>
    <x v="7"/>
    <x v="10"/>
    <x v="3"/>
    <n v="123"/>
  </r>
  <r>
    <s v="105305"/>
    <x v="7"/>
    <x v="11"/>
    <x v="0"/>
    <n v="9"/>
  </r>
  <r>
    <s v="105305"/>
    <x v="7"/>
    <x v="11"/>
    <x v="1"/>
    <n v="5"/>
  </r>
  <r>
    <s v="105305"/>
    <x v="7"/>
    <x v="11"/>
    <x v="2"/>
    <n v="13"/>
  </r>
  <r>
    <s v="105305"/>
    <x v="7"/>
    <x v="11"/>
    <x v="3"/>
    <n v="7"/>
  </r>
  <r>
    <s v="105306"/>
    <x v="8"/>
    <x v="12"/>
    <x v="0"/>
    <n v="16"/>
  </r>
  <r>
    <s v="105306"/>
    <x v="8"/>
    <x v="12"/>
    <x v="1"/>
    <n v="13"/>
  </r>
  <r>
    <s v="105306"/>
    <x v="8"/>
    <x v="12"/>
    <x v="2"/>
    <n v="11"/>
  </r>
  <r>
    <s v="105306"/>
    <x v="8"/>
    <x v="12"/>
    <x v="3"/>
    <n v="2"/>
  </r>
  <r>
    <s v="105307"/>
    <x v="9"/>
    <x v="13"/>
    <x v="0"/>
    <n v="52"/>
  </r>
  <r>
    <s v="105307"/>
    <x v="9"/>
    <x v="13"/>
    <x v="1"/>
    <n v="26"/>
  </r>
  <r>
    <s v="105307"/>
    <x v="9"/>
    <x v="13"/>
    <x v="2"/>
    <n v="31"/>
  </r>
  <r>
    <s v="105307"/>
    <x v="9"/>
    <x v="13"/>
    <x v="3"/>
    <n v="13"/>
  </r>
  <r>
    <s v="105308"/>
    <x v="10"/>
    <x v="14"/>
    <x v="0"/>
    <n v="2"/>
  </r>
  <r>
    <s v="105308"/>
    <x v="10"/>
    <x v="14"/>
    <x v="1"/>
    <n v="21"/>
  </r>
  <r>
    <s v="105308"/>
    <x v="10"/>
    <x v="14"/>
    <x v="2"/>
    <n v="10"/>
  </r>
  <r>
    <s v="105308"/>
    <x v="10"/>
    <x v="14"/>
    <x v="3"/>
    <n v="19"/>
  </r>
  <r>
    <s v="105309"/>
    <x v="11"/>
    <x v="15"/>
    <x v="0"/>
    <n v="15"/>
  </r>
  <r>
    <s v="105309"/>
    <x v="11"/>
    <x v="15"/>
    <x v="1"/>
    <n v="32"/>
  </r>
  <r>
    <s v="105309"/>
    <x v="11"/>
    <x v="15"/>
    <x v="2"/>
    <n v="14"/>
  </r>
  <r>
    <s v="105309"/>
    <x v="11"/>
    <x v="15"/>
    <x v="3"/>
    <n v="19"/>
  </r>
  <r>
    <s v="105310"/>
    <x v="12"/>
    <x v="16"/>
    <x v="0"/>
    <n v="2"/>
  </r>
  <r>
    <s v="105310"/>
    <x v="12"/>
    <x v="16"/>
    <x v="2"/>
    <n v="18"/>
  </r>
  <r>
    <s v="105310"/>
    <x v="12"/>
    <x v="16"/>
    <x v="3"/>
    <n v="20"/>
  </r>
  <r>
    <s v="105311"/>
    <x v="9"/>
    <x v="17"/>
    <x v="0"/>
    <n v="11"/>
  </r>
  <r>
    <s v="105311"/>
    <x v="9"/>
    <x v="17"/>
    <x v="1"/>
    <n v="30"/>
  </r>
  <r>
    <s v="105311"/>
    <x v="9"/>
    <x v="17"/>
    <x v="2"/>
    <n v="16"/>
  </r>
  <r>
    <s v="105311"/>
    <x v="9"/>
    <x v="17"/>
    <x v="3"/>
    <n v="27"/>
  </r>
  <r>
    <s v="105312"/>
    <x v="9"/>
    <x v="18"/>
    <x v="0"/>
    <n v="15"/>
  </r>
  <r>
    <s v="105312"/>
    <x v="9"/>
    <x v="18"/>
    <x v="1"/>
    <n v="5"/>
  </r>
  <r>
    <s v="105312"/>
    <x v="9"/>
    <x v="18"/>
    <x v="3"/>
    <n v="13"/>
  </r>
  <r>
    <s v="105313"/>
    <x v="6"/>
    <x v="19"/>
    <x v="0"/>
    <n v="133"/>
  </r>
  <r>
    <s v="105313"/>
    <x v="6"/>
    <x v="19"/>
    <x v="1"/>
    <n v="214"/>
  </r>
  <r>
    <s v="105313"/>
    <x v="6"/>
    <x v="19"/>
    <x v="2"/>
    <n v="187"/>
  </r>
  <r>
    <s v="105313"/>
    <x v="6"/>
    <x v="19"/>
    <x v="3"/>
    <n v="156"/>
  </r>
  <r>
    <s v="105314"/>
    <x v="13"/>
    <x v="20"/>
    <x v="2"/>
    <n v="2"/>
  </r>
  <r>
    <s v="105315"/>
    <x v="14"/>
    <x v="21"/>
    <x v="0"/>
    <n v="5"/>
  </r>
  <r>
    <s v="105315"/>
    <x v="14"/>
    <x v="21"/>
    <x v="1"/>
    <n v="7"/>
  </r>
  <r>
    <s v="105315"/>
    <x v="14"/>
    <x v="21"/>
    <x v="2"/>
    <n v="9"/>
  </r>
  <r>
    <s v="105315"/>
    <x v="14"/>
    <x v="21"/>
    <x v="3"/>
    <n v="22"/>
  </r>
  <r>
    <s v="105317"/>
    <x v="14"/>
    <x v="22"/>
    <x v="0"/>
    <n v="42"/>
  </r>
  <r>
    <s v="105317"/>
    <x v="14"/>
    <x v="22"/>
    <x v="1"/>
    <n v="37"/>
  </r>
  <r>
    <s v="105317"/>
    <x v="14"/>
    <x v="22"/>
    <x v="2"/>
    <n v="34"/>
  </r>
  <r>
    <s v="105317"/>
    <x v="14"/>
    <x v="22"/>
    <x v="3"/>
    <n v="63"/>
  </r>
  <r>
    <s v="105318"/>
    <x v="9"/>
    <x v="23"/>
    <x v="0"/>
    <n v="20"/>
  </r>
  <r>
    <s v="105318"/>
    <x v="9"/>
    <x v="23"/>
    <x v="1"/>
    <n v="7"/>
  </r>
  <r>
    <s v="105318"/>
    <x v="9"/>
    <x v="23"/>
    <x v="2"/>
    <n v="2"/>
  </r>
  <r>
    <s v="105318"/>
    <x v="9"/>
    <x v="23"/>
    <x v="3"/>
    <n v="10"/>
  </r>
  <r>
    <s v="105319"/>
    <x v="6"/>
    <x v="24"/>
    <x v="0"/>
    <n v="125"/>
  </r>
  <r>
    <s v="105319"/>
    <x v="6"/>
    <x v="24"/>
    <x v="1"/>
    <n v="87"/>
  </r>
  <r>
    <s v="105319"/>
    <x v="6"/>
    <x v="24"/>
    <x v="2"/>
    <n v="94"/>
  </r>
  <r>
    <s v="105319"/>
    <x v="6"/>
    <x v="24"/>
    <x v="3"/>
    <n v="73"/>
  </r>
  <r>
    <s v="105321"/>
    <x v="7"/>
    <x v="25"/>
    <x v="0"/>
    <n v="9"/>
  </r>
  <r>
    <s v="105321"/>
    <x v="7"/>
    <x v="25"/>
    <x v="1"/>
    <n v="9"/>
  </r>
  <r>
    <s v="105321"/>
    <x v="7"/>
    <x v="25"/>
    <x v="2"/>
    <n v="4"/>
  </r>
  <r>
    <s v="105321"/>
    <x v="7"/>
    <x v="25"/>
    <x v="3"/>
    <n v="25"/>
  </r>
  <r>
    <s v="105322"/>
    <x v="14"/>
    <x v="26"/>
    <x v="0"/>
    <n v="50"/>
  </r>
  <r>
    <s v="105322"/>
    <x v="14"/>
    <x v="26"/>
    <x v="1"/>
    <n v="62"/>
  </r>
  <r>
    <s v="105322"/>
    <x v="14"/>
    <x v="26"/>
    <x v="2"/>
    <n v="22"/>
  </r>
  <r>
    <s v="105322"/>
    <x v="14"/>
    <x v="26"/>
    <x v="3"/>
    <n v="82"/>
  </r>
  <r>
    <s v="105323"/>
    <x v="7"/>
    <x v="27"/>
    <x v="0"/>
    <n v="127"/>
  </r>
  <r>
    <s v="105323"/>
    <x v="7"/>
    <x v="27"/>
    <x v="1"/>
    <n v="137"/>
  </r>
  <r>
    <s v="105323"/>
    <x v="7"/>
    <x v="27"/>
    <x v="2"/>
    <n v="180"/>
  </r>
  <r>
    <s v="105323"/>
    <x v="7"/>
    <x v="27"/>
    <x v="3"/>
    <n v="129"/>
  </r>
  <r>
    <s v="105324"/>
    <x v="14"/>
    <x v="28"/>
    <x v="0"/>
    <n v="6"/>
  </r>
  <r>
    <s v="105324"/>
    <x v="14"/>
    <x v="28"/>
    <x v="2"/>
    <n v="8"/>
  </r>
  <r>
    <s v="105324"/>
    <x v="14"/>
    <x v="28"/>
    <x v="3"/>
    <n v="3"/>
  </r>
  <r>
    <s v="105325"/>
    <x v="6"/>
    <x v="29"/>
    <x v="0"/>
    <n v="61"/>
  </r>
  <r>
    <s v="105325"/>
    <x v="6"/>
    <x v="29"/>
    <x v="3"/>
    <n v="2"/>
  </r>
  <r>
    <s v="105326"/>
    <x v="0"/>
    <x v="30"/>
    <x v="0"/>
    <n v="2"/>
  </r>
  <r>
    <s v="105326"/>
    <x v="0"/>
    <x v="30"/>
    <x v="1"/>
    <n v="21"/>
  </r>
  <r>
    <s v="105326"/>
    <x v="0"/>
    <x v="30"/>
    <x v="2"/>
    <n v="2"/>
  </r>
  <r>
    <s v="105326"/>
    <x v="0"/>
    <x v="30"/>
    <x v="3"/>
    <n v="9"/>
  </r>
  <r>
    <s v="105400"/>
    <x v="6"/>
    <x v="31"/>
    <x v="0"/>
    <n v="6"/>
  </r>
  <r>
    <s v="105400"/>
    <x v="6"/>
    <x v="31"/>
    <x v="1"/>
    <n v="1"/>
  </r>
  <r>
    <s v="105400"/>
    <x v="6"/>
    <x v="31"/>
    <x v="2"/>
    <n v="7"/>
  </r>
  <r>
    <s v="105400"/>
    <x v="6"/>
    <x v="31"/>
    <x v="3"/>
    <n v="3"/>
  </r>
  <r>
    <s v="105401"/>
    <x v="6"/>
    <x v="32"/>
    <x v="0"/>
    <n v="16"/>
  </r>
  <r>
    <s v="105401"/>
    <x v="6"/>
    <x v="32"/>
    <x v="1"/>
    <n v="5"/>
  </r>
  <r>
    <s v="105401"/>
    <x v="6"/>
    <x v="32"/>
    <x v="2"/>
    <n v="2"/>
  </r>
  <r>
    <s v="105401"/>
    <x v="6"/>
    <x v="32"/>
    <x v="3"/>
    <n v="6"/>
  </r>
  <r>
    <s v="105402"/>
    <x v="6"/>
    <x v="33"/>
    <x v="0"/>
    <n v="5"/>
  </r>
  <r>
    <s v="105402"/>
    <x v="6"/>
    <x v="33"/>
    <x v="2"/>
    <n v="1"/>
  </r>
  <r>
    <s v="105402"/>
    <x v="6"/>
    <x v="33"/>
    <x v="3"/>
    <n v="4"/>
  </r>
  <r>
    <s v="105405"/>
    <x v="7"/>
    <x v="34"/>
    <x v="0"/>
    <n v="2"/>
  </r>
  <r>
    <s v="105405"/>
    <x v="7"/>
    <x v="34"/>
    <x v="1"/>
    <n v="2"/>
  </r>
  <r>
    <s v="105405"/>
    <x v="7"/>
    <x v="34"/>
    <x v="3"/>
    <n v="3"/>
  </r>
  <r>
    <s v="105407"/>
    <x v="7"/>
    <x v="35"/>
    <x v="3"/>
    <n v="2"/>
  </r>
  <r>
    <s v="105409"/>
    <x v="12"/>
    <x v="36"/>
    <x v="2"/>
    <n v="3"/>
  </r>
  <r>
    <s v="105409"/>
    <x v="12"/>
    <x v="36"/>
    <x v="3"/>
    <n v="6"/>
  </r>
  <r>
    <s v="105410"/>
    <x v="12"/>
    <x v="37"/>
    <x v="2"/>
    <n v="3"/>
  </r>
  <r>
    <s v="105410"/>
    <x v="12"/>
    <x v="37"/>
    <x v="3"/>
    <n v="2"/>
  </r>
  <r>
    <s v="105413"/>
    <x v="12"/>
    <x v="38"/>
    <x v="3"/>
    <n v="3"/>
  </r>
  <r>
    <s v="105414"/>
    <x v="12"/>
    <x v="39"/>
    <x v="3"/>
    <n v="3"/>
  </r>
  <r>
    <s v="105416"/>
    <x v="14"/>
    <x v="40"/>
    <x v="0"/>
    <n v="5"/>
  </r>
  <r>
    <s v="105417"/>
    <x v="14"/>
    <x v="41"/>
    <x v="1"/>
    <n v="1"/>
  </r>
  <r>
    <s v="105428"/>
    <x v="9"/>
    <x v="45"/>
    <x v="0"/>
    <n v="3"/>
  </r>
  <r>
    <s v="105428"/>
    <x v="9"/>
    <x v="45"/>
    <x v="3"/>
    <n v="1"/>
  </r>
  <r>
    <s v="105432"/>
    <x v="9"/>
    <x v="48"/>
    <x v="2"/>
    <n v="1"/>
  </r>
  <r>
    <s v="105433"/>
    <x v="2"/>
    <x v="49"/>
    <x v="0"/>
    <n v="2"/>
  </r>
  <r>
    <s v="105433"/>
    <x v="2"/>
    <x v="49"/>
    <x v="2"/>
    <n v="4"/>
  </r>
  <r>
    <s v="105433"/>
    <x v="2"/>
    <x v="49"/>
    <x v="3"/>
    <n v="3"/>
  </r>
  <r>
    <s v="105434"/>
    <x v="2"/>
    <x v="50"/>
    <x v="0"/>
    <n v="4"/>
  </r>
  <r>
    <s v="105434"/>
    <x v="2"/>
    <x v="50"/>
    <x v="1"/>
    <n v="2"/>
  </r>
  <r>
    <s v="105434"/>
    <x v="2"/>
    <x v="50"/>
    <x v="2"/>
    <n v="8"/>
  </r>
  <r>
    <s v="105434"/>
    <x v="2"/>
    <x v="50"/>
    <x v="3"/>
    <n v="2"/>
  </r>
  <r>
    <s v="105437"/>
    <x v="14"/>
    <x v="53"/>
    <x v="1"/>
    <n v="1"/>
  </r>
  <r>
    <s v="105439"/>
    <x v="14"/>
    <x v="54"/>
    <x v="0"/>
    <n v="1"/>
  </r>
  <r>
    <s v="105441"/>
    <x v="2"/>
    <x v="56"/>
    <x v="0"/>
    <n v="6"/>
  </r>
  <r>
    <s v="105441"/>
    <x v="2"/>
    <x v="56"/>
    <x v="1"/>
    <n v="5"/>
  </r>
  <r>
    <s v="105441"/>
    <x v="2"/>
    <x v="56"/>
    <x v="2"/>
    <n v="4"/>
  </r>
  <r>
    <s v="105443"/>
    <x v="0"/>
    <x v="57"/>
    <x v="0"/>
    <n v="7"/>
  </r>
  <r>
    <s v="105443"/>
    <x v="0"/>
    <x v="57"/>
    <x v="1"/>
    <n v="12"/>
  </r>
  <r>
    <s v="105443"/>
    <x v="0"/>
    <x v="57"/>
    <x v="2"/>
    <n v="7"/>
  </r>
  <r>
    <s v="105443"/>
    <x v="0"/>
    <x v="57"/>
    <x v="3"/>
    <n v="17"/>
  </r>
  <r>
    <s v="105444"/>
    <x v="0"/>
    <x v="58"/>
    <x v="0"/>
    <n v="14"/>
  </r>
  <r>
    <s v="105444"/>
    <x v="0"/>
    <x v="58"/>
    <x v="2"/>
    <n v="3"/>
  </r>
  <r>
    <s v="105444"/>
    <x v="0"/>
    <x v="58"/>
    <x v="3"/>
    <n v="9"/>
  </r>
  <r>
    <s v="105445"/>
    <x v="0"/>
    <x v="59"/>
    <x v="0"/>
    <n v="3"/>
  </r>
  <r>
    <s v="105445"/>
    <x v="0"/>
    <x v="59"/>
    <x v="2"/>
    <n v="3"/>
  </r>
  <r>
    <s v="105445"/>
    <x v="0"/>
    <x v="59"/>
    <x v="3"/>
    <n v="3"/>
  </r>
  <r>
    <s v="105446"/>
    <x v="0"/>
    <x v="60"/>
    <x v="0"/>
    <n v="2"/>
  </r>
  <r>
    <s v="105446"/>
    <x v="0"/>
    <x v="60"/>
    <x v="1"/>
    <n v="1"/>
  </r>
  <r>
    <s v="105447"/>
    <x v="0"/>
    <x v="61"/>
    <x v="1"/>
    <n v="2"/>
  </r>
  <r>
    <s v="105448"/>
    <x v="0"/>
    <x v="62"/>
    <x v="0"/>
    <n v="2"/>
  </r>
  <r>
    <s v="105448"/>
    <x v="0"/>
    <x v="62"/>
    <x v="1"/>
    <n v="1"/>
  </r>
  <r>
    <s v="105448"/>
    <x v="0"/>
    <x v="62"/>
    <x v="3"/>
    <n v="8"/>
  </r>
  <r>
    <s v="105449"/>
    <x v="0"/>
    <x v="63"/>
    <x v="0"/>
    <n v="3"/>
  </r>
  <r>
    <s v="105449"/>
    <x v="0"/>
    <x v="63"/>
    <x v="2"/>
    <n v="1"/>
  </r>
  <r>
    <s v="105449"/>
    <x v="0"/>
    <x v="63"/>
    <x v="3"/>
    <n v="4"/>
  </r>
  <r>
    <s v="105453"/>
    <x v="1"/>
    <x v="65"/>
    <x v="0"/>
    <n v="1"/>
  </r>
  <r>
    <s v="105453"/>
    <x v="1"/>
    <x v="65"/>
    <x v="2"/>
    <n v="1"/>
  </r>
  <r>
    <s v="105455"/>
    <x v="1"/>
    <x v="67"/>
    <x v="0"/>
    <n v="2"/>
  </r>
  <r>
    <s v="105455"/>
    <x v="1"/>
    <x v="67"/>
    <x v="1"/>
    <n v="1"/>
  </r>
  <r>
    <s v="105455"/>
    <x v="1"/>
    <x v="67"/>
    <x v="2"/>
    <n v="1"/>
  </r>
  <r>
    <s v="105455"/>
    <x v="1"/>
    <x v="67"/>
    <x v="3"/>
    <n v="0"/>
  </r>
  <r>
    <s v="105459"/>
    <x v="2"/>
    <x v="71"/>
    <x v="0"/>
    <n v="4"/>
  </r>
  <r>
    <s v="105459"/>
    <x v="2"/>
    <x v="71"/>
    <x v="1"/>
    <n v="7"/>
  </r>
  <r>
    <s v="105459"/>
    <x v="2"/>
    <x v="71"/>
    <x v="2"/>
    <n v="7"/>
  </r>
  <r>
    <s v="105459"/>
    <x v="2"/>
    <x v="71"/>
    <x v="3"/>
    <n v="5"/>
  </r>
  <r>
    <s v="105460"/>
    <x v="2"/>
    <x v="72"/>
    <x v="0"/>
    <n v="1"/>
  </r>
  <r>
    <s v="105460"/>
    <x v="2"/>
    <x v="72"/>
    <x v="1"/>
    <n v="15"/>
  </r>
  <r>
    <s v="105460"/>
    <x v="2"/>
    <x v="72"/>
    <x v="2"/>
    <n v="8"/>
  </r>
  <r>
    <s v="105460"/>
    <x v="2"/>
    <x v="72"/>
    <x v="3"/>
    <n v="9"/>
  </r>
  <r>
    <s v="105461"/>
    <x v="2"/>
    <x v="73"/>
    <x v="1"/>
    <n v="1"/>
  </r>
  <r>
    <s v="105462"/>
    <x v="2"/>
    <x v="74"/>
    <x v="1"/>
    <n v="1"/>
  </r>
  <r>
    <s v="105462"/>
    <x v="2"/>
    <x v="74"/>
    <x v="3"/>
    <n v="1"/>
  </r>
  <r>
    <s v="105463"/>
    <x v="2"/>
    <x v="75"/>
    <x v="0"/>
    <n v="1"/>
  </r>
  <r>
    <s v="105463"/>
    <x v="2"/>
    <x v="75"/>
    <x v="1"/>
    <n v="2"/>
  </r>
  <r>
    <s v="105463"/>
    <x v="2"/>
    <x v="75"/>
    <x v="2"/>
    <n v="2"/>
  </r>
  <r>
    <s v="105463"/>
    <x v="2"/>
    <x v="75"/>
    <x v="3"/>
    <n v="1"/>
  </r>
  <r>
    <s v="105464"/>
    <x v="2"/>
    <x v="76"/>
    <x v="0"/>
    <n v="8"/>
  </r>
  <r>
    <s v="105464"/>
    <x v="2"/>
    <x v="76"/>
    <x v="1"/>
    <n v="2"/>
  </r>
  <r>
    <s v="105464"/>
    <x v="2"/>
    <x v="76"/>
    <x v="2"/>
    <n v="9"/>
  </r>
  <r>
    <s v="105464"/>
    <x v="2"/>
    <x v="76"/>
    <x v="3"/>
    <n v="7"/>
  </r>
  <r>
    <s v="105465"/>
    <x v="2"/>
    <x v="77"/>
    <x v="0"/>
    <n v="1"/>
  </r>
  <r>
    <s v="105465"/>
    <x v="2"/>
    <x v="77"/>
    <x v="2"/>
    <n v="1"/>
  </r>
  <r>
    <s v="105466"/>
    <x v="2"/>
    <x v="78"/>
    <x v="3"/>
    <n v="2"/>
  </r>
  <r>
    <s v="105467"/>
    <x v="4"/>
    <x v="79"/>
    <x v="0"/>
    <n v="8"/>
  </r>
  <r>
    <s v="105467"/>
    <x v="4"/>
    <x v="79"/>
    <x v="1"/>
    <n v="1"/>
  </r>
  <r>
    <s v="105467"/>
    <x v="4"/>
    <x v="79"/>
    <x v="3"/>
    <n v="1"/>
  </r>
  <r>
    <s v="105468"/>
    <x v="4"/>
    <x v="80"/>
    <x v="2"/>
    <n v="4"/>
  </r>
  <r>
    <s v="105469"/>
    <x v="4"/>
    <x v="81"/>
    <x v="1"/>
    <n v="5"/>
  </r>
  <r>
    <s v="105469"/>
    <x v="4"/>
    <x v="81"/>
    <x v="2"/>
    <n v="10"/>
  </r>
  <r>
    <s v="105469"/>
    <x v="4"/>
    <x v="81"/>
    <x v="3"/>
    <n v="2"/>
  </r>
  <r>
    <s v="105471"/>
    <x v="4"/>
    <x v="83"/>
    <x v="0"/>
    <n v="3"/>
  </r>
  <r>
    <s v="105471"/>
    <x v="4"/>
    <x v="83"/>
    <x v="1"/>
    <n v="20"/>
  </r>
  <r>
    <s v="105471"/>
    <x v="4"/>
    <x v="83"/>
    <x v="2"/>
    <n v="3"/>
  </r>
  <r>
    <s v="105471"/>
    <x v="4"/>
    <x v="83"/>
    <x v="3"/>
    <n v="3"/>
  </r>
  <r>
    <s v="105472"/>
    <x v="4"/>
    <x v="84"/>
    <x v="1"/>
    <n v="3"/>
  </r>
  <r>
    <s v="105472"/>
    <x v="4"/>
    <x v="84"/>
    <x v="2"/>
    <n v="3"/>
  </r>
  <r>
    <s v="105473"/>
    <x v="4"/>
    <x v="85"/>
    <x v="0"/>
    <n v="5"/>
  </r>
  <r>
    <s v="105473"/>
    <x v="4"/>
    <x v="85"/>
    <x v="1"/>
    <n v="5"/>
  </r>
  <r>
    <s v="105473"/>
    <x v="4"/>
    <x v="85"/>
    <x v="3"/>
    <n v="9"/>
  </r>
  <r>
    <s v="105474"/>
    <x v="4"/>
    <x v="86"/>
    <x v="0"/>
    <n v="1"/>
  </r>
  <r>
    <s v="105474"/>
    <x v="4"/>
    <x v="86"/>
    <x v="1"/>
    <n v="1"/>
  </r>
  <r>
    <s v="105475"/>
    <x v="8"/>
    <x v="87"/>
    <x v="0"/>
    <n v="14"/>
  </r>
  <r>
    <s v="105475"/>
    <x v="8"/>
    <x v="87"/>
    <x v="1"/>
    <n v="8"/>
  </r>
  <r>
    <s v="105475"/>
    <x v="8"/>
    <x v="87"/>
    <x v="2"/>
    <n v="4"/>
  </r>
  <r>
    <s v="105475"/>
    <x v="8"/>
    <x v="87"/>
    <x v="3"/>
    <n v="6"/>
  </r>
  <r>
    <s v="105476"/>
    <x v="8"/>
    <x v="88"/>
    <x v="0"/>
    <n v="1"/>
  </r>
  <r>
    <s v="105476"/>
    <x v="8"/>
    <x v="88"/>
    <x v="1"/>
    <n v="2"/>
  </r>
  <r>
    <s v="105476"/>
    <x v="8"/>
    <x v="88"/>
    <x v="2"/>
    <n v="2"/>
  </r>
  <r>
    <s v="105476"/>
    <x v="8"/>
    <x v="88"/>
    <x v="3"/>
    <n v="4"/>
  </r>
  <r>
    <s v="105477"/>
    <x v="8"/>
    <x v="89"/>
    <x v="0"/>
    <n v="5"/>
  </r>
  <r>
    <s v="105477"/>
    <x v="8"/>
    <x v="89"/>
    <x v="1"/>
    <n v="8"/>
  </r>
  <r>
    <s v="105477"/>
    <x v="8"/>
    <x v="89"/>
    <x v="2"/>
    <n v="4"/>
  </r>
  <r>
    <s v="105477"/>
    <x v="8"/>
    <x v="89"/>
    <x v="3"/>
    <n v="13"/>
  </r>
  <r>
    <s v="105478"/>
    <x v="5"/>
    <x v="90"/>
    <x v="0"/>
    <n v="2"/>
  </r>
  <r>
    <s v="105478"/>
    <x v="5"/>
    <x v="90"/>
    <x v="2"/>
    <n v="4"/>
  </r>
  <r>
    <s v="105478"/>
    <x v="5"/>
    <x v="90"/>
    <x v="3"/>
    <n v="6"/>
  </r>
  <r>
    <s v="105479"/>
    <x v="5"/>
    <x v="91"/>
    <x v="0"/>
    <n v="9"/>
  </r>
  <r>
    <s v="105479"/>
    <x v="5"/>
    <x v="91"/>
    <x v="2"/>
    <n v="2"/>
  </r>
  <r>
    <s v="105479"/>
    <x v="5"/>
    <x v="91"/>
    <x v="3"/>
    <n v="10"/>
  </r>
  <r>
    <s v="105480"/>
    <x v="5"/>
    <x v="92"/>
    <x v="0"/>
    <n v="2"/>
  </r>
  <r>
    <s v="105480"/>
    <x v="5"/>
    <x v="92"/>
    <x v="1"/>
    <n v="5"/>
  </r>
  <r>
    <s v="105480"/>
    <x v="5"/>
    <x v="92"/>
    <x v="2"/>
    <n v="14"/>
  </r>
  <r>
    <s v="105480"/>
    <x v="5"/>
    <x v="92"/>
    <x v="3"/>
    <n v="6"/>
  </r>
  <r>
    <s v="105481"/>
    <x v="5"/>
    <x v="93"/>
    <x v="1"/>
    <n v="1"/>
  </r>
  <r>
    <s v="105485"/>
    <x v="0"/>
    <x v="94"/>
    <x v="0"/>
    <n v="4"/>
  </r>
  <r>
    <s v="105486"/>
    <x v="0"/>
    <x v="95"/>
    <x v="0"/>
    <n v="1"/>
  </r>
  <r>
    <s v="105486"/>
    <x v="0"/>
    <x v="95"/>
    <x v="1"/>
    <n v="1"/>
  </r>
  <r>
    <s v="105486"/>
    <x v="0"/>
    <x v="95"/>
    <x v="2"/>
    <n v="1"/>
  </r>
  <r>
    <s v="105487"/>
    <x v="0"/>
    <x v="96"/>
    <x v="1"/>
    <n v="9"/>
  </r>
  <r>
    <s v="105487"/>
    <x v="0"/>
    <x v="96"/>
    <x v="2"/>
    <n v="1"/>
  </r>
  <r>
    <s v="105487"/>
    <x v="0"/>
    <x v="96"/>
    <x v="3"/>
    <n v="10"/>
  </r>
  <r>
    <s v="105490"/>
    <x v="2"/>
    <x v="97"/>
    <x v="2"/>
    <n v="5"/>
  </r>
  <r>
    <s v="105490"/>
    <x v="2"/>
    <x v="97"/>
    <x v="3"/>
    <n v="4"/>
  </r>
  <r>
    <s v="105491"/>
    <x v="1"/>
    <x v="98"/>
    <x v="0"/>
    <n v="4"/>
  </r>
  <r>
    <s v="105491"/>
    <x v="1"/>
    <x v="98"/>
    <x v="1"/>
    <n v="1"/>
  </r>
  <r>
    <s v="105491"/>
    <x v="1"/>
    <x v="98"/>
    <x v="3"/>
    <n v="0"/>
  </r>
  <r>
    <s v="105496"/>
    <x v="0"/>
    <x v="100"/>
    <x v="0"/>
    <n v="1"/>
  </r>
  <r>
    <s v="105496"/>
    <x v="0"/>
    <x v="100"/>
    <x v="1"/>
    <n v="2"/>
  </r>
  <r>
    <s v="105496"/>
    <x v="0"/>
    <x v="100"/>
    <x v="2"/>
    <n v="2"/>
  </r>
  <r>
    <s v="105496"/>
    <x v="0"/>
    <x v="100"/>
    <x v="3"/>
    <n v="2"/>
  </r>
  <r>
    <s v="105499"/>
    <x v="6"/>
    <x v="101"/>
    <x v="2"/>
    <n v="2"/>
  </r>
  <r>
    <s v="105500"/>
    <x v="13"/>
    <x v="102"/>
    <x v="1"/>
    <n v="4"/>
  </r>
  <r>
    <s v="105500"/>
    <x v="13"/>
    <x v="102"/>
    <x v="3"/>
    <n v="4"/>
  </r>
  <r>
    <s v="105503"/>
    <x v="12"/>
    <x v="103"/>
    <x v="3"/>
    <n v="6"/>
  </r>
  <r>
    <s v="105504"/>
    <x v="0"/>
    <x v="104"/>
    <x v="1"/>
    <n v="2"/>
  </r>
  <r>
    <s v="105504"/>
    <x v="0"/>
    <x v="104"/>
    <x v="2"/>
    <n v="2"/>
  </r>
  <r>
    <s v="105504"/>
    <x v="0"/>
    <x v="104"/>
    <x v="3"/>
    <n v="2"/>
  </r>
  <r>
    <s v="105505"/>
    <x v="13"/>
    <x v="105"/>
    <x v="3"/>
    <n v="4"/>
  </r>
  <r>
    <s v="105506"/>
    <x v="13"/>
    <x v="106"/>
    <x v="3"/>
    <n v="2"/>
  </r>
  <r>
    <s v="105507"/>
    <x v="14"/>
    <x v="107"/>
    <x v="0"/>
    <n v="2"/>
  </r>
  <r>
    <s v="105507"/>
    <x v="14"/>
    <x v="107"/>
    <x v="1"/>
    <n v="1"/>
  </r>
  <r>
    <s v="105507"/>
    <x v="14"/>
    <x v="107"/>
    <x v="3"/>
    <n v="2"/>
  </r>
  <r>
    <s v="105509"/>
    <x v="4"/>
    <x v="108"/>
    <x v="1"/>
    <n v="1"/>
  </r>
  <r>
    <s v="105510"/>
    <x v="14"/>
    <x v="109"/>
    <x v="0"/>
    <n v="1"/>
  </r>
  <r>
    <s v="105510"/>
    <x v="14"/>
    <x v="109"/>
    <x v="1"/>
    <n v="1"/>
  </r>
  <r>
    <s v="105511"/>
    <x v="5"/>
    <x v="110"/>
    <x v="0"/>
    <n v="2"/>
  </r>
  <r>
    <s v="105511"/>
    <x v="5"/>
    <x v="110"/>
    <x v="1"/>
    <n v="8"/>
  </r>
  <r>
    <s v="105511"/>
    <x v="5"/>
    <x v="110"/>
    <x v="2"/>
    <n v="3"/>
  </r>
  <r>
    <s v="105511"/>
    <x v="5"/>
    <x v="110"/>
    <x v="3"/>
    <n v="2"/>
  </r>
  <r>
    <s v="105700"/>
    <x v="6"/>
    <x v="111"/>
    <x v="0"/>
    <n v="1"/>
  </r>
  <r>
    <s v="105700"/>
    <x v="6"/>
    <x v="111"/>
    <x v="2"/>
    <n v="12"/>
  </r>
  <r>
    <s v="105700"/>
    <x v="6"/>
    <x v="111"/>
    <x v="3"/>
    <n v="9"/>
  </r>
  <r>
    <s v="105701"/>
    <x v="6"/>
    <x v="112"/>
    <x v="0"/>
    <n v="5"/>
  </r>
  <r>
    <s v="105701"/>
    <x v="6"/>
    <x v="112"/>
    <x v="2"/>
    <n v="10"/>
  </r>
  <r>
    <s v="105702"/>
    <x v="6"/>
    <x v="113"/>
    <x v="0"/>
    <n v="8"/>
  </r>
  <r>
    <s v="105702"/>
    <x v="6"/>
    <x v="113"/>
    <x v="1"/>
    <n v="15"/>
  </r>
  <r>
    <s v="105702"/>
    <x v="6"/>
    <x v="113"/>
    <x v="2"/>
    <n v="16"/>
  </r>
  <r>
    <s v="105702"/>
    <x v="6"/>
    <x v="113"/>
    <x v="3"/>
    <n v="7"/>
  </r>
  <r>
    <s v="105722"/>
    <x v="14"/>
    <x v="114"/>
    <x v="0"/>
    <n v="5"/>
  </r>
  <r>
    <s v="105722"/>
    <x v="14"/>
    <x v="114"/>
    <x v="1"/>
    <n v="11"/>
  </r>
  <r>
    <s v="105722"/>
    <x v="14"/>
    <x v="114"/>
    <x v="2"/>
    <n v="7"/>
  </r>
  <r>
    <s v="105722"/>
    <x v="14"/>
    <x v="114"/>
    <x v="3"/>
    <n v="1"/>
  </r>
  <r>
    <s v="105723"/>
    <x v="14"/>
    <x v="115"/>
    <x v="0"/>
    <n v="12"/>
  </r>
  <r>
    <s v="105723"/>
    <x v="14"/>
    <x v="115"/>
    <x v="1"/>
    <n v="4"/>
  </r>
  <r>
    <s v="105723"/>
    <x v="14"/>
    <x v="115"/>
    <x v="2"/>
    <n v="6"/>
  </r>
  <r>
    <s v="105723"/>
    <x v="14"/>
    <x v="115"/>
    <x v="3"/>
    <n v="5"/>
  </r>
  <r>
    <s v="200258"/>
    <x v="14"/>
    <x v="116"/>
    <x v="1"/>
    <n v="12"/>
  </r>
  <r>
    <s v="200258"/>
    <x v="14"/>
    <x v="116"/>
    <x v="2"/>
    <n v="22"/>
  </r>
  <r>
    <s v="200258"/>
    <x v="14"/>
    <x v="116"/>
    <x v="3"/>
    <n v="27"/>
  </r>
  <r>
    <s v="200366"/>
    <x v="0"/>
    <x v="118"/>
    <x v="0"/>
    <n v="28"/>
  </r>
  <r>
    <s v="200366"/>
    <x v="0"/>
    <x v="118"/>
    <x v="1"/>
    <n v="38"/>
  </r>
  <r>
    <s v="200366"/>
    <x v="0"/>
    <x v="118"/>
    <x v="2"/>
    <n v="41"/>
  </r>
  <r>
    <s v="200366"/>
    <x v="0"/>
    <x v="118"/>
    <x v="3"/>
    <n v="41"/>
  </r>
  <r>
    <s v="200367"/>
    <x v="14"/>
    <x v="119"/>
    <x v="0"/>
    <n v="17"/>
  </r>
  <r>
    <s v="200367"/>
    <x v="14"/>
    <x v="119"/>
    <x v="1"/>
    <n v="16"/>
  </r>
  <r>
    <s v="200367"/>
    <x v="14"/>
    <x v="119"/>
    <x v="3"/>
    <n v="2"/>
  </r>
  <r>
    <s v="200402"/>
    <x v="6"/>
    <x v="120"/>
    <x v="0"/>
    <n v="14"/>
  </r>
  <r>
    <s v="200402"/>
    <x v="6"/>
    <x v="120"/>
    <x v="1"/>
    <n v="11"/>
  </r>
  <r>
    <s v="200402"/>
    <x v="6"/>
    <x v="120"/>
    <x v="2"/>
    <n v="3"/>
  </r>
  <r>
    <s v="200494"/>
    <x v="7"/>
    <x v="121"/>
    <x v="0"/>
    <n v="1"/>
  </r>
  <r>
    <s v="200494"/>
    <x v="7"/>
    <x v="121"/>
    <x v="1"/>
    <n v="53"/>
  </r>
  <r>
    <s v="200494"/>
    <x v="7"/>
    <x v="121"/>
    <x v="2"/>
    <n v="39"/>
  </r>
  <r>
    <s v="200499"/>
    <x v="7"/>
    <x v="122"/>
    <x v="0"/>
    <n v="5"/>
  </r>
  <r>
    <s v="200499"/>
    <x v="7"/>
    <x v="122"/>
    <x v="1"/>
    <n v="29"/>
  </r>
  <r>
    <s v="200499"/>
    <x v="7"/>
    <x v="122"/>
    <x v="2"/>
    <n v="34"/>
  </r>
  <r>
    <s v="200499"/>
    <x v="7"/>
    <x v="122"/>
    <x v="3"/>
    <n v="25"/>
  </r>
  <r>
    <s v="200538"/>
    <x v="4"/>
    <x v="123"/>
    <x v="0"/>
    <n v="15"/>
  </r>
  <r>
    <s v="200538"/>
    <x v="4"/>
    <x v="123"/>
    <x v="1"/>
    <n v="22"/>
  </r>
  <r>
    <s v="200538"/>
    <x v="4"/>
    <x v="123"/>
    <x v="2"/>
    <n v="3"/>
  </r>
  <r>
    <s v="200538"/>
    <x v="4"/>
    <x v="123"/>
    <x v="3"/>
    <n v="6"/>
  </r>
  <r>
    <s v="200569"/>
    <x v="14"/>
    <x v="124"/>
    <x v="0"/>
    <n v="25"/>
  </r>
  <r>
    <s v="200569"/>
    <x v="14"/>
    <x v="124"/>
    <x v="1"/>
    <n v="9"/>
  </r>
  <r>
    <s v="200569"/>
    <x v="14"/>
    <x v="124"/>
    <x v="2"/>
    <n v="3"/>
  </r>
  <r>
    <s v="200569"/>
    <x v="14"/>
    <x v="124"/>
    <x v="3"/>
    <n v="15"/>
  </r>
  <r>
    <s v="200607"/>
    <x v="7"/>
    <x v="125"/>
    <x v="0"/>
    <n v="15"/>
  </r>
  <r>
    <s v="200607"/>
    <x v="7"/>
    <x v="125"/>
    <x v="1"/>
    <n v="10"/>
  </r>
  <r>
    <s v="200607"/>
    <x v="7"/>
    <x v="125"/>
    <x v="2"/>
    <n v="11"/>
  </r>
  <r>
    <s v="200607"/>
    <x v="7"/>
    <x v="125"/>
    <x v="3"/>
    <n v="12"/>
  </r>
  <r>
    <s v="105104"/>
    <x v="1"/>
    <x v="1"/>
    <x v="0"/>
    <n v="1"/>
  </r>
  <r>
    <s v="105104"/>
    <x v="1"/>
    <x v="1"/>
    <x v="1"/>
    <n v="6"/>
  </r>
  <r>
    <s v="105104"/>
    <x v="1"/>
    <x v="1"/>
    <x v="3"/>
    <n v="6"/>
  </r>
  <r>
    <s v="105105"/>
    <x v="2"/>
    <x v="2"/>
    <x v="0"/>
    <n v="15"/>
  </r>
  <r>
    <s v="105105"/>
    <x v="2"/>
    <x v="2"/>
    <x v="1"/>
    <n v="9"/>
  </r>
  <r>
    <s v="105105"/>
    <x v="2"/>
    <x v="2"/>
    <x v="2"/>
    <n v="65"/>
  </r>
  <r>
    <s v="105105"/>
    <x v="2"/>
    <x v="2"/>
    <x v="3"/>
    <n v="32"/>
  </r>
  <r>
    <s v="105106"/>
    <x v="3"/>
    <x v="3"/>
    <x v="0"/>
    <n v="5"/>
  </r>
  <r>
    <s v="105106"/>
    <x v="3"/>
    <x v="3"/>
    <x v="1"/>
    <n v="4"/>
  </r>
  <r>
    <s v="105106"/>
    <x v="3"/>
    <x v="3"/>
    <x v="2"/>
    <n v="2"/>
  </r>
  <r>
    <s v="105106"/>
    <x v="3"/>
    <x v="3"/>
    <x v="3"/>
    <n v="3"/>
  </r>
  <r>
    <s v="105107"/>
    <x v="4"/>
    <x v="4"/>
    <x v="0"/>
    <n v="73"/>
  </r>
  <r>
    <s v="105107"/>
    <x v="4"/>
    <x v="4"/>
    <x v="1"/>
    <n v="5"/>
  </r>
  <r>
    <s v="105107"/>
    <x v="4"/>
    <x v="4"/>
    <x v="2"/>
    <n v="4"/>
  </r>
  <r>
    <s v="105107"/>
    <x v="4"/>
    <x v="4"/>
    <x v="3"/>
    <n v="10"/>
  </r>
  <r>
    <s v="105108"/>
    <x v="5"/>
    <x v="5"/>
    <x v="1"/>
    <n v="4"/>
  </r>
  <r>
    <s v="105108"/>
    <x v="5"/>
    <x v="5"/>
    <x v="2"/>
    <n v="4"/>
  </r>
  <r>
    <s v="105309"/>
    <x v="11"/>
    <x v="15"/>
    <x v="0"/>
    <n v="23"/>
  </r>
  <r>
    <s v="105309"/>
    <x v="11"/>
    <x v="15"/>
    <x v="1"/>
    <n v="24"/>
  </r>
  <r>
    <s v="105309"/>
    <x v="11"/>
    <x v="15"/>
    <x v="2"/>
    <n v="27"/>
  </r>
  <r>
    <s v="105309"/>
    <x v="11"/>
    <x v="15"/>
    <x v="3"/>
    <n v="27"/>
  </r>
  <r>
    <s v="105480"/>
    <x v="5"/>
    <x v="92"/>
    <x v="3"/>
    <n v="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4">
  <r>
    <s v="105104"/>
    <x v="0"/>
    <x v="0"/>
    <x v="0"/>
    <n v="86"/>
  </r>
  <r>
    <s v="105104"/>
    <x v="0"/>
    <x v="0"/>
    <x v="1"/>
    <n v="84"/>
  </r>
  <r>
    <s v="105105"/>
    <x v="1"/>
    <x v="1"/>
    <x v="0"/>
    <n v="55"/>
  </r>
  <r>
    <s v="105105"/>
    <x v="1"/>
    <x v="1"/>
    <x v="1"/>
    <n v="32"/>
  </r>
  <r>
    <s v="105106"/>
    <x v="2"/>
    <x v="2"/>
    <x v="0"/>
    <n v="51"/>
  </r>
  <r>
    <s v="105106"/>
    <x v="2"/>
    <x v="2"/>
    <x v="1"/>
    <n v="38"/>
  </r>
  <r>
    <s v="105107"/>
    <x v="3"/>
    <x v="3"/>
    <x v="0"/>
    <n v="55"/>
  </r>
  <r>
    <s v="105107"/>
    <x v="3"/>
    <x v="3"/>
    <x v="1"/>
    <n v="69"/>
  </r>
  <r>
    <s v="105108"/>
    <x v="4"/>
    <x v="4"/>
    <x v="0"/>
    <n v="83"/>
  </r>
  <r>
    <s v="105108"/>
    <x v="4"/>
    <x v="4"/>
    <x v="1"/>
    <n v="99"/>
  </r>
  <r>
    <s v="105300"/>
    <x v="5"/>
    <x v="5"/>
    <x v="0"/>
    <n v="164"/>
  </r>
  <r>
    <s v="105300"/>
    <x v="5"/>
    <x v="5"/>
    <x v="1"/>
    <n v="156"/>
  </r>
  <r>
    <s v="105301"/>
    <x v="5"/>
    <x v="6"/>
    <x v="0"/>
    <n v="105"/>
  </r>
  <r>
    <s v="105301"/>
    <x v="5"/>
    <x v="6"/>
    <x v="1"/>
    <n v="81"/>
  </r>
  <r>
    <s v="105302"/>
    <x v="5"/>
    <x v="7"/>
    <x v="0"/>
    <n v="168"/>
  </r>
  <r>
    <s v="105302"/>
    <x v="5"/>
    <x v="7"/>
    <x v="1"/>
    <n v="175"/>
  </r>
  <r>
    <s v="105303"/>
    <x v="6"/>
    <x v="8"/>
    <x v="0"/>
    <n v="128"/>
  </r>
  <r>
    <s v="105303"/>
    <x v="6"/>
    <x v="8"/>
    <x v="1"/>
    <n v="134"/>
  </r>
  <r>
    <s v="105304"/>
    <x v="6"/>
    <x v="9"/>
    <x v="0"/>
    <n v="130"/>
  </r>
  <r>
    <s v="105304"/>
    <x v="6"/>
    <x v="9"/>
    <x v="1"/>
    <n v="117"/>
  </r>
  <r>
    <s v="105305"/>
    <x v="6"/>
    <x v="10"/>
    <x v="0"/>
    <n v="148"/>
  </r>
  <r>
    <s v="105305"/>
    <x v="6"/>
    <x v="10"/>
    <x v="1"/>
    <n v="134"/>
  </r>
  <r>
    <s v="105306"/>
    <x v="7"/>
    <x v="11"/>
    <x v="0"/>
    <n v="7"/>
  </r>
  <r>
    <s v="105306"/>
    <x v="7"/>
    <x v="11"/>
    <x v="1"/>
    <n v="12"/>
  </r>
  <r>
    <s v="105307"/>
    <x v="8"/>
    <x v="12"/>
    <x v="0"/>
    <n v="47"/>
  </r>
  <r>
    <s v="105307"/>
    <x v="8"/>
    <x v="12"/>
    <x v="1"/>
    <n v="54"/>
  </r>
  <r>
    <s v="105308"/>
    <x v="9"/>
    <x v="13"/>
    <x v="0"/>
    <n v="63"/>
  </r>
  <r>
    <s v="105308"/>
    <x v="9"/>
    <x v="13"/>
    <x v="1"/>
    <n v="71"/>
  </r>
  <r>
    <s v="105309"/>
    <x v="10"/>
    <x v="14"/>
    <x v="0"/>
    <n v="35"/>
  </r>
  <r>
    <s v="105309"/>
    <x v="10"/>
    <x v="14"/>
    <x v="1"/>
    <n v="35"/>
  </r>
  <r>
    <s v="105310"/>
    <x v="11"/>
    <x v="15"/>
    <x v="0"/>
    <n v="4"/>
  </r>
  <r>
    <s v="105310"/>
    <x v="11"/>
    <x v="15"/>
    <x v="1"/>
    <n v="7"/>
  </r>
  <r>
    <s v="105311"/>
    <x v="8"/>
    <x v="16"/>
    <x v="0"/>
    <n v="23"/>
  </r>
  <r>
    <s v="105311"/>
    <x v="8"/>
    <x v="16"/>
    <x v="1"/>
    <n v="21"/>
  </r>
  <r>
    <s v="105312"/>
    <x v="8"/>
    <x v="17"/>
    <x v="0"/>
    <n v="8"/>
  </r>
  <r>
    <s v="105312"/>
    <x v="8"/>
    <x v="17"/>
    <x v="1"/>
    <n v="9"/>
  </r>
  <r>
    <s v="105313"/>
    <x v="5"/>
    <x v="18"/>
    <x v="0"/>
    <n v="198"/>
  </r>
  <r>
    <s v="105313"/>
    <x v="5"/>
    <x v="18"/>
    <x v="1"/>
    <n v="260"/>
  </r>
  <r>
    <s v="105314"/>
    <x v="12"/>
    <x v="19"/>
    <x v="0"/>
    <n v="7"/>
  </r>
  <r>
    <s v="105314"/>
    <x v="12"/>
    <x v="19"/>
    <x v="1"/>
    <n v="8"/>
  </r>
  <r>
    <s v="105315"/>
    <x v="13"/>
    <x v="20"/>
    <x v="0"/>
    <n v="35"/>
  </r>
  <r>
    <s v="105315"/>
    <x v="13"/>
    <x v="20"/>
    <x v="1"/>
    <n v="38"/>
  </r>
  <r>
    <s v="105317"/>
    <x v="13"/>
    <x v="21"/>
    <x v="0"/>
    <n v="112"/>
  </r>
  <r>
    <s v="105317"/>
    <x v="13"/>
    <x v="21"/>
    <x v="1"/>
    <n v="109"/>
  </r>
  <r>
    <s v="105318"/>
    <x v="8"/>
    <x v="22"/>
    <x v="0"/>
    <n v="59"/>
  </r>
  <r>
    <s v="105318"/>
    <x v="8"/>
    <x v="22"/>
    <x v="1"/>
    <n v="46"/>
  </r>
  <r>
    <s v="105319"/>
    <x v="5"/>
    <x v="23"/>
    <x v="0"/>
    <n v="117"/>
  </r>
  <r>
    <s v="105319"/>
    <x v="5"/>
    <x v="23"/>
    <x v="1"/>
    <n v="122"/>
  </r>
  <r>
    <s v="105321"/>
    <x v="6"/>
    <x v="24"/>
    <x v="0"/>
    <n v="45"/>
  </r>
  <r>
    <s v="105321"/>
    <x v="6"/>
    <x v="24"/>
    <x v="1"/>
    <n v="51"/>
  </r>
  <r>
    <s v="105322"/>
    <x v="13"/>
    <x v="25"/>
    <x v="0"/>
    <n v="102"/>
  </r>
  <r>
    <s v="105322"/>
    <x v="13"/>
    <x v="25"/>
    <x v="1"/>
    <n v="92"/>
  </r>
  <r>
    <s v="105323"/>
    <x v="6"/>
    <x v="26"/>
    <x v="0"/>
    <n v="145"/>
  </r>
  <r>
    <s v="105323"/>
    <x v="6"/>
    <x v="26"/>
    <x v="1"/>
    <n v="145"/>
  </r>
  <r>
    <s v="105324"/>
    <x v="13"/>
    <x v="27"/>
    <x v="0"/>
    <n v="25"/>
  </r>
  <r>
    <s v="105324"/>
    <x v="13"/>
    <x v="27"/>
    <x v="1"/>
    <n v="21"/>
  </r>
  <r>
    <s v="105325"/>
    <x v="5"/>
    <x v="28"/>
    <x v="0"/>
    <n v="133"/>
  </r>
  <r>
    <s v="105325"/>
    <x v="5"/>
    <x v="28"/>
    <x v="1"/>
    <n v="151"/>
  </r>
  <r>
    <s v="105326"/>
    <x v="14"/>
    <x v="29"/>
    <x v="0"/>
    <n v="37"/>
  </r>
  <r>
    <s v="105326"/>
    <x v="14"/>
    <x v="29"/>
    <x v="1"/>
    <n v="23"/>
  </r>
  <r>
    <s v="105400"/>
    <x v="5"/>
    <x v="30"/>
    <x v="0"/>
    <n v="2"/>
  </r>
  <r>
    <s v="105400"/>
    <x v="5"/>
    <x v="30"/>
    <x v="1"/>
    <n v="5"/>
  </r>
  <r>
    <s v="105401"/>
    <x v="5"/>
    <x v="31"/>
    <x v="1"/>
    <n v="6"/>
  </r>
  <r>
    <s v="105402"/>
    <x v="5"/>
    <x v="32"/>
    <x v="0"/>
    <n v="3"/>
  </r>
  <r>
    <s v="105402"/>
    <x v="5"/>
    <x v="32"/>
    <x v="1"/>
    <n v="3"/>
  </r>
  <r>
    <s v="105405"/>
    <x v="6"/>
    <x v="33"/>
    <x v="0"/>
    <n v="10"/>
  </r>
  <r>
    <s v="105405"/>
    <x v="6"/>
    <x v="33"/>
    <x v="1"/>
    <n v="9"/>
  </r>
  <r>
    <s v="105407"/>
    <x v="6"/>
    <x v="34"/>
    <x v="0"/>
    <n v="4"/>
  </r>
  <r>
    <s v="105407"/>
    <x v="6"/>
    <x v="34"/>
    <x v="1"/>
    <n v="2"/>
  </r>
  <r>
    <s v="105409"/>
    <x v="11"/>
    <x v="35"/>
    <x v="0"/>
    <n v="2"/>
  </r>
  <r>
    <s v="105409"/>
    <x v="11"/>
    <x v="35"/>
    <x v="1"/>
    <n v="1"/>
  </r>
  <r>
    <s v="105410"/>
    <x v="11"/>
    <x v="36"/>
    <x v="0"/>
    <n v="1"/>
  </r>
  <r>
    <s v="105411"/>
    <x v="11"/>
    <x v="37"/>
    <x v="0"/>
    <n v="3"/>
  </r>
  <r>
    <s v="105411"/>
    <x v="11"/>
    <x v="37"/>
    <x v="1"/>
    <n v="3"/>
  </r>
  <r>
    <s v="105413"/>
    <x v="11"/>
    <x v="38"/>
    <x v="0"/>
    <n v="1"/>
  </r>
  <r>
    <s v="105413"/>
    <x v="11"/>
    <x v="38"/>
    <x v="1"/>
    <n v="5"/>
  </r>
  <r>
    <s v="105414"/>
    <x v="11"/>
    <x v="39"/>
    <x v="0"/>
    <n v="1"/>
  </r>
  <r>
    <s v="105414"/>
    <x v="11"/>
    <x v="39"/>
    <x v="1"/>
    <n v="4"/>
  </r>
  <r>
    <s v="105415"/>
    <x v="13"/>
    <x v="40"/>
    <x v="0"/>
    <n v="5"/>
  </r>
  <r>
    <s v="105415"/>
    <x v="13"/>
    <x v="40"/>
    <x v="1"/>
    <n v="5"/>
  </r>
  <r>
    <s v="105416"/>
    <x v="13"/>
    <x v="41"/>
    <x v="0"/>
    <n v="3"/>
  </r>
  <r>
    <s v="105416"/>
    <x v="13"/>
    <x v="41"/>
    <x v="1"/>
    <n v="1"/>
  </r>
  <r>
    <s v="105417"/>
    <x v="13"/>
    <x v="42"/>
    <x v="0"/>
    <n v="5"/>
  </r>
  <r>
    <s v="105417"/>
    <x v="13"/>
    <x v="42"/>
    <x v="1"/>
    <n v="4"/>
  </r>
  <r>
    <s v="105422"/>
    <x v="13"/>
    <x v="43"/>
    <x v="0"/>
    <n v="2"/>
  </r>
  <r>
    <s v="105422"/>
    <x v="13"/>
    <x v="43"/>
    <x v="1"/>
    <n v="2"/>
  </r>
  <r>
    <s v="105425"/>
    <x v="8"/>
    <x v="44"/>
    <x v="0"/>
    <n v="1"/>
  </r>
  <r>
    <s v="105425"/>
    <x v="8"/>
    <x v="44"/>
    <x v="1"/>
    <n v="3"/>
  </r>
  <r>
    <s v="105427"/>
    <x v="8"/>
    <x v="45"/>
    <x v="0"/>
    <n v="2"/>
  </r>
  <r>
    <s v="105427"/>
    <x v="8"/>
    <x v="45"/>
    <x v="1"/>
    <n v="5"/>
  </r>
  <r>
    <s v="105428"/>
    <x v="8"/>
    <x v="46"/>
    <x v="0"/>
    <n v="1"/>
  </r>
  <r>
    <s v="105428"/>
    <x v="8"/>
    <x v="46"/>
    <x v="1"/>
    <n v="2"/>
  </r>
  <r>
    <s v="105430"/>
    <x v="8"/>
    <x v="47"/>
    <x v="0"/>
    <n v="1"/>
  </r>
  <r>
    <s v="105430"/>
    <x v="8"/>
    <x v="47"/>
    <x v="1"/>
    <n v="3"/>
  </r>
  <r>
    <s v="105431"/>
    <x v="8"/>
    <x v="48"/>
    <x v="0"/>
    <n v="1"/>
  </r>
  <r>
    <s v="105431"/>
    <x v="8"/>
    <x v="48"/>
    <x v="1"/>
    <n v="1"/>
  </r>
  <r>
    <s v="105432"/>
    <x v="8"/>
    <x v="49"/>
    <x v="0"/>
    <n v="4"/>
  </r>
  <r>
    <s v="105432"/>
    <x v="8"/>
    <x v="49"/>
    <x v="1"/>
    <n v="6"/>
  </r>
  <r>
    <s v="105434"/>
    <x v="1"/>
    <x v="50"/>
    <x v="0"/>
    <n v="3"/>
  </r>
  <r>
    <s v="105434"/>
    <x v="1"/>
    <x v="50"/>
    <x v="1"/>
    <n v="3"/>
  </r>
  <r>
    <s v="105435"/>
    <x v="8"/>
    <x v="51"/>
    <x v="0"/>
    <n v="4"/>
  </r>
  <r>
    <s v="105435"/>
    <x v="8"/>
    <x v="51"/>
    <x v="1"/>
    <n v="2"/>
  </r>
  <r>
    <s v="105436"/>
    <x v="8"/>
    <x v="52"/>
    <x v="0"/>
    <n v="4"/>
  </r>
  <r>
    <s v="105436"/>
    <x v="8"/>
    <x v="52"/>
    <x v="1"/>
    <n v="1"/>
  </r>
  <r>
    <s v="105437"/>
    <x v="13"/>
    <x v="53"/>
    <x v="1"/>
    <n v="2"/>
  </r>
  <r>
    <s v="105441"/>
    <x v="1"/>
    <x v="54"/>
    <x v="0"/>
    <n v="1"/>
  </r>
  <r>
    <s v="105443"/>
    <x v="14"/>
    <x v="55"/>
    <x v="0"/>
    <n v="3"/>
  </r>
  <r>
    <s v="105443"/>
    <x v="14"/>
    <x v="55"/>
    <x v="1"/>
    <n v="3"/>
  </r>
  <r>
    <s v="105444"/>
    <x v="14"/>
    <x v="56"/>
    <x v="0"/>
    <n v="7"/>
  </r>
  <r>
    <s v="105444"/>
    <x v="14"/>
    <x v="56"/>
    <x v="1"/>
    <n v="1"/>
  </r>
  <r>
    <s v="105445"/>
    <x v="14"/>
    <x v="57"/>
    <x v="0"/>
    <n v="1"/>
  </r>
  <r>
    <s v="105445"/>
    <x v="14"/>
    <x v="57"/>
    <x v="1"/>
    <n v="2"/>
  </r>
  <r>
    <s v="105447"/>
    <x v="14"/>
    <x v="58"/>
    <x v="0"/>
    <n v="3"/>
  </r>
  <r>
    <s v="105447"/>
    <x v="14"/>
    <x v="58"/>
    <x v="1"/>
    <n v="3"/>
  </r>
  <r>
    <s v="105448"/>
    <x v="14"/>
    <x v="59"/>
    <x v="1"/>
    <n v="1"/>
  </r>
  <r>
    <s v="105452"/>
    <x v="0"/>
    <x v="60"/>
    <x v="0"/>
    <n v="2"/>
  </r>
  <r>
    <s v="105452"/>
    <x v="0"/>
    <x v="60"/>
    <x v="1"/>
    <n v="2"/>
  </r>
  <r>
    <s v="105453"/>
    <x v="0"/>
    <x v="61"/>
    <x v="0"/>
    <n v="1"/>
  </r>
  <r>
    <s v="105453"/>
    <x v="0"/>
    <x v="61"/>
    <x v="1"/>
    <n v="4"/>
  </r>
  <r>
    <s v="105455"/>
    <x v="0"/>
    <x v="62"/>
    <x v="0"/>
    <n v="6"/>
  </r>
  <r>
    <s v="105455"/>
    <x v="0"/>
    <x v="62"/>
    <x v="1"/>
    <n v="5"/>
  </r>
  <r>
    <s v="105456"/>
    <x v="0"/>
    <x v="63"/>
    <x v="0"/>
    <n v="5"/>
  </r>
  <r>
    <s v="105456"/>
    <x v="0"/>
    <x v="63"/>
    <x v="1"/>
    <n v="6"/>
  </r>
  <r>
    <s v="105457"/>
    <x v="0"/>
    <x v="64"/>
    <x v="0"/>
    <n v="1"/>
  </r>
  <r>
    <s v="105458"/>
    <x v="0"/>
    <x v="65"/>
    <x v="0"/>
    <n v="6"/>
  </r>
  <r>
    <s v="105458"/>
    <x v="0"/>
    <x v="65"/>
    <x v="1"/>
    <n v="5"/>
  </r>
  <r>
    <s v="105460"/>
    <x v="1"/>
    <x v="66"/>
    <x v="0"/>
    <n v="4"/>
  </r>
  <r>
    <s v="105460"/>
    <x v="1"/>
    <x v="66"/>
    <x v="1"/>
    <n v="1"/>
  </r>
  <r>
    <s v="105461"/>
    <x v="1"/>
    <x v="67"/>
    <x v="1"/>
    <n v="1"/>
  </r>
  <r>
    <s v="105462"/>
    <x v="1"/>
    <x v="68"/>
    <x v="0"/>
    <n v="1"/>
  </r>
  <r>
    <s v="105462"/>
    <x v="1"/>
    <x v="68"/>
    <x v="1"/>
    <n v="1"/>
  </r>
  <r>
    <s v="105463"/>
    <x v="1"/>
    <x v="69"/>
    <x v="0"/>
    <n v="4"/>
  </r>
  <r>
    <s v="105463"/>
    <x v="1"/>
    <x v="69"/>
    <x v="1"/>
    <n v="1"/>
  </r>
  <r>
    <s v="105464"/>
    <x v="1"/>
    <x v="70"/>
    <x v="1"/>
    <n v="2"/>
  </r>
  <r>
    <s v="105465"/>
    <x v="1"/>
    <x v="71"/>
    <x v="0"/>
    <n v="1"/>
  </r>
  <r>
    <s v="105465"/>
    <x v="1"/>
    <x v="71"/>
    <x v="1"/>
    <n v="1"/>
  </r>
  <r>
    <s v="105467"/>
    <x v="3"/>
    <x v="72"/>
    <x v="0"/>
    <n v="6"/>
  </r>
  <r>
    <s v="105467"/>
    <x v="3"/>
    <x v="72"/>
    <x v="1"/>
    <n v="6"/>
  </r>
  <r>
    <s v="105468"/>
    <x v="3"/>
    <x v="73"/>
    <x v="0"/>
    <n v="3"/>
  </r>
  <r>
    <s v="105468"/>
    <x v="3"/>
    <x v="73"/>
    <x v="1"/>
    <n v="3"/>
  </r>
  <r>
    <s v="105469"/>
    <x v="3"/>
    <x v="74"/>
    <x v="0"/>
    <n v="6"/>
  </r>
  <r>
    <s v="105469"/>
    <x v="3"/>
    <x v="74"/>
    <x v="1"/>
    <n v="3"/>
  </r>
  <r>
    <s v="105471"/>
    <x v="3"/>
    <x v="75"/>
    <x v="0"/>
    <n v="7"/>
  </r>
  <r>
    <s v="105471"/>
    <x v="3"/>
    <x v="75"/>
    <x v="1"/>
    <n v="2"/>
  </r>
  <r>
    <s v="105472"/>
    <x v="3"/>
    <x v="76"/>
    <x v="0"/>
    <n v="1"/>
  </r>
  <r>
    <s v="105472"/>
    <x v="3"/>
    <x v="76"/>
    <x v="1"/>
    <n v="3"/>
  </r>
  <r>
    <s v="105473"/>
    <x v="3"/>
    <x v="77"/>
    <x v="0"/>
    <n v="7"/>
  </r>
  <r>
    <s v="105473"/>
    <x v="3"/>
    <x v="77"/>
    <x v="1"/>
    <n v="8"/>
  </r>
  <r>
    <s v="105475"/>
    <x v="7"/>
    <x v="78"/>
    <x v="0"/>
    <n v="4"/>
  </r>
  <r>
    <s v="105475"/>
    <x v="7"/>
    <x v="78"/>
    <x v="1"/>
    <n v="8"/>
  </r>
  <r>
    <s v="105476"/>
    <x v="7"/>
    <x v="79"/>
    <x v="0"/>
    <n v="2"/>
  </r>
  <r>
    <s v="105476"/>
    <x v="7"/>
    <x v="79"/>
    <x v="1"/>
    <n v="2"/>
  </r>
  <r>
    <s v="105477"/>
    <x v="7"/>
    <x v="80"/>
    <x v="0"/>
    <n v="4"/>
  </r>
  <r>
    <s v="105477"/>
    <x v="7"/>
    <x v="80"/>
    <x v="1"/>
    <n v="1"/>
  </r>
  <r>
    <s v="105478"/>
    <x v="4"/>
    <x v="81"/>
    <x v="0"/>
    <n v="4"/>
  </r>
  <r>
    <s v="105478"/>
    <x v="4"/>
    <x v="81"/>
    <x v="1"/>
    <n v="3"/>
  </r>
  <r>
    <s v="105479"/>
    <x v="4"/>
    <x v="82"/>
    <x v="0"/>
    <n v="4"/>
  </r>
  <r>
    <s v="105479"/>
    <x v="4"/>
    <x v="82"/>
    <x v="1"/>
    <n v="3"/>
  </r>
  <r>
    <s v="105480"/>
    <x v="4"/>
    <x v="83"/>
    <x v="0"/>
    <n v="14"/>
  </r>
  <r>
    <s v="105480"/>
    <x v="4"/>
    <x v="83"/>
    <x v="1"/>
    <n v="9"/>
  </r>
  <r>
    <s v="105481"/>
    <x v="4"/>
    <x v="84"/>
    <x v="1"/>
    <n v="1"/>
  </r>
  <r>
    <s v="105485"/>
    <x v="14"/>
    <x v="85"/>
    <x v="0"/>
    <n v="3"/>
  </r>
  <r>
    <s v="105485"/>
    <x v="14"/>
    <x v="85"/>
    <x v="1"/>
    <n v="3"/>
  </r>
  <r>
    <s v="105486"/>
    <x v="14"/>
    <x v="86"/>
    <x v="0"/>
    <n v="2"/>
  </r>
  <r>
    <s v="105486"/>
    <x v="14"/>
    <x v="86"/>
    <x v="1"/>
    <n v="1"/>
  </r>
  <r>
    <s v="105487"/>
    <x v="14"/>
    <x v="87"/>
    <x v="0"/>
    <n v="10"/>
  </r>
  <r>
    <s v="105487"/>
    <x v="14"/>
    <x v="87"/>
    <x v="1"/>
    <n v="3"/>
  </r>
  <r>
    <s v="105489"/>
    <x v="8"/>
    <x v="88"/>
    <x v="0"/>
    <n v="1"/>
  </r>
  <r>
    <s v="105489"/>
    <x v="8"/>
    <x v="88"/>
    <x v="1"/>
    <n v="2"/>
  </r>
  <r>
    <s v="105490"/>
    <x v="1"/>
    <x v="89"/>
    <x v="0"/>
    <n v="3"/>
  </r>
  <r>
    <s v="105491"/>
    <x v="0"/>
    <x v="90"/>
    <x v="0"/>
    <n v="1"/>
  </r>
  <r>
    <s v="105491"/>
    <x v="0"/>
    <x v="90"/>
    <x v="1"/>
    <n v="8"/>
  </r>
  <r>
    <s v="105492"/>
    <x v="0"/>
    <x v="91"/>
    <x v="0"/>
    <n v="3"/>
  </r>
  <r>
    <s v="105492"/>
    <x v="0"/>
    <x v="91"/>
    <x v="1"/>
    <n v="2"/>
  </r>
  <r>
    <s v="105496"/>
    <x v="14"/>
    <x v="92"/>
    <x v="0"/>
    <n v="1"/>
  </r>
  <r>
    <s v="105499"/>
    <x v="5"/>
    <x v="93"/>
    <x v="0"/>
    <n v="6"/>
  </r>
  <r>
    <s v="105499"/>
    <x v="5"/>
    <x v="93"/>
    <x v="1"/>
    <n v="3"/>
  </r>
  <r>
    <s v="105500"/>
    <x v="12"/>
    <x v="94"/>
    <x v="0"/>
    <n v="4"/>
  </r>
  <r>
    <s v="105500"/>
    <x v="12"/>
    <x v="94"/>
    <x v="1"/>
    <n v="2"/>
  </r>
  <r>
    <s v="105501"/>
    <x v="0"/>
    <x v="95"/>
    <x v="0"/>
    <n v="1"/>
  </r>
  <r>
    <s v="105503"/>
    <x v="11"/>
    <x v="96"/>
    <x v="0"/>
    <n v="3"/>
  </r>
  <r>
    <s v="105503"/>
    <x v="11"/>
    <x v="96"/>
    <x v="1"/>
    <n v="3"/>
  </r>
  <r>
    <s v="105504"/>
    <x v="14"/>
    <x v="97"/>
    <x v="0"/>
    <n v="1"/>
  </r>
  <r>
    <s v="105505"/>
    <x v="12"/>
    <x v="98"/>
    <x v="0"/>
    <n v="2"/>
  </r>
  <r>
    <s v="105505"/>
    <x v="12"/>
    <x v="98"/>
    <x v="1"/>
    <n v="4"/>
  </r>
  <r>
    <s v="105506"/>
    <x v="12"/>
    <x v="99"/>
    <x v="0"/>
    <n v="2"/>
  </r>
  <r>
    <s v="105506"/>
    <x v="12"/>
    <x v="99"/>
    <x v="1"/>
    <n v="1"/>
  </r>
  <r>
    <s v="105507"/>
    <x v="13"/>
    <x v="100"/>
    <x v="0"/>
    <n v="6"/>
  </r>
  <r>
    <s v="105507"/>
    <x v="13"/>
    <x v="100"/>
    <x v="1"/>
    <n v="7"/>
  </r>
  <r>
    <s v="105509"/>
    <x v="3"/>
    <x v="101"/>
    <x v="0"/>
    <n v="1"/>
  </r>
  <r>
    <s v="105510"/>
    <x v="13"/>
    <x v="102"/>
    <x v="0"/>
    <n v="3"/>
  </r>
  <r>
    <s v="105510"/>
    <x v="13"/>
    <x v="102"/>
    <x v="1"/>
    <n v="3"/>
  </r>
  <r>
    <s v="105511"/>
    <x v="4"/>
    <x v="103"/>
    <x v="0"/>
    <n v="3"/>
  </r>
  <r>
    <s v="105511"/>
    <x v="4"/>
    <x v="103"/>
    <x v="1"/>
    <n v="4"/>
  </r>
  <r>
    <s v="105700"/>
    <x v="5"/>
    <x v="104"/>
    <x v="0"/>
    <n v="14"/>
  </r>
  <r>
    <s v="105700"/>
    <x v="5"/>
    <x v="104"/>
    <x v="1"/>
    <n v="13"/>
  </r>
  <r>
    <s v="105701"/>
    <x v="5"/>
    <x v="105"/>
    <x v="0"/>
    <n v="11"/>
  </r>
  <r>
    <s v="105701"/>
    <x v="5"/>
    <x v="105"/>
    <x v="1"/>
    <n v="12"/>
  </r>
  <r>
    <s v="105702"/>
    <x v="5"/>
    <x v="106"/>
    <x v="0"/>
    <n v="10"/>
  </r>
  <r>
    <s v="105702"/>
    <x v="5"/>
    <x v="106"/>
    <x v="1"/>
    <n v="12"/>
  </r>
  <r>
    <s v="105722"/>
    <x v="13"/>
    <x v="107"/>
    <x v="0"/>
    <n v="31"/>
  </r>
  <r>
    <s v="105722"/>
    <x v="13"/>
    <x v="107"/>
    <x v="1"/>
    <n v="21"/>
  </r>
  <r>
    <s v="105723"/>
    <x v="13"/>
    <x v="108"/>
    <x v="0"/>
    <n v="18"/>
  </r>
  <r>
    <s v="105723"/>
    <x v="13"/>
    <x v="108"/>
    <x v="1"/>
    <n v="20"/>
  </r>
  <r>
    <s v="200258"/>
    <x v="13"/>
    <x v="109"/>
    <x v="0"/>
    <n v="19"/>
  </r>
  <r>
    <s v="200258"/>
    <x v="13"/>
    <x v="109"/>
    <x v="1"/>
    <n v="19"/>
  </r>
  <r>
    <s v="200273"/>
    <x v="6"/>
    <x v="110"/>
    <x v="0"/>
    <n v="36"/>
  </r>
  <r>
    <s v="200273"/>
    <x v="6"/>
    <x v="110"/>
    <x v="1"/>
    <n v="26"/>
  </r>
  <r>
    <s v="200366"/>
    <x v="14"/>
    <x v="111"/>
    <x v="0"/>
    <n v="54"/>
  </r>
  <r>
    <s v="200366"/>
    <x v="14"/>
    <x v="111"/>
    <x v="1"/>
    <n v="58"/>
  </r>
  <r>
    <s v="200367"/>
    <x v="13"/>
    <x v="112"/>
    <x v="0"/>
    <n v="4"/>
  </r>
  <r>
    <s v="200367"/>
    <x v="13"/>
    <x v="112"/>
    <x v="1"/>
    <n v="3"/>
  </r>
  <r>
    <s v="200402"/>
    <x v="5"/>
    <x v="113"/>
    <x v="0"/>
    <n v="18"/>
  </r>
  <r>
    <s v="200402"/>
    <x v="5"/>
    <x v="113"/>
    <x v="1"/>
    <n v="17"/>
  </r>
  <r>
    <s v="200494"/>
    <x v="6"/>
    <x v="114"/>
    <x v="0"/>
    <n v="125"/>
  </r>
  <r>
    <s v="200494"/>
    <x v="6"/>
    <x v="114"/>
    <x v="1"/>
    <n v="113"/>
  </r>
  <r>
    <s v="200499"/>
    <x v="6"/>
    <x v="115"/>
    <x v="0"/>
    <n v="67"/>
  </r>
  <r>
    <s v="200499"/>
    <x v="6"/>
    <x v="115"/>
    <x v="1"/>
    <n v="67"/>
  </r>
  <r>
    <s v="200538"/>
    <x v="3"/>
    <x v="116"/>
    <x v="0"/>
    <n v="29"/>
  </r>
  <r>
    <s v="200538"/>
    <x v="3"/>
    <x v="116"/>
    <x v="1"/>
    <n v="20"/>
  </r>
  <r>
    <s v="200569"/>
    <x v="13"/>
    <x v="117"/>
    <x v="0"/>
    <n v="134"/>
  </r>
  <r>
    <s v="200569"/>
    <x v="13"/>
    <x v="117"/>
    <x v="1"/>
    <n v="154"/>
  </r>
  <r>
    <s v="200607"/>
    <x v="6"/>
    <x v="118"/>
    <x v="0"/>
    <n v="161"/>
  </r>
  <r>
    <s v="200607"/>
    <x v="6"/>
    <x v="118"/>
    <x v="1"/>
    <n v="1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aDinámica1" cacheId="134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G3:M148" firstHeaderRow="1" firstDataRow="2" firstDataCol="1"/>
  <pivotFields count="5">
    <pivotField showAll="0"/>
    <pivotField axis="axisRow" showAll="0">
      <items count="16">
        <item x="6"/>
        <item x="7"/>
        <item x="3"/>
        <item x="13"/>
        <item x="8"/>
        <item x="4"/>
        <item x="0"/>
        <item x="11"/>
        <item x="5"/>
        <item x="1"/>
        <item x="14"/>
        <item x="2"/>
        <item x="9"/>
        <item x="10"/>
        <item x="12"/>
        <item t="default"/>
      </items>
    </pivotField>
    <pivotField axis="axisRow" showAll="0">
      <items count="1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t="default"/>
      </items>
    </pivotField>
    <pivotField axis="axisCol" showAll="0">
      <items count="6">
        <item x="0"/>
        <item x="1"/>
        <item x="2"/>
        <item x="4"/>
        <item x="3"/>
        <item t="default"/>
      </items>
    </pivotField>
    <pivotField dataField="1" showAll="0"/>
  </pivotFields>
  <rowFields count="2">
    <field x="1"/>
    <field x="2"/>
  </rowFields>
  <rowItems count="144">
    <i>
      <x/>
    </i>
    <i r="1">
      <x v="6"/>
    </i>
    <i r="1">
      <x v="7"/>
    </i>
    <i r="1">
      <x v="8"/>
    </i>
    <i r="1">
      <x v="19"/>
    </i>
    <i r="1">
      <x v="24"/>
    </i>
    <i r="1">
      <x v="29"/>
    </i>
    <i r="1">
      <x v="31"/>
    </i>
    <i r="1">
      <x v="32"/>
    </i>
    <i r="1">
      <x v="33"/>
    </i>
    <i r="1">
      <x v="102"/>
    </i>
    <i r="1">
      <x v="113"/>
    </i>
    <i r="1">
      <x v="114"/>
    </i>
    <i r="1">
      <x v="115"/>
    </i>
    <i r="1">
      <x v="122"/>
    </i>
    <i>
      <x v="1"/>
    </i>
    <i r="1">
      <x v="9"/>
    </i>
    <i r="1">
      <x v="10"/>
    </i>
    <i r="1">
      <x v="11"/>
    </i>
    <i r="1">
      <x v="25"/>
    </i>
    <i r="1">
      <x v="27"/>
    </i>
    <i r="1">
      <x v="34"/>
    </i>
    <i r="1">
      <x v="35"/>
    </i>
    <i r="1">
      <x v="119"/>
    </i>
    <i r="1">
      <x v="123"/>
    </i>
    <i r="1">
      <x v="124"/>
    </i>
    <i r="1">
      <x v="127"/>
    </i>
    <i>
      <x v="2"/>
    </i>
    <i r="1">
      <x v="3"/>
    </i>
    <i>
      <x v="3"/>
    </i>
    <i r="1">
      <x v="20"/>
    </i>
    <i r="1">
      <x v="103"/>
    </i>
    <i r="1">
      <x v="107"/>
    </i>
    <i r="1">
      <x v="108"/>
    </i>
    <i>
      <x v="4"/>
    </i>
    <i r="1">
      <x v="12"/>
    </i>
    <i r="1">
      <x v="88"/>
    </i>
    <i r="1">
      <x v="89"/>
    </i>
    <i r="1">
      <x v="90"/>
    </i>
    <i>
      <x v="5"/>
    </i>
    <i r="1">
      <x v="4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110"/>
    </i>
    <i r="1">
      <x v="125"/>
    </i>
    <i>
      <x v="6"/>
    </i>
    <i r="1">
      <x/>
    </i>
    <i r="1">
      <x v="30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95"/>
    </i>
    <i r="1">
      <x v="96"/>
    </i>
    <i r="1">
      <x v="97"/>
    </i>
    <i r="1">
      <x v="101"/>
    </i>
    <i r="1">
      <x v="106"/>
    </i>
    <i r="1">
      <x v="120"/>
    </i>
    <i>
      <x v="7"/>
    </i>
    <i r="1">
      <x v="15"/>
    </i>
    <i>
      <x v="8"/>
    </i>
    <i r="1">
      <x v="5"/>
    </i>
    <i r="1">
      <x v="91"/>
    </i>
    <i r="1">
      <x v="92"/>
    </i>
    <i r="1">
      <x v="93"/>
    </i>
    <i r="1">
      <x v="94"/>
    </i>
    <i r="1">
      <x v="112"/>
    </i>
    <i>
      <x v="9"/>
    </i>
    <i r="1">
      <x v="1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99"/>
    </i>
    <i r="1">
      <x v="100"/>
    </i>
    <i r="1">
      <x v="104"/>
    </i>
    <i>
      <x v="10"/>
    </i>
    <i r="1">
      <x v="21"/>
    </i>
    <i r="1">
      <x v="22"/>
    </i>
    <i r="1">
      <x v="26"/>
    </i>
    <i r="1">
      <x v="28"/>
    </i>
    <i r="1">
      <x v="41"/>
    </i>
    <i r="1">
      <x v="42"/>
    </i>
    <i r="1">
      <x v="43"/>
    </i>
    <i r="1">
      <x v="54"/>
    </i>
    <i r="1">
      <x v="55"/>
    </i>
    <i r="1">
      <x v="109"/>
    </i>
    <i r="1">
      <x v="111"/>
    </i>
    <i r="1">
      <x v="116"/>
    </i>
    <i r="1">
      <x v="117"/>
    </i>
    <i r="1">
      <x v="118"/>
    </i>
    <i r="1">
      <x v="121"/>
    </i>
    <i r="1">
      <x v="126"/>
    </i>
    <i>
      <x v="11"/>
    </i>
    <i r="1">
      <x v="2"/>
    </i>
    <i r="1">
      <x v="50"/>
    </i>
    <i r="1">
      <x v="51"/>
    </i>
    <i r="1">
      <x v="57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98"/>
    </i>
    <i>
      <x v="12"/>
    </i>
    <i r="1">
      <x v="13"/>
    </i>
    <i r="1">
      <x v="17"/>
    </i>
    <i r="1">
      <x v="18"/>
    </i>
    <i r="1">
      <x v="2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2"/>
    </i>
    <i r="1">
      <x v="53"/>
    </i>
    <i>
      <x v="13"/>
    </i>
    <i r="1">
      <x v="14"/>
    </i>
    <i r="1">
      <x v="56"/>
    </i>
    <i>
      <x v="14"/>
    </i>
    <i r="1">
      <x v="16"/>
    </i>
    <i r="1">
      <x v="36"/>
    </i>
    <i r="1">
      <x v="37"/>
    </i>
    <i r="1">
      <x v="38"/>
    </i>
    <i r="1">
      <x v="39"/>
    </i>
    <i r="1">
      <x v="40"/>
    </i>
    <i r="1">
      <x v="105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uma de Total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aDinámica2" cacheId="135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G3:L146" firstHeaderRow="1" firstDataRow="2" firstDataCol="1"/>
  <pivotFields count="5">
    <pivotField showAll="0"/>
    <pivotField axis="axisRow" showAll="0">
      <items count="16">
        <item x="6"/>
        <item x="7"/>
        <item x="3"/>
        <item x="13"/>
        <item x="8"/>
        <item x="4"/>
        <item x="0"/>
        <item x="11"/>
        <item x="5"/>
        <item x="1"/>
        <item x="14"/>
        <item x="2"/>
        <item x="9"/>
        <item x="10"/>
        <item x="12"/>
        <item t="default"/>
      </items>
    </pivotField>
    <pivotField axis="axisRow" showAll="0">
      <items count="1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dataField="1" showAll="0"/>
  </pivotFields>
  <rowFields count="2">
    <field x="1"/>
    <field x="2"/>
  </rowFields>
  <rowItems count="142">
    <i>
      <x/>
    </i>
    <i r="1">
      <x v="6"/>
    </i>
    <i r="1">
      <x v="7"/>
    </i>
    <i r="1">
      <x v="8"/>
    </i>
    <i r="1">
      <x v="19"/>
    </i>
    <i r="1">
      <x v="24"/>
    </i>
    <i r="1">
      <x v="29"/>
    </i>
    <i r="1">
      <x v="31"/>
    </i>
    <i r="1">
      <x v="32"/>
    </i>
    <i r="1">
      <x v="33"/>
    </i>
    <i r="1">
      <x v="101"/>
    </i>
    <i r="1">
      <x v="111"/>
    </i>
    <i r="1">
      <x v="112"/>
    </i>
    <i r="1">
      <x v="113"/>
    </i>
    <i r="1">
      <x v="120"/>
    </i>
    <i>
      <x v="1"/>
    </i>
    <i r="1">
      <x v="9"/>
    </i>
    <i r="1">
      <x v="10"/>
    </i>
    <i r="1">
      <x v="11"/>
    </i>
    <i r="1">
      <x v="25"/>
    </i>
    <i r="1">
      <x v="27"/>
    </i>
    <i r="1">
      <x v="34"/>
    </i>
    <i r="1">
      <x v="35"/>
    </i>
    <i r="1">
      <x v="117"/>
    </i>
    <i r="1">
      <x v="121"/>
    </i>
    <i r="1">
      <x v="122"/>
    </i>
    <i r="1">
      <x v="125"/>
    </i>
    <i>
      <x v="2"/>
    </i>
    <i r="1">
      <x v="3"/>
    </i>
    <i>
      <x v="3"/>
    </i>
    <i r="1">
      <x v="20"/>
    </i>
    <i r="1">
      <x v="102"/>
    </i>
    <i r="1">
      <x v="105"/>
    </i>
    <i r="1">
      <x v="106"/>
    </i>
    <i>
      <x v="4"/>
    </i>
    <i r="1">
      <x v="12"/>
    </i>
    <i r="1">
      <x v="87"/>
    </i>
    <i r="1">
      <x v="88"/>
    </i>
    <i r="1">
      <x v="89"/>
    </i>
    <i>
      <x v="5"/>
    </i>
    <i r="1">
      <x v="4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108"/>
    </i>
    <i r="1">
      <x v="123"/>
    </i>
    <i>
      <x v="6"/>
    </i>
    <i r="1">
      <x/>
    </i>
    <i r="1">
      <x v="30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94"/>
    </i>
    <i r="1">
      <x v="95"/>
    </i>
    <i r="1">
      <x v="96"/>
    </i>
    <i r="1">
      <x v="100"/>
    </i>
    <i r="1">
      <x v="104"/>
    </i>
    <i r="1">
      <x v="118"/>
    </i>
    <i>
      <x v="7"/>
    </i>
    <i r="1">
      <x v="15"/>
    </i>
    <i>
      <x v="8"/>
    </i>
    <i r="1">
      <x v="5"/>
    </i>
    <i r="1">
      <x v="90"/>
    </i>
    <i r="1">
      <x v="91"/>
    </i>
    <i r="1">
      <x v="92"/>
    </i>
    <i r="1">
      <x v="93"/>
    </i>
    <i r="1">
      <x v="110"/>
    </i>
    <i>
      <x v="9"/>
    </i>
    <i r="1">
      <x v="1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98"/>
    </i>
    <i r="1">
      <x v="99"/>
    </i>
    <i>
      <x v="10"/>
    </i>
    <i r="1">
      <x v="21"/>
    </i>
    <i r="1">
      <x v="22"/>
    </i>
    <i r="1">
      <x v="26"/>
    </i>
    <i r="1">
      <x v="28"/>
    </i>
    <i r="1">
      <x v="40"/>
    </i>
    <i r="1">
      <x v="41"/>
    </i>
    <i r="1">
      <x v="42"/>
    </i>
    <i r="1">
      <x v="53"/>
    </i>
    <i r="1">
      <x v="54"/>
    </i>
    <i r="1">
      <x v="107"/>
    </i>
    <i r="1">
      <x v="109"/>
    </i>
    <i r="1">
      <x v="114"/>
    </i>
    <i r="1">
      <x v="115"/>
    </i>
    <i r="1">
      <x v="116"/>
    </i>
    <i r="1">
      <x v="119"/>
    </i>
    <i r="1">
      <x v="124"/>
    </i>
    <i>
      <x v="11"/>
    </i>
    <i r="1">
      <x v="2"/>
    </i>
    <i r="1">
      <x v="49"/>
    </i>
    <i r="1">
      <x v="50"/>
    </i>
    <i r="1">
      <x v="56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97"/>
    </i>
    <i>
      <x v="12"/>
    </i>
    <i r="1">
      <x v="13"/>
    </i>
    <i r="1">
      <x v="17"/>
    </i>
    <i r="1">
      <x v="18"/>
    </i>
    <i r="1">
      <x v="23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1"/>
    </i>
    <i r="1">
      <x v="52"/>
    </i>
    <i>
      <x v="13"/>
    </i>
    <i r="1">
      <x v="14"/>
    </i>
    <i r="1">
      <x v="55"/>
    </i>
    <i>
      <x v="14"/>
    </i>
    <i r="1">
      <x v="16"/>
    </i>
    <i r="1">
      <x v="36"/>
    </i>
    <i r="1">
      <x v="37"/>
    </i>
    <i r="1">
      <x v="38"/>
    </i>
    <i r="1">
      <x v="39"/>
    </i>
    <i r="1">
      <x v="103"/>
    </i>
    <i t="grand">
      <x/>
    </i>
  </rowItems>
  <colFields count="1">
    <field x="3"/>
  </colFields>
  <colItems count="5">
    <i>
      <x/>
    </i>
    <i>
      <x v="1"/>
    </i>
    <i>
      <x v="2"/>
    </i>
    <i>
      <x v="3"/>
    </i>
    <i t="grand">
      <x/>
    </i>
  </colItems>
  <dataFields count="1">
    <dataField name="Suma de Total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aDinámica3" cacheId="136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H4:K140" firstHeaderRow="1" firstDataRow="2" firstDataCol="1"/>
  <pivotFields count="5">
    <pivotField showAll="0"/>
    <pivotField axis="axisRow" showAll="0">
      <items count="16">
        <item x="5"/>
        <item x="6"/>
        <item x="2"/>
        <item x="12"/>
        <item x="7"/>
        <item x="3"/>
        <item x="14"/>
        <item x="10"/>
        <item x="4"/>
        <item x="0"/>
        <item x="13"/>
        <item x="1"/>
        <item x="8"/>
        <item x="9"/>
        <item x="11"/>
        <item t="default"/>
      </items>
    </pivotField>
    <pivotField axis="axisRow" showAll="0">
      <items count="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</pivotFields>
  <rowFields count="2">
    <field x="1"/>
    <field x="2"/>
  </rowFields>
  <rowItems count="135">
    <i>
      <x/>
    </i>
    <i r="1">
      <x v="5"/>
    </i>
    <i r="1">
      <x v="6"/>
    </i>
    <i r="1">
      <x v="7"/>
    </i>
    <i r="1">
      <x v="18"/>
    </i>
    <i r="1">
      <x v="23"/>
    </i>
    <i r="1">
      <x v="28"/>
    </i>
    <i r="1">
      <x v="30"/>
    </i>
    <i r="1">
      <x v="31"/>
    </i>
    <i r="1">
      <x v="32"/>
    </i>
    <i r="1">
      <x v="93"/>
    </i>
    <i r="1">
      <x v="104"/>
    </i>
    <i r="1">
      <x v="105"/>
    </i>
    <i r="1">
      <x v="106"/>
    </i>
    <i r="1">
      <x v="113"/>
    </i>
    <i>
      <x v="1"/>
    </i>
    <i r="1">
      <x v="8"/>
    </i>
    <i r="1">
      <x v="9"/>
    </i>
    <i r="1">
      <x v="10"/>
    </i>
    <i r="1">
      <x v="24"/>
    </i>
    <i r="1">
      <x v="26"/>
    </i>
    <i r="1">
      <x v="33"/>
    </i>
    <i r="1">
      <x v="34"/>
    </i>
    <i r="1">
      <x v="110"/>
    </i>
    <i r="1">
      <x v="114"/>
    </i>
    <i r="1">
      <x v="115"/>
    </i>
    <i r="1">
      <x v="118"/>
    </i>
    <i>
      <x v="2"/>
    </i>
    <i r="1">
      <x v="2"/>
    </i>
    <i>
      <x v="3"/>
    </i>
    <i r="1">
      <x v="19"/>
    </i>
    <i r="1">
      <x v="94"/>
    </i>
    <i r="1">
      <x v="98"/>
    </i>
    <i r="1">
      <x v="99"/>
    </i>
    <i>
      <x v="4"/>
    </i>
    <i r="1">
      <x v="11"/>
    </i>
    <i r="1">
      <x v="78"/>
    </i>
    <i r="1">
      <x v="79"/>
    </i>
    <i r="1">
      <x v="80"/>
    </i>
    <i>
      <x v="5"/>
    </i>
    <i r="1">
      <x v="3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101"/>
    </i>
    <i r="1">
      <x v="116"/>
    </i>
    <i>
      <x v="6"/>
    </i>
    <i r="1">
      <x v="29"/>
    </i>
    <i r="1">
      <x v="55"/>
    </i>
    <i r="1">
      <x v="56"/>
    </i>
    <i r="1">
      <x v="57"/>
    </i>
    <i r="1">
      <x v="58"/>
    </i>
    <i r="1">
      <x v="59"/>
    </i>
    <i r="1">
      <x v="85"/>
    </i>
    <i r="1">
      <x v="86"/>
    </i>
    <i r="1">
      <x v="87"/>
    </i>
    <i r="1">
      <x v="92"/>
    </i>
    <i r="1">
      <x v="97"/>
    </i>
    <i r="1">
      <x v="111"/>
    </i>
    <i>
      <x v="7"/>
    </i>
    <i r="1">
      <x v="14"/>
    </i>
    <i>
      <x v="8"/>
    </i>
    <i r="1">
      <x v="4"/>
    </i>
    <i r="1">
      <x v="81"/>
    </i>
    <i r="1">
      <x v="82"/>
    </i>
    <i r="1">
      <x v="83"/>
    </i>
    <i r="1">
      <x v="84"/>
    </i>
    <i r="1">
      <x v="103"/>
    </i>
    <i>
      <x v="9"/>
    </i>
    <i r="1">
      <x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90"/>
    </i>
    <i r="1">
      <x v="91"/>
    </i>
    <i r="1">
      <x v="95"/>
    </i>
    <i>
      <x v="10"/>
    </i>
    <i r="1">
      <x v="20"/>
    </i>
    <i r="1">
      <x v="21"/>
    </i>
    <i r="1">
      <x v="25"/>
    </i>
    <i r="1">
      <x v="27"/>
    </i>
    <i r="1">
      <x v="40"/>
    </i>
    <i r="1">
      <x v="41"/>
    </i>
    <i r="1">
      <x v="42"/>
    </i>
    <i r="1">
      <x v="43"/>
    </i>
    <i r="1">
      <x v="53"/>
    </i>
    <i r="1">
      <x v="100"/>
    </i>
    <i r="1">
      <x v="102"/>
    </i>
    <i r="1">
      <x v="107"/>
    </i>
    <i r="1">
      <x v="108"/>
    </i>
    <i r="1">
      <x v="109"/>
    </i>
    <i r="1">
      <x v="112"/>
    </i>
    <i r="1">
      <x v="117"/>
    </i>
    <i>
      <x v="11"/>
    </i>
    <i r="1">
      <x v="1"/>
    </i>
    <i r="1">
      <x v="50"/>
    </i>
    <i r="1">
      <x v="54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89"/>
    </i>
    <i>
      <x v="12"/>
    </i>
    <i r="1">
      <x v="12"/>
    </i>
    <i r="1">
      <x v="16"/>
    </i>
    <i r="1">
      <x v="17"/>
    </i>
    <i r="1">
      <x v="22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1"/>
    </i>
    <i r="1">
      <x v="52"/>
    </i>
    <i r="1">
      <x v="88"/>
    </i>
    <i>
      <x v="13"/>
    </i>
    <i r="1">
      <x v="13"/>
    </i>
    <i>
      <x v="14"/>
    </i>
    <i r="1">
      <x v="15"/>
    </i>
    <i r="1">
      <x v="35"/>
    </i>
    <i r="1">
      <x v="36"/>
    </i>
    <i r="1">
      <x v="37"/>
    </i>
    <i r="1">
      <x v="38"/>
    </i>
    <i r="1">
      <x v="39"/>
    </i>
    <i r="1">
      <x v="96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uma de Total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topLeftCell="B4" zoomScale="90" zoomScaleNormal="90" workbookViewId="0">
      <selection activeCell="S7" sqref="S7"/>
    </sheetView>
  </sheetViews>
  <sheetFormatPr baseColWidth="10" defaultColWidth="11.42578125" defaultRowHeight="15" x14ac:dyDescent="0.25"/>
  <cols>
    <col min="1" max="1" width="20.42578125" style="81" customWidth="1"/>
    <col min="2" max="2" width="28.85546875" style="81" customWidth="1"/>
    <col min="3" max="3" width="11.85546875" style="81" customWidth="1"/>
    <col min="4" max="4" width="12.42578125" style="81" customWidth="1"/>
    <col min="5" max="5" width="12.5703125" style="81" customWidth="1"/>
    <col min="6" max="6" width="13.28515625" style="81" customWidth="1"/>
    <col min="7" max="7" width="13" style="81" customWidth="1"/>
    <col min="8" max="8" width="13.5703125" style="81" customWidth="1"/>
    <col min="9" max="9" width="20.5703125" style="81" customWidth="1"/>
    <col min="10" max="10" width="15.85546875" style="81" customWidth="1"/>
    <col min="11" max="12" width="15" style="81" customWidth="1"/>
    <col min="13" max="13" width="13.7109375" style="81" customWidth="1"/>
    <col min="14" max="14" width="16.28515625" style="81" customWidth="1"/>
    <col min="15" max="15" width="13.5703125" style="81" customWidth="1"/>
    <col min="16" max="16" width="21.42578125" style="81" customWidth="1"/>
    <col min="17" max="17" width="20.28515625" style="81" customWidth="1"/>
    <col min="18" max="18" width="22.5703125" style="81" customWidth="1"/>
    <col min="19" max="16384" width="11.42578125" style="81"/>
  </cols>
  <sheetData>
    <row r="1" spans="1:18" x14ac:dyDescent="0.25">
      <c r="A1" s="91" t="s">
        <v>198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</row>
    <row r="2" spans="1:18" x14ac:dyDescent="0.25">
      <c r="A2" s="91" t="s">
        <v>199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</row>
    <row r="3" spans="1:18" x14ac:dyDescent="0.25">
      <c r="A3" s="91" t="s">
        <v>232</v>
      </c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</row>
    <row r="4" spans="1:18" x14ac:dyDescent="0.25">
      <c r="A4" s="91" t="s">
        <v>259</v>
      </c>
      <c r="C4" s="84"/>
      <c r="D4" s="83"/>
      <c r="E4" s="83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</row>
    <row r="5" spans="1:18" x14ac:dyDescent="0.25">
      <c r="A5" s="224">
        <v>2023</v>
      </c>
      <c r="B5" s="91"/>
      <c r="C5" s="84"/>
      <c r="D5" s="83"/>
      <c r="E5" s="83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</row>
    <row r="6" spans="1:18" ht="15.75" thickBot="1" x14ac:dyDescent="0.3">
      <c r="B6" s="91"/>
      <c r="C6" s="84"/>
      <c r="D6" s="83"/>
      <c r="E6" s="83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</row>
    <row r="7" spans="1:18" ht="21" customHeight="1" thickBot="1" x14ac:dyDescent="0.3">
      <c r="B7" s="292" t="s">
        <v>0</v>
      </c>
      <c r="C7" s="283" t="s">
        <v>616</v>
      </c>
      <c r="D7" s="284"/>
      <c r="E7" s="284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5"/>
    </row>
    <row r="8" spans="1:18" ht="10.5" customHeight="1" x14ac:dyDescent="0.25">
      <c r="B8" s="293"/>
      <c r="C8" s="286" t="s">
        <v>305</v>
      </c>
      <c r="D8" s="28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  <c r="R8" s="288"/>
    </row>
    <row r="9" spans="1:18" ht="15.75" thickBot="1" x14ac:dyDescent="0.3">
      <c r="B9" s="293"/>
      <c r="C9" s="289"/>
      <c r="D9" s="290"/>
      <c r="E9" s="290"/>
      <c r="F9" s="290"/>
      <c r="G9" s="290"/>
      <c r="H9" s="290"/>
      <c r="I9" s="290"/>
      <c r="J9" s="290"/>
      <c r="K9" s="290"/>
      <c r="L9" s="290"/>
      <c r="M9" s="290"/>
      <c r="N9" s="290"/>
      <c r="O9" s="290"/>
      <c r="P9" s="290"/>
      <c r="Q9" s="290"/>
      <c r="R9" s="291"/>
    </row>
    <row r="10" spans="1:18" ht="15.75" thickBot="1" x14ac:dyDescent="0.3">
      <c r="B10" s="293"/>
      <c r="C10" s="122"/>
      <c r="D10" s="122"/>
      <c r="E10" s="122"/>
      <c r="F10" s="122"/>
      <c r="G10" s="122" t="s">
        <v>217</v>
      </c>
      <c r="H10" s="122"/>
      <c r="I10" s="122"/>
      <c r="J10" s="122"/>
      <c r="K10" s="122"/>
      <c r="L10" s="122"/>
      <c r="M10" s="122"/>
      <c r="N10" s="122"/>
      <c r="O10" s="122"/>
      <c r="P10" s="122"/>
      <c r="Q10" s="122"/>
      <c r="R10" s="137"/>
    </row>
    <row r="11" spans="1:18" ht="15.75" thickBot="1" x14ac:dyDescent="0.3">
      <c r="B11" s="293"/>
      <c r="C11" s="93" t="s">
        <v>249</v>
      </c>
      <c r="D11" s="92" t="s">
        <v>250</v>
      </c>
      <c r="E11" s="93" t="s">
        <v>188</v>
      </c>
      <c r="F11" s="92" t="s">
        <v>273</v>
      </c>
      <c r="G11" s="93" t="s">
        <v>252</v>
      </c>
      <c r="H11" s="92" t="s">
        <v>189</v>
      </c>
      <c r="I11" s="93" t="s">
        <v>254</v>
      </c>
      <c r="J11" s="93" t="s">
        <v>190</v>
      </c>
      <c r="K11" s="92" t="s">
        <v>296</v>
      </c>
      <c r="L11" s="92" t="s">
        <v>297</v>
      </c>
      <c r="M11" s="93" t="s">
        <v>192</v>
      </c>
      <c r="N11" s="92" t="s">
        <v>200</v>
      </c>
      <c r="O11" s="93" t="s">
        <v>255</v>
      </c>
      <c r="P11" s="93" t="s">
        <v>256</v>
      </c>
      <c r="Q11" s="92" t="s">
        <v>201</v>
      </c>
      <c r="R11" s="93" t="s">
        <v>202</v>
      </c>
    </row>
    <row r="12" spans="1:18" ht="137.44999999999999" customHeight="1" x14ac:dyDescent="0.25">
      <c r="B12" s="293"/>
      <c r="C12" s="279" t="s">
        <v>203</v>
      </c>
      <c r="D12" s="281" t="s">
        <v>251</v>
      </c>
      <c r="E12" s="279" t="s">
        <v>195</v>
      </c>
      <c r="F12" s="281" t="s">
        <v>253</v>
      </c>
      <c r="G12" s="279" t="s">
        <v>193</v>
      </c>
      <c r="H12" s="279" t="s">
        <v>204</v>
      </c>
      <c r="I12" s="281" t="s">
        <v>205</v>
      </c>
      <c r="J12" s="279" t="s">
        <v>229</v>
      </c>
      <c r="K12" s="281" t="s">
        <v>300</v>
      </c>
      <c r="L12" s="279" t="s">
        <v>299</v>
      </c>
      <c r="M12" s="279" t="s">
        <v>194</v>
      </c>
      <c r="N12" s="281" t="s">
        <v>206</v>
      </c>
      <c r="O12" s="279" t="s">
        <v>234</v>
      </c>
      <c r="P12" s="281" t="s">
        <v>235</v>
      </c>
      <c r="Q12" s="279" t="s">
        <v>257</v>
      </c>
      <c r="R12" s="279" t="s">
        <v>258</v>
      </c>
    </row>
    <row r="13" spans="1:18" ht="20.25" customHeight="1" thickBot="1" x14ac:dyDescent="0.3">
      <c r="B13" s="293"/>
      <c r="C13" s="280"/>
      <c r="D13" s="282"/>
      <c r="E13" s="280"/>
      <c r="F13" s="282"/>
      <c r="G13" s="280"/>
      <c r="H13" s="280"/>
      <c r="I13" s="282"/>
      <c r="J13" s="280"/>
      <c r="K13" s="282"/>
      <c r="L13" s="280"/>
      <c r="M13" s="280"/>
      <c r="N13" s="282"/>
      <c r="O13" s="280"/>
      <c r="P13" s="282"/>
      <c r="Q13" s="280"/>
      <c r="R13" s="280"/>
    </row>
    <row r="14" spans="1:18" ht="15.75" thickBot="1" x14ac:dyDescent="0.3">
      <c r="B14" s="232" t="s">
        <v>179</v>
      </c>
      <c r="C14" s="244">
        <f>'Meta 3 '!C26</f>
        <v>49.307285387730971</v>
      </c>
      <c r="D14" s="244">
        <f>'Meta 4'!C26</f>
        <v>0.9569644670296783</v>
      </c>
      <c r="E14" s="244">
        <f>'Meta 5'!C26</f>
        <v>112.93686047594558</v>
      </c>
      <c r="F14" s="244">
        <f>'Meta 6.1'!C26</f>
        <v>0.69248021690832662</v>
      </c>
      <c r="G14" s="244">
        <f>'Meta 6.2'!C26</f>
        <v>0.58016064777187015</v>
      </c>
      <c r="H14" s="244">
        <f>'[1]Meta 7'!C26</f>
        <v>0.39301336985828078</v>
      </c>
      <c r="I14" s="244">
        <f>'Meta 8'!C26</f>
        <v>0.63651596620736728</v>
      </c>
      <c r="J14" s="244">
        <f>'Meta 9'!C26</f>
        <v>0.91391939569986602</v>
      </c>
      <c r="K14" s="244">
        <f>'Meta 10.1'!C26</f>
        <v>1.4167736134977778</v>
      </c>
      <c r="L14" s="244">
        <f>'Meta 10.2'!C26</f>
        <v>46.939611054247699</v>
      </c>
      <c r="M14" s="244">
        <f>'Meta 13'!C26</f>
        <v>0.97144877574471855</v>
      </c>
      <c r="N14" s="244">
        <f>'Meta 14'!C26</f>
        <v>7.3847294292068195</v>
      </c>
      <c r="O14" s="244">
        <f>'Meta 15'!C26</f>
        <v>0.96018262434698631</v>
      </c>
      <c r="P14" s="244">
        <f>'Meta 16'!C26</f>
        <v>0.95099809826965576</v>
      </c>
      <c r="Q14" s="244">
        <f>'Meta 16'!C26</f>
        <v>0.95099809826965576</v>
      </c>
      <c r="R14" s="244">
        <f>'Meta 18'!C26</f>
        <v>0.91282846107640936</v>
      </c>
    </row>
    <row r="15" spans="1:18" ht="15.75" thickBot="1" x14ac:dyDescent="0.3">
      <c r="B15" s="233" t="s">
        <v>173</v>
      </c>
      <c r="C15" s="244">
        <f>'Meta 3 '!C38</f>
        <v>55.658591185066108</v>
      </c>
      <c r="D15" s="244">
        <f>'Meta 4'!C38</f>
        <v>0.99303717059086649</v>
      </c>
      <c r="E15" s="244">
        <f>'Meta 5'!C38</f>
        <v>79.577175201373933</v>
      </c>
      <c r="F15" s="244">
        <f>'Meta 6.1'!C38</f>
        <v>0.43057884155906984</v>
      </c>
      <c r="G15" s="244">
        <f>'Meta 6.2'!C38</f>
        <v>0.53607933178937184</v>
      </c>
      <c r="H15" s="244">
        <f>'[1]Meta 7'!C38</f>
        <v>0.31380015513715531</v>
      </c>
      <c r="I15" s="244">
        <f>'Meta 8'!C38</f>
        <v>0.89218786226240931</v>
      </c>
      <c r="J15" s="244">
        <f>'Meta 9'!C38</f>
        <v>0.72718930468619647</v>
      </c>
      <c r="K15" s="244">
        <f>'Meta 10.1'!C38</f>
        <v>1.4846319156379628</v>
      </c>
      <c r="L15" s="244">
        <f>'Meta 10.2'!C38</f>
        <v>65.256850467918937</v>
      </c>
      <c r="M15" s="244">
        <f>'Meta 13'!C38</f>
        <v>0.93487394957983194</v>
      </c>
      <c r="N15" s="244">
        <f>'Meta 14'!C38</f>
        <v>6.1920625154408171</v>
      </c>
      <c r="O15" s="244">
        <f>'Meta 15'!C38</f>
        <v>0.88633275971379399</v>
      </c>
      <c r="P15" s="244">
        <f>'Meta 16'!C38</f>
        <v>0.92026698297179388</v>
      </c>
      <c r="Q15" s="244">
        <f>'Meta 16'!D38</f>
        <v>0.4049174725075893</v>
      </c>
      <c r="R15" s="244">
        <f>'Meta 18'!C38</f>
        <v>1.3336262399242951</v>
      </c>
    </row>
    <row r="16" spans="1:18" ht="15.75" thickBot="1" x14ac:dyDescent="0.3">
      <c r="B16" s="234" t="s">
        <v>186</v>
      </c>
      <c r="C16" s="244">
        <f>'Meta 3 '!C49</f>
        <v>53.838972391579091</v>
      </c>
      <c r="D16" s="244">
        <f>'Meta 4'!C49</f>
        <v>0.97998812135610469</v>
      </c>
      <c r="E16" s="244">
        <f>'Meta 5'!C49</f>
        <v>74.229774471562521</v>
      </c>
      <c r="F16" s="244">
        <f>'Meta 6.1'!C49</f>
        <v>0.5045693250893335</v>
      </c>
      <c r="G16" s="244">
        <f>'Meta 6.2'!C49</f>
        <v>0.47192071731949037</v>
      </c>
      <c r="H16" s="244">
        <f>'[1]Meta 7'!C49</f>
        <v>0.23646071700991611</v>
      </c>
      <c r="I16" s="244">
        <f>'Meta 8'!C49</f>
        <v>1.1077936541788109</v>
      </c>
      <c r="J16" s="244">
        <f>'Meta 9'!C49</f>
        <v>0.77935015088922088</v>
      </c>
      <c r="K16" s="244">
        <f>'Meta 10.1'!C49</f>
        <v>3.4610196924736987</v>
      </c>
      <c r="L16" s="244">
        <f>'Meta 10.2'!C49</f>
        <v>26.648480124707717</v>
      </c>
      <c r="M16" s="244">
        <f>'Meta 13'!C49</f>
        <v>0.92327404280976788</v>
      </c>
      <c r="N16" s="244">
        <f>'Meta 14'!C49</f>
        <v>14.579365079365079</v>
      </c>
      <c r="O16" s="244">
        <f>'Meta 15'!C49</f>
        <v>0.8785725319919071</v>
      </c>
      <c r="P16" s="244">
        <f>'Meta 16'!C49</f>
        <v>0.8842763928330607</v>
      </c>
      <c r="Q16" s="244">
        <f>'Meta 16'!D49</f>
        <v>0.38917004048582998</v>
      </c>
      <c r="R16" s="244">
        <f>'Meta 16'!C49</f>
        <v>0.8842763928330607</v>
      </c>
    </row>
    <row r="17" spans="2:18" ht="15.75" thickBot="1" x14ac:dyDescent="0.3">
      <c r="B17" s="233" t="s">
        <v>178</v>
      </c>
      <c r="C17" s="244">
        <f>'Meta 3 '!C64</f>
        <v>79.054653384279476</v>
      </c>
      <c r="D17" s="244">
        <f>'Meta 4'!C64</f>
        <v>1.0148124173369615</v>
      </c>
      <c r="E17" s="244">
        <f>'Meta 5'!C64</f>
        <v>71.051673944687053</v>
      </c>
      <c r="F17" s="244">
        <f>'Meta 6.1'!C64</f>
        <v>0.41274541741850085</v>
      </c>
      <c r="G17" s="244">
        <f>'Meta 6.2'!C64</f>
        <v>0.61614897879084385</v>
      </c>
      <c r="H17" s="244">
        <f>'[1]Meta 7'!C64</f>
        <v>0.46635285913528596</v>
      </c>
      <c r="I17" s="244">
        <f>'Meta 8'!C64</f>
        <v>0.88348667735854358</v>
      </c>
      <c r="J17" s="244">
        <f>'Meta 9'!C64</f>
        <v>0.83807999663083421</v>
      </c>
      <c r="K17" s="244">
        <f>'Meta 10.1'!C64</f>
        <v>1.0120765576725241</v>
      </c>
      <c r="L17" s="244">
        <f>'Meta 10.2'!C64</f>
        <v>99.209225700164737</v>
      </c>
      <c r="M17" s="244">
        <f>'Meta 13'!C64</f>
        <v>0.98432179341657211</v>
      </c>
      <c r="N17" s="244">
        <f>'Meta 14'!C64</f>
        <v>5.1675592378741904</v>
      </c>
      <c r="O17" s="244">
        <f>'Meta 15'!C64</f>
        <v>1.0497074201521128</v>
      </c>
      <c r="P17" s="244">
        <f>'Meta 16'!C64</f>
        <v>1.1211190199034409</v>
      </c>
      <c r="Q17" s="244">
        <f>'Meta 16'!D64</f>
        <v>0.6502490315439956</v>
      </c>
      <c r="R17" s="244">
        <f>'Meta 16'!C64</f>
        <v>1.1211190199034409</v>
      </c>
    </row>
    <row r="18" spans="2:18" ht="15.75" thickBot="1" x14ac:dyDescent="0.3">
      <c r="B18" s="234" t="s">
        <v>174</v>
      </c>
      <c r="C18" s="244">
        <f>'Meta 3 '!C75</f>
        <v>71.015757420698918</v>
      </c>
      <c r="D18" s="244">
        <f>'Meta 4'!C75</f>
        <v>1.0785052569663995</v>
      </c>
      <c r="E18" s="244">
        <f>'Meta 5'!C75</f>
        <v>44.203211988446888</v>
      </c>
      <c r="F18" s="244">
        <f>'Meta 6.1'!C75</f>
        <v>0.33398902780738537</v>
      </c>
      <c r="G18" s="244" t="e">
        <f>'Meta 6.2'!C75</f>
        <v>#VALUE!</v>
      </c>
      <c r="H18" s="244">
        <f>'[1]Meta 7'!C75</f>
        <v>0.2834008097165992</v>
      </c>
      <c r="I18" s="244">
        <f>'Meta 8'!C75</f>
        <v>0.53872053872053871</v>
      </c>
      <c r="J18" s="244">
        <f>'Meta 9'!C75</f>
        <v>0.89172032038720972</v>
      </c>
      <c r="K18" s="244">
        <f>'Meta 10.1'!C75</f>
        <v>1.2620711798266195</v>
      </c>
      <c r="L18" s="244">
        <f>'Meta 10.2'!C75</f>
        <v>55.381604696673193</v>
      </c>
      <c r="M18" s="244">
        <f>'Meta 13'!C75</f>
        <v>0.80366710322657453</v>
      </c>
      <c r="N18" s="244">
        <f>'Meta 14'!C75</f>
        <v>16.843562528841716</v>
      </c>
      <c r="O18" s="244">
        <f>'Meta 15'!C75</f>
        <v>0.9128043990573449</v>
      </c>
      <c r="P18" s="244">
        <f>'Meta 16'!C75</f>
        <v>0.97958066172293556</v>
      </c>
      <c r="Q18" s="244">
        <f>'Meta 16'!D75</f>
        <v>0.56835269993164728</v>
      </c>
      <c r="R18" s="244">
        <f>'Meta 16'!C75</f>
        <v>0.97958066172293556</v>
      </c>
    </row>
    <row r="19" spans="2:18" ht="15.75" thickBot="1" x14ac:dyDescent="0.3">
      <c r="B19" s="233" t="s">
        <v>180</v>
      </c>
      <c r="C19" s="244">
        <f>'Meta 3 '!C81</f>
        <v>63.124312431243126</v>
      </c>
      <c r="D19" s="244">
        <f>'Meta 4'!C81</f>
        <v>1.0291799899980298</v>
      </c>
      <c r="E19" s="244">
        <f>'Meta 5'!C81</f>
        <v>61.104742053152684</v>
      </c>
      <c r="F19" s="244">
        <f>'Meta 6.1'!C81</f>
        <v>0.3057628387443691</v>
      </c>
      <c r="G19" s="244">
        <f>'Meta 6.2'!C81</f>
        <v>0.54770626199197625</v>
      </c>
      <c r="H19" s="244">
        <f>'[1]Meta 7'!C81</f>
        <v>0.31578947368421051</v>
      </c>
      <c r="I19" s="244">
        <f>'Meta 8'!C81</f>
        <v>0.20529866067064229</v>
      </c>
      <c r="J19" s="244">
        <f>'Meta 9'!C81</f>
        <v>0.9536100363658766</v>
      </c>
      <c r="K19" s="244">
        <f>'Meta 10.1'!C81</f>
        <v>1.742378796967879</v>
      </c>
      <c r="L19" s="244">
        <f>'Meta 10.2'!C81</f>
        <v>50.516431924882632</v>
      </c>
      <c r="M19" s="244">
        <f>'Meta 13'!C81</f>
        <v>0.82328726845045563</v>
      </c>
      <c r="N19" s="244">
        <f>'Meta 14'!C81</f>
        <v>5.4162281489847777</v>
      </c>
      <c r="O19" s="244">
        <f>'Meta 15'!C81</f>
        <v>0.89631167744730422</v>
      </c>
      <c r="P19" s="244">
        <f>'Meta 16'!C81</f>
        <v>1.0358737096724882</v>
      </c>
      <c r="Q19" s="244">
        <f>'Meta 16'!D81</f>
        <v>0.60070316423907588</v>
      </c>
      <c r="R19" s="244">
        <f>'Meta 16'!C81</f>
        <v>1.0358737096724882</v>
      </c>
    </row>
    <row r="20" spans="2:18" ht="15.75" thickBot="1" x14ac:dyDescent="0.3">
      <c r="B20" s="234" t="s">
        <v>185</v>
      </c>
      <c r="C20" s="244">
        <f>'Meta 3 '!C92</f>
        <v>70.969424901593584</v>
      </c>
      <c r="D20" s="244">
        <f>'Meta 4'!C92</f>
        <v>1.0522273425499231</v>
      </c>
      <c r="E20" s="244">
        <f>'Meta 5'!C92</f>
        <v>45.370734478087989</v>
      </c>
      <c r="F20" s="244">
        <f>'Meta 6.1'!C92</f>
        <v>0.4955236945529165</v>
      </c>
      <c r="G20" s="244">
        <f>'Meta 6.2'!C92</f>
        <v>0.65923862581244186</v>
      </c>
      <c r="H20" s="244">
        <f>'[1]Meta 7'!C92</f>
        <v>0.29947916666666663</v>
      </c>
      <c r="I20" s="244">
        <f>'Meta 8'!C92</f>
        <v>0.1216475369951627</v>
      </c>
      <c r="J20" s="244">
        <f>'Meta 9'!C92</f>
        <v>2.6509462800412869</v>
      </c>
      <c r="K20" s="244">
        <f>'Meta 10.1'!C92</f>
        <v>1.5389865765267983</v>
      </c>
      <c r="L20" s="244">
        <f>'Meta 10.2'!C92</f>
        <v>46.230200633579727</v>
      </c>
      <c r="M20" s="244">
        <f>'Meta 13'!C92</f>
        <v>1.0745947882152773</v>
      </c>
      <c r="N20" s="244">
        <f>'Meta 14'!C92</f>
        <v>9.1625299449260318</v>
      </c>
      <c r="O20" s="244">
        <f>'Meta 15'!C92</f>
        <v>1.1666080303698929</v>
      </c>
      <c r="P20" s="244">
        <f>'Meta 16'!C92</f>
        <v>1.0805596307022947</v>
      </c>
      <c r="Q20" s="244">
        <f>'Meta 16'!D92</f>
        <v>0.6268326417704011</v>
      </c>
      <c r="R20" s="244">
        <f>'Meta 16'!C92</f>
        <v>1.0805596307022947</v>
      </c>
    </row>
    <row r="21" spans="2:18" ht="15.75" thickBot="1" x14ac:dyDescent="0.3">
      <c r="B21" s="233" t="s">
        <v>182</v>
      </c>
      <c r="C21" s="244">
        <f>'Meta 3 '!C111</f>
        <v>48.926870752814352</v>
      </c>
      <c r="D21" s="244">
        <f>'Meta 4'!C111</f>
        <v>0.9913744593964533</v>
      </c>
      <c r="E21" s="244">
        <f>'Meta 5'!C111</f>
        <v>58.271807492480178</v>
      </c>
      <c r="F21" s="244">
        <f>'Meta 6.1'!C111</f>
        <v>0.19319119425316303</v>
      </c>
      <c r="G21" s="244">
        <f>'Meta 6.2'!C111</f>
        <v>0.38797383330412943</v>
      </c>
      <c r="H21" s="244">
        <f>'[1]Meta 7'!C111</f>
        <v>0.32651072124756336</v>
      </c>
      <c r="I21" s="244">
        <f>'Meta 8'!C111</f>
        <v>0.50267885282067448</v>
      </c>
      <c r="J21" s="244">
        <f>'Meta 9'!C111</f>
        <v>0.68792690567032866</v>
      </c>
      <c r="K21" s="244">
        <f>'Meta 10.1'!C111</f>
        <v>0.92589362036180944</v>
      </c>
      <c r="L21" s="244">
        <f>'Meta 10.2'!C111</f>
        <v>66.749882242110232</v>
      </c>
      <c r="M21" s="244">
        <f>'Meta 13'!C111</f>
        <v>0.97454996896337676</v>
      </c>
      <c r="N21" s="244">
        <f>'Meta 14'!C111</f>
        <v>7.4753667278129354</v>
      </c>
      <c r="O21" s="244">
        <f>'Meta 15'!C111</f>
        <v>0.90378268596090372</v>
      </c>
      <c r="P21" s="244">
        <f>'Meta 16'!C111</f>
        <v>0.97688746147342009</v>
      </c>
      <c r="Q21" s="244">
        <f>'Meta 16'!D111</f>
        <v>0.42983048304830485</v>
      </c>
      <c r="R21" s="244">
        <f>'Meta 16'!C111</f>
        <v>0.97688746147342009</v>
      </c>
    </row>
    <row r="22" spans="2:18" ht="15.75" thickBot="1" x14ac:dyDescent="0.3">
      <c r="B22" s="234" t="s">
        <v>197</v>
      </c>
      <c r="C22" s="244">
        <f>'Meta 3 '!C124</f>
        <v>39.482622754816447</v>
      </c>
      <c r="D22" s="244">
        <f>'Meta 4'!C124</f>
        <v>1.0200035907717167</v>
      </c>
      <c r="E22" s="244">
        <f>'Meta 5'!C124</f>
        <v>60.434988179669027</v>
      </c>
      <c r="F22" s="244">
        <f>'Meta 6.1'!C124</f>
        <v>0.16135278172195686</v>
      </c>
      <c r="G22" s="244">
        <f>'Meta 6.2'!C124</f>
        <v>0.51747268894141696</v>
      </c>
      <c r="H22" s="244">
        <f>'[1]Meta 7'!C124</f>
        <v>0.67368421052631589</v>
      </c>
      <c r="I22" s="244">
        <f>'Meta 8'!C124</f>
        <v>1.2647262647262647</v>
      </c>
      <c r="J22" s="244">
        <f>'Meta 9'!C124</f>
        <v>0.63039380701123993</v>
      </c>
      <c r="K22" s="244">
        <f>'Meta 10.1'!C124</f>
        <v>1.9720209000505644</v>
      </c>
      <c r="L22" s="244">
        <f>'Meta 10.2'!C124</f>
        <v>43.46153846153846</v>
      </c>
      <c r="M22" s="244">
        <f>'Meta 13'!C124</f>
        <v>1.1074197120708749</v>
      </c>
      <c r="N22" s="244">
        <f>'Meta 14'!C124</f>
        <v>45.62818336162988</v>
      </c>
      <c r="O22" s="244">
        <f>'Meta 15'!C124</f>
        <v>0.8775452368004395</v>
      </c>
      <c r="P22" s="244">
        <f>'Meta 16'!C124</f>
        <v>0.99320288507075705</v>
      </c>
      <c r="Q22" s="244">
        <f>'Meta 16'!D124</f>
        <v>0.57595835305253196</v>
      </c>
      <c r="R22" s="244">
        <f>'Meta 16'!C124</f>
        <v>0.99320288507075705</v>
      </c>
    </row>
    <row r="23" spans="2:18" ht="15.75" thickBot="1" x14ac:dyDescent="0.3">
      <c r="B23" s="233" t="s">
        <v>181</v>
      </c>
      <c r="C23" s="244">
        <f>'Meta 3 '!C138</f>
        <v>46.309409023341772</v>
      </c>
      <c r="D23" s="244">
        <f>'Meta 4'!C138</f>
        <v>1.0105754746115527</v>
      </c>
      <c r="E23" s="244">
        <f>'Meta 5'!C138</f>
        <v>60.050749840734163</v>
      </c>
      <c r="F23" s="244">
        <f>'Meta 6.1'!C138</f>
        <v>0.1844746162927981</v>
      </c>
      <c r="G23" s="244">
        <f>'Meta 6.2'!C138</f>
        <v>0.51503733777297467</v>
      </c>
      <c r="H23" s="244">
        <f>'[1]Meta 7'!C138</f>
        <v>0.39363113666519239</v>
      </c>
      <c r="I23" s="244">
        <f>'Meta 8'!C138</f>
        <v>0.17482936175308347</v>
      </c>
      <c r="J23" s="244">
        <f>'Meta 9'!C138</f>
        <v>1.0924306971085513</v>
      </c>
      <c r="K23" s="244">
        <f>'Meta 10.1'!C138</f>
        <v>1.9903873691026137</v>
      </c>
      <c r="L23" s="244">
        <f>'Meta 10.2'!C138</f>
        <v>35.783547075383169</v>
      </c>
      <c r="M23" s="244">
        <f>'Meta 13'!C138</f>
        <v>0.95933451801488578</v>
      </c>
      <c r="N23" s="244">
        <f>'Meta 14'!C138</f>
        <v>7.8632478632478628</v>
      </c>
      <c r="O23" s="244">
        <f>'Meta 15'!C138</f>
        <v>0.93075949140396741</v>
      </c>
      <c r="P23" s="244">
        <f>'Meta 16'!C138</f>
        <v>0.93520923046579674</v>
      </c>
      <c r="Q23" s="244">
        <f>'Meta 16'!D138</f>
        <v>0.54242135367016209</v>
      </c>
      <c r="R23" s="244">
        <f>'Meta 16'!C138</f>
        <v>0.93520923046579674</v>
      </c>
    </row>
    <row r="24" spans="2:18" ht="15.75" thickBot="1" x14ac:dyDescent="0.3">
      <c r="B24" s="233" t="s">
        <v>183</v>
      </c>
      <c r="C24" s="244">
        <f>'Meta 3 '!C143</f>
        <v>68.440346307135044</v>
      </c>
      <c r="D24" s="244">
        <f>'Meta 4'!C143</f>
        <v>0.984770735275035</v>
      </c>
      <c r="E24" s="244">
        <f>'Meta 5'!C143</f>
        <v>69.924467841611346</v>
      </c>
      <c r="F24" s="244">
        <f>'Meta 6.1'!C143</f>
        <v>0.54682986743997919</v>
      </c>
      <c r="G24" s="244">
        <f>'Meta 6.2'!C143</f>
        <v>0.57054870552286374</v>
      </c>
      <c r="H24" s="244">
        <f>'[1]Meta 7'!C143</f>
        <v>0.46241247192495705</v>
      </c>
      <c r="I24" s="244">
        <f>'Meta 8'!C143</f>
        <v>0.41876046901172526</v>
      </c>
      <c r="J24" s="244">
        <f>'Meta 9'!C143</f>
        <v>1.1193908266694232</v>
      </c>
      <c r="K24" s="244">
        <f>'Meta 10.1'!C143</f>
        <v>1.1401648037855918</v>
      </c>
      <c r="L24" s="244">
        <f>'Meta 10.2'!C143</f>
        <v>50.232558139534888</v>
      </c>
      <c r="M24" s="244">
        <f>'Meta 13'!C143</f>
        <v>0.92476582542807706</v>
      </c>
      <c r="N24" s="244">
        <f>'Meta 14'!C143</f>
        <v>9.2031727806352599</v>
      </c>
      <c r="O24" s="244">
        <f>'Meta 15'!C143</f>
        <v>1.1251936667035556</v>
      </c>
      <c r="P24" s="244">
        <f>'Meta 16'!C143</f>
        <v>0.82127665776683256</v>
      </c>
      <c r="Q24" s="244">
        <f>'Meta 16'!D143</f>
        <v>0.47617620617320949</v>
      </c>
      <c r="R24" s="244">
        <f>'Meta 16'!C143</f>
        <v>0.82127665776683256</v>
      </c>
    </row>
    <row r="25" spans="2:18" ht="15.75" thickBot="1" x14ac:dyDescent="0.3">
      <c r="B25" s="235" t="s">
        <v>184</v>
      </c>
      <c r="C25" s="244">
        <f>'Meta 3 '!C151</f>
        <v>74.197716993323283</v>
      </c>
      <c r="D25" s="244">
        <f>'Meta 4'!C151</f>
        <v>1.0493573967733114</v>
      </c>
      <c r="E25" s="244">
        <f>'Meta 5'!C151</f>
        <v>114.48795338521809</v>
      </c>
      <c r="F25" s="244">
        <f>'Meta 6.1'!C151</f>
        <v>0.40072637737209538</v>
      </c>
      <c r="G25" s="244">
        <f>'Meta 6.2'!C151</f>
        <v>0.61188530549884701</v>
      </c>
      <c r="H25" s="244">
        <f>'[1]Meta 7'!C151</f>
        <v>0.42438271604938271</v>
      </c>
      <c r="I25" s="244">
        <f>'Meta 8'!C151</f>
        <v>1.4184397163120568</v>
      </c>
      <c r="J25" s="244">
        <f>'Meta 9'!C151</f>
        <v>0.73723015570169537</v>
      </c>
      <c r="K25" s="244">
        <f>'Meta 10.1'!C151</f>
        <v>1.7407176564865106</v>
      </c>
      <c r="L25" s="244">
        <f>'Meta 10.2'!C151</f>
        <v>27.928388746803069</v>
      </c>
      <c r="M25" s="244">
        <f>'Meta 13'!C151</f>
        <v>1.1074197120708749</v>
      </c>
      <c r="N25" s="244">
        <f>'Meta 14'!C151</f>
        <v>5.6711265686439907</v>
      </c>
      <c r="O25" s="244">
        <f>'Meta 15'!C151</f>
        <v>1.0751009033250047</v>
      </c>
      <c r="P25" s="244">
        <f>'Meta 16'!C151</f>
        <v>0.89119710453903178</v>
      </c>
      <c r="Q25" s="244">
        <f>'Meta 16'!D151</f>
        <v>0.5168943206326384</v>
      </c>
      <c r="R25" s="244">
        <f>'Meta 16'!C151</f>
        <v>0.89119710453903178</v>
      </c>
    </row>
    <row r="26" spans="2:18" x14ac:dyDescent="0.25">
      <c r="B26" s="85"/>
    </row>
  </sheetData>
  <mergeCells count="19">
    <mergeCell ref="B7:B13"/>
    <mergeCell ref="C12:C13"/>
    <mergeCell ref="D12:D13"/>
    <mergeCell ref="E12:E13"/>
    <mergeCell ref="F12:F13"/>
    <mergeCell ref="G12:G13"/>
    <mergeCell ref="I12:I13"/>
    <mergeCell ref="J12:J13"/>
    <mergeCell ref="H12:H13"/>
    <mergeCell ref="C7:R7"/>
    <mergeCell ref="C8:R9"/>
    <mergeCell ref="R12:R13"/>
    <mergeCell ref="M12:M13"/>
    <mergeCell ref="N12:N13"/>
    <mergeCell ref="O12:O13"/>
    <mergeCell ref="P12:P13"/>
    <mergeCell ref="Q12:Q13"/>
    <mergeCell ref="L12:L13"/>
    <mergeCell ref="K12:K13"/>
  </mergeCells>
  <conditionalFormatting sqref="D14:D25 M14:M25 R14:R25 O14:P25">
    <cfRule type="cellIs" dxfId="31" priority="5" operator="greaterThan">
      <formula>"99,4%"</formula>
    </cfRule>
  </conditionalFormatting>
  <conditionalFormatting sqref="D14:D25 M14:M25 R14:R25 O14:P25">
    <cfRule type="cellIs" dxfId="30" priority="4" operator="greaterThan">
      <formula>0.994</formula>
    </cfRule>
  </conditionalFormatting>
  <conditionalFormatting sqref="D14:D25 M14:M25 R14:R25 O14:P25">
    <cfRule type="cellIs" dxfId="29" priority="3" operator="lessThan">
      <formula>0.995</formula>
    </cfRule>
  </conditionalFormatting>
  <conditionalFormatting sqref="C14:C25 E14:L25 N14:N25 Q14:Q25">
    <cfRule type="cellIs" dxfId="28" priority="2" operator="greaterThan">
      <formula>0.694</formula>
    </cfRule>
  </conditionalFormatting>
  <conditionalFormatting sqref="C14:C25 E14:L25 N14:N25 Q14:Q25">
    <cfRule type="cellIs" dxfId="27" priority="1" operator="lessThan">
      <formula>0.695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2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F17" sqref="F17"/>
    </sheetView>
  </sheetViews>
  <sheetFormatPr baseColWidth="10" defaultColWidth="11.42578125" defaultRowHeight="14.25" x14ac:dyDescent="0.2"/>
  <cols>
    <col min="1" max="1" width="24.28515625" style="42" bestFit="1" customWidth="1"/>
    <col min="2" max="2" width="83.140625" style="42" bestFit="1" customWidth="1"/>
    <col min="3" max="3" width="16.7109375" style="29" bestFit="1" customWidth="1"/>
    <col min="4" max="4" width="13" style="27" bestFit="1" customWidth="1"/>
    <col min="5" max="5" width="22.42578125" style="34" customWidth="1"/>
    <col min="6" max="7" width="12.42578125" style="34" bestFit="1" customWidth="1"/>
    <col min="8" max="8" width="12.42578125" style="34" customWidth="1"/>
    <col min="9" max="16" width="12.42578125" style="34" bestFit="1" customWidth="1"/>
    <col min="17" max="17" width="13.42578125" style="34" bestFit="1" customWidth="1"/>
    <col min="18" max="18" width="14.140625" style="27" customWidth="1"/>
    <col min="19" max="19" width="15.7109375" style="27" customWidth="1"/>
    <col min="20" max="20" width="11.42578125" style="95"/>
    <col min="21" max="21" width="12.5703125" style="95" bestFit="1" customWidth="1"/>
    <col min="22" max="16384" width="11.42578125" style="95"/>
  </cols>
  <sheetData>
    <row r="1" spans="1:19" s="129" customFormat="1" ht="81" customHeight="1" thickBot="1" x14ac:dyDescent="0.25">
      <c r="A1" s="306" t="s">
        <v>0</v>
      </c>
      <c r="B1" s="309" t="s">
        <v>1</v>
      </c>
      <c r="C1" s="309" t="s">
        <v>170</v>
      </c>
      <c r="D1" s="313" t="s">
        <v>168</v>
      </c>
      <c r="E1" s="316" t="s">
        <v>287</v>
      </c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19" s="129" customFormat="1" ht="15" thickTop="1" x14ac:dyDescent="0.2">
      <c r="A2" s="307"/>
      <c r="B2" s="310"/>
      <c r="C2" s="312"/>
      <c r="D2" s="314"/>
      <c r="E2" s="319" t="s">
        <v>2</v>
      </c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3" t="s">
        <v>3</v>
      </c>
      <c r="S2" s="324"/>
    </row>
    <row r="3" spans="1:19" s="129" customFormat="1" x14ac:dyDescent="0.2">
      <c r="A3" s="307"/>
      <c r="B3" s="310"/>
      <c r="C3" s="312"/>
      <c r="D3" s="314"/>
      <c r="E3" s="319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3"/>
      <c r="S3" s="324"/>
    </row>
    <row r="4" spans="1:19" s="129" customFormat="1" x14ac:dyDescent="0.2">
      <c r="A4" s="307"/>
      <c r="B4" s="310"/>
      <c r="C4" s="312"/>
      <c r="D4" s="314"/>
      <c r="E4" s="319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23"/>
      <c r="S4" s="324"/>
    </row>
    <row r="5" spans="1:19" s="129" customFormat="1" x14ac:dyDescent="0.2">
      <c r="A5" s="307"/>
      <c r="B5" s="310"/>
      <c r="C5" s="312"/>
      <c r="D5" s="314"/>
      <c r="E5" s="319"/>
      <c r="F5" s="320"/>
      <c r="G5" s="320"/>
      <c r="H5" s="320"/>
      <c r="I5" s="320"/>
      <c r="J5" s="320"/>
      <c r="K5" s="320"/>
      <c r="L5" s="320"/>
      <c r="M5" s="320"/>
      <c r="N5" s="320"/>
      <c r="O5" s="320"/>
      <c r="P5" s="320"/>
      <c r="Q5" s="320"/>
      <c r="R5" s="323"/>
      <c r="S5" s="324"/>
    </row>
    <row r="6" spans="1:19" s="129" customFormat="1" x14ac:dyDescent="0.2">
      <c r="A6" s="307"/>
      <c r="B6" s="310"/>
      <c r="C6" s="312"/>
      <c r="D6" s="314"/>
      <c r="E6" s="319"/>
      <c r="F6" s="320"/>
      <c r="G6" s="320"/>
      <c r="H6" s="320"/>
      <c r="I6" s="320"/>
      <c r="J6" s="320"/>
      <c r="K6" s="320"/>
      <c r="L6" s="320"/>
      <c r="M6" s="320"/>
      <c r="N6" s="320"/>
      <c r="O6" s="320"/>
      <c r="P6" s="320"/>
      <c r="Q6" s="320"/>
      <c r="R6" s="323"/>
      <c r="S6" s="324"/>
    </row>
    <row r="7" spans="1:19" s="129" customFormat="1" x14ac:dyDescent="0.2">
      <c r="A7" s="307"/>
      <c r="B7" s="310"/>
      <c r="C7" s="312"/>
      <c r="D7" s="314"/>
      <c r="E7" s="319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3"/>
      <c r="S7" s="324"/>
    </row>
    <row r="8" spans="1:19" s="129" customFormat="1" x14ac:dyDescent="0.2">
      <c r="A8" s="307"/>
      <c r="B8" s="310"/>
      <c r="C8" s="312"/>
      <c r="D8" s="314"/>
      <c r="E8" s="319"/>
      <c r="F8" s="320"/>
      <c r="G8" s="320"/>
      <c r="H8" s="320"/>
      <c r="I8" s="320"/>
      <c r="J8" s="320"/>
      <c r="K8" s="320"/>
      <c r="L8" s="320"/>
      <c r="M8" s="320"/>
      <c r="N8" s="320"/>
      <c r="O8" s="320"/>
      <c r="P8" s="320"/>
      <c r="Q8" s="320"/>
      <c r="R8" s="323"/>
      <c r="S8" s="324"/>
    </row>
    <row r="9" spans="1:19" s="129" customFormat="1" ht="15" thickBot="1" x14ac:dyDescent="0.25">
      <c r="A9" s="307"/>
      <c r="B9" s="310"/>
      <c r="C9" s="312"/>
      <c r="D9" s="314"/>
      <c r="E9" s="321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5"/>
      <c r="S9" s="326"/>
    </row>
    <row r="10" spans="1:19" s="129" customFormat="1" ht="27" customHeight="1" thickTop="1" thickBot="1" x14ac:dyDescent="0.25">
      <c r="A10" s="308"/>
      <c r="B10" s="311"/>
      <c r="C10" s="312"/>
      <c r="D10" s="315"/>
      <c r="E10" s="327" t="s">
        <v>207</v>
      </c>
      <c r="F10" s="327"/>
      <c r="G10" s="327"/>
      <c r="H10" s="327"/>
      <c r="I10" s="327"/>
      <c r="J10" s="327"/>
      <c r="K10" s="327"/>
      <c r="L10" s="327"/>
      <c r="M10" s="327"/>
      <c r="N10" s="327"/>
      <c r="O10" s="327"/>
      <c r="P10" s="327"/>
      <c r="Q10" s="327"/>
      <c r="R10" s="328" t="s">
        <v>208</v>
      </c>
      <c r="S10" s="329"/>
    </row>
    <row r="11" spans="1:19" s="129" customFormat="1" ht="15" thickBot="1" x14ac:dyDescent="0.25">
      <c r="A11" s="96"/>
      <c r="B11" s="97"/>
      <c r="C11" s="311"/>
      <c r="D11" s="98" t="s">
        <v>169</v>
      </c>
      <c r="E11" s="99" t="s">
        <v>4</v>
      </c>
      <c r="F11" s="99" t="s">
        <v>5</v>
      </c>
      <c r="G11" s="99" t="s">
        <v>6</v>
      </c>
      <c r="H11" s="99" t="s">
        <v>7</v>
      </c>
      <c r="I11" s="99" t="s">
        <v>8</v>
      </c>
      <c r="J11" s="99" t="s">
        <v>9</v>
      </c>
      <c r="K11" s="99" t="s">
        <v>10</v>
      </c>
      <c r="L11" s="99" t="s">
        <v>11</v>
      </c>
      <c r="M11" s="99" t="s">
        <v>12</v>
      </c>
      <c r="N11" s="99" t="s">
        <v>13</v>
      </c>
      <c r="O11" s="99" t="s">
        <v>14</v>
      </c>
      <c r="P11" s="99" t="s">
        <v>15</v>
      </c>
      <c r="Q11" s="112" t="s">
        <v>16</v>
      </c>
      <c r="R11" s="330"/>
      <c r="S11" s="331"/>
    </row>
    <row r="12" spans="1:19" ht="15" thickBot="1" x14ac:dyDescent="0.25">
      <c r="A12" s="42" t="s">
        <v>38</v>
      </c>
      <c r="B12" s="80" t="s">
        <v>306</v>
      </c>
      <c r="C12" s="28"/>
      <c r="D12" s="31"/>
      <c r="E12" s="43">
        <v>1858</v>
      </c>
      <c r="F12" s="43">
        <v>2013</v>
      </c>
      <c r="G12" s="43">
        <v>2503</v>
      </c>
      <c r="H12" s="43">
        <v>3583</v>
      </c>
      <c r="I12" s="43">
        <v>2571</v>
      </c>
      <c r="J12" s="43">
        <v>2027</v>
      </c>
      <c r="K12" s="43">
        <v>2178</v>
      </c>
      <c r="L12" s="43"/>
      <c r="M12" s="43"/>
      <c r="N12" s="43"/>
      <c r="O12" s="43"/>
      <c r="P12" s="43"/>
      <c r="Q12" s="105">
        <v>16733</v>
      </c>
    </row>
    <row r="13" spans="1:19" ht="15" thickBot="1" x14ac:dyDescent="0.25">
      <c r="A13" s="42" t="s">
        <v>38</v>
      </c>
      <c r="B13" s="80" t="s">
        <v>307</v>
      </c>
      <c r="C13" s="28"/>
      <c r="D13" s="31"/>
      <c r="E13" s="43">
        <v>1281</v>
      </c>
      <c r="F13" s="43">
        <v>1584</v>
      </c>
      <c r="G13" s="43">
        <v>1563</v>
      </c>
      <c r="H13" s="43">
        <v>2081</v>
      </c>
      <c r="I13" s="43">
        <v>2094</v>
      </c>
      <c r="J13" s="43">
        <v>2267</v>
      </c>
      <c r="K13" s="43">
        <v>1689</v>
      </c>
      <c r="L13" s="43"/>
      <c r="M13" s="43"/>
      <c r="N13" s="43"/>
      <c r="O13" s="43"/>
      <c r="P13" s="43"/>
      <c r="Q13" s="105">
        <v>12559</v>
      </c>
    </row>
    <row r="14" spans="1:19" ht="15" thickBot="1" x14ac:dyDescent="0.25">
      <c r="A14" s="42" t="s">
        <v>38</v>
      </c>
      <c r="B14" s="80" t="s">
        <v>308</v>
      </c>
      <c r="C14" s="28"/>
      <c r="D14" s="31"/>
      <c r="E14" s="43">
        <v>1392</v>
      </c>
      <c r="F14" s="43">
        <v>1682</v>
      </c>
      <c r="G14" s="43">
        <v>1066</v>
      </c>
      <c r="H14" s="43">
        <v>1685</v>
      </c>
      <c r="I14" s="43">
        <v>2636</v>
      </c>
      <c r="J14" s="43">
        <v>2213</v>
      </c>
      <c r="K14" s="43">
        <v>1607</v>
      </c>
      <c r="L14" s="43"/>
      <c r="M14" s="43"/>
      <c r="N14" s="43"/>
      <c r="O14" s="43"/>
      <c r="P14" s="43"/>
      <c r="Q14" s="105">
        <v>12281</v>
      </c>
    </row>
    <row r="15" spans="1:19" ht="15" thickBot="1" x14ac:dyDescent="0.25">
      <c r="A15" s="42" t="s">
        <v>38</v>
      </c>
      <c r="B15" s="80" t="s">
        <v>309</v>
      </c>
      <c r="C15" s="28"/>
      <c r="D15" s="31"/>
      <c r="E15" s="43">
        <v>2466</v>
      </c>
      <c r="F15" s="43">
        <v>2093</v>
      </c>
      <c r="G15" s="43">
        <v>1998</v>
      </c>
      <c r="H15" s="43">
        <v>2469</v>
      </c>
      <c r="I15" s="43">
        <v>3044</v>
      </c>
      <c r="J15" s="43">
        <v>2443</v>
      </c>
      <c r="K15" s="43">
        <v>2326</v>
      </c>
      <c r="L15" s="43"/>
      <c r="M15" s="43"/>
      <c r="N15" s="43"/>
      <c r="O15" s="43"/>
      <c r="P15" s="43"/>
      <c r="Q15" s="105">
        <v>16839</v>
      </c>
    </row>
    <row r="16" spans="1:19" ht="15" thickBot="1" x14ac:dyDescent="0.25">
      <c r="A16" s="42" t="s">
        <v>38</v>
      </c>
      <c r="B16" s="80" t="s">
        <v>310</v>
      </c>
      <c r="C16" s="30"/>
      <c r="D16" s="31"/>
      <c r="E16" s="43">
        <v>1530</v>
      </c>
      <c r="F16" s="43">
        <v>1458</v>
      </c>
      <c r="G16" s="43">
        <v>1606</v>
      </c>
      <c r="H16" s="43">
        <v>2077</v>
      </c>
      <c r="I16" s="43">
        <v>2171</v>
      </c>
      <c r="J16" s="43">
        <v>1836</v>
      </c>
      <c r="K16" s="43">
        <v>1684</v>
      </c>
      <c r="L16" s="43"/>
      <c r="M16" s="43"/>
      <c r="N16" s="43"/>
      <c r="O16" s="43"/>
      <c r="P16" s="43"/>
      <c r="Q16" s="105">
        <v>12362</v>
      </c>
    </row>
    <row r="17" spans="1:21" ht="15" thickBot="1" x14ac:dyDescent="0.25">
      <c r="A17" s="42" t="s">
        <v>38</v>
      </c>
      <c r="B17" s="80" t="s">
        <v>311</v>
      </c>
      <c r="C17" s="28"/>
      <c r="D17" s="31"/>
      <c r="E17" s="43">
        <v>1510</v>
      </c>
      <c r="F17" s="43">
        <v>1367</v>
      </c>
      <c r="G17" s="43">
        <v>1543</v>
      </c>
      <c r="H17" s="43">
        <v>1568</v>
      </c>
      <c r="I17" s="43">
        <v>2131</v>
      </c>
      <c r="J17" s="43">
        <v>2057</v>
      </c>
      <c r="K17" s="43">
        <v>1754</v>
      </c>
      <c r="L17" s="43"/>
      <c r="M17" s="43"/>
      <c r="N17" s="43"/>
      <c r="O17" s="43"/>
      <c r="P17" s="43"/>
      <c r="Q17" s="105">
        <v>11930</v>
      </c>
    </row>
    <row r="18" spans="1:21" ht="15" thickBot="1" x14ac:dyDescent="0.25">
      <c r="A18" s="42" t="s">
        <v>38</v>
      </c>
      <c r="B18" s="80" t="s">
        <v>312</v>
      </c>
      <c r="C18" s="28"/>
      <c r="D18" s="31"/>
      <c r="E18" s="43">
        <v>130</v>
      </c>
      <c r="F18" s="43">
        <v>26</v>
      </c>
      <c r="G18" s="43">
        <v>151</v>
      </c>
      <c r="H18" s="43">
        <v>118</v>
      </c>
      <c r="I18" s="43">
        <v>134</v>
      </c>
      <c r="J18" s="43">
        <v>140</v>
      </c>
      <c r="K18" s="43">
        <v>76</v>
      </c>
      <c r="L18" s="43"/>
      <c r="M18" s="43"/>
      <c r="N18" s="43"/>
      <c r="O18" s="43"/>
      <c r="P18" s="43"/>
      <c r="Q18" s="105">
        <v>775</v>
      </c>
    </row>
    <row r="19" spans="1:21" ht="15" thickBot="1" x14ac:dyDescent="0.25">
      <c r="A19" s="42" t="s">
        <v>38</v>
      </c>
      <c r="B19" s="80" t="s">
        <v>313</v>
      </c>
      <c r="C19" s="28"/>
      <c r="D19" s="31"/>
      <c r="E19" s="43">
        <v>166</v>
      </c>
      <c r="F19" s="43">
        <v>78</v>
      </c>
      <c r="G19" s="43">
        <v>171</v>
      </c>
      <c r="H19" s="43">
        <v>105</v>
      </c>
      <c r="I19" s="43">
        <v>185</v>
      </c>
      <c r="J19" s="43">
        <v>159</v>
      </c>
      <c r="K19" s="43">
        <v>159</v>
      </c>
      <c r="L19" s="43"/>
      <c r="M19" s="43"/>
      <c r="N19" s="43"/>
      <c r="O19" s="43"/>
      <c r="P19" s="43"/>
      <c r="Q19" s="105">
        <v>1023</v>
      </c>
    </row>
    <row r="20" spans="1:21" ht="15" thickBot="1" x14ac:dyDescent="0.25">
      <c r="A20" s="42" t="s">
        <v>38</v>
      </c>
      <c r="B20" s="80" t="s">
        <v>314</v>
      </c>
      <c r="C20" s="28"/>
      <c r="D20" s="31"/>
      <c r="E20" s="43">
        <v>165</v>
      </c>
      <c r="F20" s="43">
        <v>105</v>
      </c>
      <c r="G20" s="43">
        <v>223</v>
      </c>
      <c r="H20" s="43">
        <v>161</v>
      </c>
      <c r="I20" s="43">
        <v>226</v>
      </c>
      <c r="J20" s="43">
        <v>107</v>
      </c>
      <c r="K20" s="43">
        <v>196</v>
      </c>
      <c r="L20" s="43"/>
      <c r="M20" s="43"/>
      <c r="N20" s="43"/>
      <c r="O20" s="43"/>
      <c r="P20" s="43"/>
      <c r="Q20" s="105">
        <v>1183</v>
      </c>
    </row>
    <row r="21" spans="1:21" ht="15" thickBot="1" x14ac:dyDescent="0.25">
      <c r="A21" s="42" t="s">
        <v>38</v>
      </c>
      <c r="B21" s="80" t="s">
        <v>315</v>
      </c>
      <c r="C21" s="31"/>
      <c r="D21" s="31"/>
      <c r="E21" s="43">
        <v>49</v>
      </c>
      <c r="F21" s="43">
        <v>36</v>
      </c>
      <c r="G21" s="43">
        <v>87</v>
      </c>
      <c r="H21" s="43">
        <v>41</v>
      </c>
      <c r="I21" s="43">
        <v>94</v>
      </c>
      <c r="J21" s="43">
        <v>74</v>
      </c>
      <c r="K21" s="43">
        <v>81</v>
      </c>
      <c r="L21" s="43"/>
      <c r="M21" s="43"/>
      <c r="N21" s="43"/>
      <c r="O21" s="43"/>
      <c r="P21" s="43"/>
      <c r="Q21" s="105">
        <v>462</v>
      </c>
    </row>
    <row r="22" spans="1:21" ht="15" thickBot="1" x14ac:dyDescent="0.25">
      <c r="A22" s="42" t="s">
        <v>38</v>
      </c>
      <c r="B22" s="80" t="s">
        <v>316</v>
      </c>
      <c r="C22" s="28"/>
      <c r="D22" s="31"/>
      <c r="E22" s="43">
        <v>157</v>
      </c>
      <c r="F22" s="43">
        <v>188</v>
      </c>
      <c r="G22" s="43">
        <v>200</v>
      </c>
      <c r="H22" s="43">
        <v>318</v>
      </c>
      <c r="I22" s="43">
        <v>294</v>
      </c>
      <c r="J22" s="43">
        <v>153</v>
      </c>
      <c r="K22" s="43">
        <v>249</v>
      </c>
      <c r="L22" s="43"/>
      <c r="M22" s="43"/>
      <c r="N22" s="43"/>
      <c r="O22" s="43"/>
      <c r="P22" s="43"/>
      <c r="Q22" s="105">
        <v>1559</v>
      </c>
    </row>
    <row r="23" spans="1:21" ht="15" thickBot="1" x14ac:dyDescent="0.25">
      <c r="A23" s="42" t="s">
        <v>38</v>
      </c>
      <c r="B23" s="80" t="s">
        <v>317</v>
      </c>
      <c r="C23" s="28"/>
      <c r="D23" s="31"/>
      <c r="E23" s="43">
        <v>108</v>
      </c>
      <c r="F23" s="43">
        <v>155</v>
      </c>
      <c r="G23" s="43">
        <v>173</v>
      </c>
      <c r="H23" s="43">
        <v>175</v>
      </c>
      <c r="I23" s="43">
        <v>171</v>
      </c>
      <c r="J23" s="43">
        <v>84</v>
      </c>
      <c r="K23" s="43">
        <v>115</v>
      </c>
      <c r="L23" s="43"/>
      <c r="M23" s="43"/>
      <c r="N23" s="43"/>
      <c r="O23" s="43"/>
      <c r="P23" s="43"/>
      <c r="Q23" s="105">
        <v>981</v>
      </c>
      <c r="U23" s="130"/>
    </row>
    <row r="24" spans="1:21" ht="15" thickBot="1" x14ac:dyDescent="0.25">
      <c r="A24" s="42" t="s">
        <v>38</v>
      </c>
      <c r="B24" s="80" t="s">
        <v>318</v>
      </c>
      <c r="C24" s="28"/>
      <c r="D24" s="31"/>
      <c r="E24" s="43">
        <v>155</v>
      </c>
      <c r="F24" s="43">
        <v>251</v>
      </c>
      <c r="G24" s="43">
        <v>214</v>
      </c>
      <c r="H24" s="43">
        <v>152</v>
      </c>
      <c r="I24" s="43">
        <v>242</v>
      </c>
      <c r="J24" s="43">
        <v>228</v>
      </c>
      <c r="K24" s="43">
        <v>264</v>
      </c>
      <c r="L24" s="43"/>
      <c r="M24" s="43"/>
      <c r="N24" s="43"/>
      <c r="O24" s="43"/>
      <c r="P24" s="43"/>
      <c r="Q24" s="105">
        <v>1506</v>
      </c>
    </row>
    <row r="25" spans="1:21" ht="15" thickBot="1" x14ac:dyDescent="0.25">
      <c r="A25" s="40" t="s">
        <v>38</v>
      </c>
      <c r="B25" s="80" t="s">
        <v>319</v>
      </c>
      <c r="C25" s="28"/>
      <c r="D25" s="31"/>
      <c r="E25" s="43">
        <v>197</v>
      </c>
      <c r="F25" s="43">
        <v>209</v>
      </c>
      <c r="G25" s="43">
        <v>165</v>
      </c>
      <c r="H25" s="43">
        <v>221</v>
      </c>
      <c r="I25" s="43">
        <v>284</v>
      </c>
      <c r="J25" s="43">
        <v>219</v>
      </c>
      <c r="K25" s="43">
        <v>214</v>
      </c>
      <c r="L25" s="43"/>
      <c r="M25" s="43"/>
      <c r="N25" s="43"/>
      <c r="O25" s="43"/>
      <c r="P25" s="43"/>
      <c r="Q25" s="105">
        <v>1509</v>
      </c>
    </row>
    <row r="26" spans="1:21" ht="15" thickBot="1" x14ac:dyDescent="0.25">
      <c r="A26" s="298" t="s">
        <v>157</v>
      </c>
      <c r="B26" s="299"/>
      <c r="C26" s="276">
        <v>49.307285387730971</v>
      </c>
      <c r="D26" s="267">
        <v>0.43883483995080563</v>
      </c>
      <c r="E26" s="35">
        <v>11164</v>
      </c>
      <c r="F26" s="35">
        <v>11245</v>
      </c>
      <c r="G26" s="35">
        <v>11663</v>
      </c>
      <c r="H26" s="35">
        <v>14754</v>
      </c>
      <c r="I26" s="35">
        <v>16277</v>
      </c>
      <c r="J26" s="35">
        <v>14007</v>
      </c>
      <c r="K26" s="35">
        <v>12592</v>
      </c>
      <c r="L26" s="35"/>
      <c r="M26" s="35"/>
      <c r="N26" s="35"/>
      <c r="O26" s="35"/>
      <c r="P26" s="35"/>
      <c r="Q26" s="211">
        <v>91702</v>
      </c>
      <c r="R26" s="300">
        <v>208967</v>
      </c>
      <c r="S26" s="301"/>
      <c r="T26" s="38"/>
      <c r="U26" s="130"/>
    </row>
    <row r="27" spans="1:21" ht="15" thickBot="1" x14ac:dyDescent="0.25">
      <c r="A27" s="42" t="s">
        <v>39</v>
      </c>
      <c r="B27" s="123" t="s">
        <v>320</v>
      </c>
      <c r="C27" s="28"/>
      <c r="D27" s="31"/>
      <c r="E27" s="43">
        <v>2982</v>
      </c>
      <c r="F27" s="43">
        <v>2802</v>
      </c>
      <c r="G27" s="43">
        <v>2891</v>
      </c>
      <c r="H27" s="43">
        <v>2475</v>
      </c>
      <c r="I27" s="43">
        <v>3155</v>
      </c>
      <c r="J27" s="43">
        <v>3145</v>
      </c>
      <c r="K27" s="43">
        <v>3239</v>
      </c>
      <c r="L27" s="43"/>
      <c r="M27" s="43"/>
      <c r="N27" s="43"/>
      <c r="O27" s="43"/>
      <c r="P27" s="43"/>
      <c r="Q27" s="105">
        <v>20689</v>
      </c>
      <c r="U27" s="236"/>
    </row>
    <row r="28" spans="1:21" ht="15" thickBot="1" x14ac:dyDescent="0.25">
      <c r="A28" s="42" t="s">
        <v>39</v>
      </c>
      <c r="B28" s="123" t="s">
        <v>321</v>
      </c>
      <c r="C28" s="28"/>
      <c r="D28" s="31"/>
      <c r="E28" s="43">
        <v>3066</v>
      </c>
      <c r="F28" s="43">
        <v>3089</v>
      </c>
      <c r="G28" s="43">
        <v>3485</v>
      </c>
      <c r="H28" s="43">
        <v>2867</v>
      </c>
      <c r="I28" s="43">
        <v>3560</v>
      </c>
      <c r="J28" s="43">
        <v>3237</v>
      </c>
      <c r="K28" s="43">
        <v>3478</v>
      </c>
      <c r="L28" s="43"/>
      <c r="M28" s="43"/>
      <c r="N28" s="43"/>
      <c r="O28" s="43"/>
      <c r="P28" s="43"/>
      <c r="Q28" s="105">
        <v>22782</v>
      </c>
    </row>
    <row r="29" spans="1:21" ht="15" thickBot="1" x14ac:dyDescent="0.25">
      <c r="A29" s="42" t="s">
        <v>39</v>
      </c>
      <c r="B29" s="123" t="s">
        <v>322</v>
      </c>
      <c r="C29" s="28"/>
      <c r="D29" s="31"/>
      <c r="E29" s="43">
        <v>3444</v>
      </c>
      <c r="F29" s="43">
        <v>2403</v>
      </c>
      <c r="G29" s="43">
        <v>2711</v>
      </c>
      <c r="H29" s="43">
        <v>2627</v>
      </c>
      <c r="I29" s="43">
        <v>3095</v>
      </c>
      <c r="J29" s="43">
        <v>2418</v>
      </c>
      <c r="K29" s="43">
        <v>2731</v>
      </c>
      <c r="L29" s="43"/>
      <c r="M29" s="43"/>
      <c r="N29" s="43"/>
      <c r="O29" s="43"/>
      <c r="P29" s="43"/>
      <c r="Q29" s="105">
        <v>19429</v>
      </c>
    </row>
    <row r="30" spans="1:21" ht="15" thickBot="1" x14ac:dyDescent="0.25">
      <c r="A30" s="42" t="s">
        <v>39</v>
      </c>
      <c r="B30" s="123" t="s">
        <v>323</v>
      </c>
      <c r="C30" s="28"/>
      <c r="D30" s="31"/>
      <c r="E30" s="43">
        <v>1168</v>
      </c>
      <c r="F30" s="43">
        <v>1186</v>
      </c>
      <c r="G30" s="43">
        <v>803</v>
      </c>
      <c r="H30" s="43">
        <v>816</v>
      </c>
      <c r="I30" s="43">
        <v>1008</v>
      </c>
      <c r="J30" s="43">
        <v>927</v>
      </c>
      <c r="K30" s="43">
        <v>774</v>
      </c>
      <c r="L30" s="43"/>
      <c r="M30" s="43"/>
      <c r="N30" s="43"/>
      <c r="O30" s="43"/>
      <c r="P30" s="43"/>
      <c r="Q30" s="105">
        <v>6682</v>
      </c>
    </row>
    <row r="31" spans="1:21" ht="15" thickBot="1" x14ac:dyDescent="0.25">
      <c r="A31" s="42" t="s">
        <v>39</v>
      </c>
      <c r="B31" s="123" t="s">
        <v>324</v>
      </c>
      <c r="C31" s="28"/>
      <c r="D31" s="31"/>
      <c r="E31" s="43">
        <v>2640</v>
      </c>
      <c r="F31" s="43">
        <v>2219</v>
      </c>
      <c r="G31" s="43">
        <v>3912</v>
      </c>
      <c r="H31" s="43">
        <v>2265</v>
      </c>
      <c r="I31" s="43">
        <v>4555</v>
      </c>
      <c r="J31" s="43">
        <v>2088</v>
      </c>
      <c r="K31" s="43">
        <v>2178</v>
      </c>
      <c r="L31" s="43"/>
      <c r="M31" s="43"/>
      <c r="N31" s="43"/>
      <c r="O31" s="43"/>
      <c r="P31" s="43"/>
      <c r="Q31" s="105">
        <v>19857</v>
      </c>
    </row>
    <row r="32" spans="1:21" ht="15" thickBot="1" x14ac:dyDescent="0.25">
      <c r="A32" s="42" t="s">
        <v>39</v>
      </c>
      <c r="B32" s="123" t="s">
        <v>325</v>
      </c>
      <c r="C32" s="28"/>
      <c r="D32" s="31"/>
      <c r="E32" s="43">
        <v>235</v>
      </c>
      <c r="F32" s="43">
        <v>245</v>
      </c>
      <c r="G32" s="43">
        <v>364</v>
      </c>
      <c r="H32" s="43">
        <v>310</v>
      </c>
      <c r="I32" s="43">
        <v>367</v>
      </c>
      <c r="J32" s="43">
        <v>445</v>
      </c>
      <c r="K32" s="43">
        <v>239</v>
      </c>
      <c r="L32" s="43"/>
      <c r="M32" s="43"/>
      <c r="N32" s="43"/>
      <c r="O32" s="43"/>
      <c r="P32" s="43"/>
      <c r="Q32" s="105">
        <v>2205</v>
      </c>
    </row>
    <row r="33" spans="1:19" ht="15" thickBot="1" x14ac:dyDescent="0.25">
      <c r="A33" s="42" t="s">
        <v>39</v>
      </c>
      <c r="B33" s="123" t="s">
        <v>326</v>
      </c>
      <c r="C33" s="28"/>
      <c r="D33" s="31"/>
      <c r="E33" s="43">
        <v>65</v>
      </c>
      <c r="F33" s="43">
        <v>54</v>
      </c>
      <c r="G33" s="43">
        <v>70</v>
      </c>
      <c r="H33" s="43">
        <v>141</v>
      </c>
      <c r="I33" s="43">
        <v>103</v>
      </c>
      <c r="J33" s="43">
        <v>76</v>
      </c>
      <c r="K33" s="43">
        <v>84</v>
      </c>
      <c r="L33" s="43"/>
      <c r="M33" s="43"/>
      <c r="N33" s="43"/>
      <c r="O33" s="43"/>
      <c r="P33" s="43"/>
      <c r="Q33" s="105">
        <v>593</v>
      </c>
    </row>
    <row r="34" spans="1:19" ht="15" thickBot="1" x14ac:dyDescent="0.25">
      <c r="A34" s="42" t="s">
        <v>39</v>
      </c>
      <c r="B34" s="123" t="s">
        <v>327</v>
      </c>
      <c r="C34" s="28"/>
      <c r="D34" s="31"/>
      <c r="E34" s="43">
        <v>168</v>
      </c>
      <c r="F34" s="43">
        <v>154</v>
      </c>
      <c r="G34" s="43">
        <v>172</v>
      </c>
      <c r="H34" s="43">
        <v>179</v>
      </c>
      <c r="I34" s="43">
        <v>197</v>
      </c>
      <c r="J34" s="43">
        <v>223</v>
      </c>
      <c r="K34" s="43">
        <v>237</v>
      </c>
      <c r="L34" s="43"/>
      <c r="M34" s="43"/>
      <c r="N34" s="43"/>
      <c r="O34" s="43"/>
      <c r="P34" s="43"/>
      <c r="Q34" s="105">
        <v>1330</v>
      </c>
    </row>
    <row r="35" spans="1:19" ht="15" thickBot="1" x14ac:dyDescent="0.25">
      <c r="A35" s="42" t="s">
        <v>39</v>
      </c>
      <c r="B35" s="123" t="s">
        <v>328</v>
      </c>
      <c r="C35" s="28"/>
      <c r="D35" s="31"/>
      <c r="E35" s="43">
        <v>1658</v>
      </c>
      <c r="F35" s="43">
        <v>1742</v>
      </c>
      <c r="G35" s="43">
        <v>1738</v>
      </c>
      <c r="H35" s="43">
        <v>1490</v>
      </c>
      <c r="I35" s="43">
        <v>1765</v>
      </c>
      <c r="J35" s="43">
        <v>1843</v>
      </c>
      <c r="K35" s="43">
        <v>1800</v>
      </c>
      <c r="L35" s="43"/>
      <c r="M35" s="43"/>
      <c r="N35" s="43"/>
      <c r="O35" s="43"/>
      <c r="P35" s="43"/>
      <c r="Q35" s="105">
        <v>12036</v>
      </c>
    </row>
    <row r="36" spans="1:19" ht="15" thickBot="1" x14ac:dyDescent="0.25">
      <c r="A36" s="42" t="s">
        <v>39</v>
      </c>
      <c r="B36" s="124" t="s">
        <v>329</v>
      </c>
      <c r="C36" s="28"/>
      <c r="D36" s="31"/>
      <c r="E36" s="43">
        <v>1437</v>
      </c>
      <c r="F36" s="43">
        <v>1306</v>
      </c>
      <c r="G36" s="43">
        <v>1409</v>
      </c>
      <c r="H36" s="43">
        <v>1106</v>
      </c>
      <c r="I36" s="43">
        <v>1360</v>
      </c>
      <c r="J36" s="43">
        <v>1211</v>
      </c>
      <c r="K36" s="43">
        <v>1441</v>
      </c>
      <c r="L36" s="43"/>
      <c r="M36" s="43"/>
      <c r="N36" s="43"/>
      <c r="O36" s="43"/>
      <c r="P36" s="43"/>
      <c r="Q36" s="105">
        <v>9270</v>
      </c>
    </row>
    <row r="37" spans="1:19" ht="15" thickBot="1" x14ac:dyDescent="0.25">
      <c r="A37" s="42" t="s">
        <v>39</v>
      </c>
      <c r="B37" s="124" t="s">
        <v>330</v>
      </c>
      <c r="C37" s="28"/>
      <c r="D37" s="31"/>
      <c r="E37" s="43">
        <v>1439</v>
      </c>
      <c r="F37" s="43">
        <v>1755</v>
      </c>
      <c r="G37" s="43">
        <v>1784</v>
      </c>
      <c r="H37" s="43">
        <v>1587</v>
      </c>
      <c r="I37" s="43">
        <v>1814</v>
      </c>
      <c r="J37" s="43">
        <v>1711</v>
      </c>
      <c r="K37" s="43">
        <v>1591</v>
      </c>
      <c r="L37" s="43"/>
      <c r="M37" s="43"/>
      <c r="N37" s="43"/>
      <c r="O37" s="43"/>
      <c r="P37" s="43"/>
      <c r="Q37" s="105">
        <v>11681</v>
      </c>
    </row>
    <row r="38" spans="1:19" ht="15" thickBot="1" x14ac:dyDescent="0.25">
      <c r="A38" s="298" t="s">
        <v>158</v>
      </c>
      <c r="B38" s="299"/>
      <c r="C38" s="276">
        <v>55.658591185066108</v>
      </c>
      <c r="D38" s="75">
        <v>0.61224450303572719</v>
      </c>
      <c r="E38" s="46">
        <v>18302</v>
      </c>
      <c r="F38" s="46">
        <v>16955</v>
      </c>
      <c r="G38" s="46">
        <v>19339</v>
      </c>
      <c r="H38" s="46">
        <v>15863</v>
      </c>
      <c r="I38" s="46">
        <v>20979</v>
      </c>
      <c r="J38" s="46">
        <v>17324</v>
      </c>
      <c r="K38" s="46">
        <v>17792</v>
      </c>
      <c r="L38" s="46"/>
      <c r="M38" s="46"/>
      <c r="N38" s="46"/>
      <c r="O38" s="46"/>
      <c r="P38" s="46"/>
      <c r="Q38" s="211">
        <v>126554</v>
      </c>
      <c r="R38" s="302">
        <v>206705</v>
      </c>
      <c r="S38" s="303"/>
    </row>
    <row r="39" spans="1:19" ht="15" thickBot="1" x14ac:dyDescent="0.25">
      <c r="A39" s="42" t="s">
        <v>58</v>
      </c>
      <c r="B39" s="80" t="s">
        <v>331</v>
      </c>
      <c r="C39" s="28"/>
      <c r="D39" s="31"/>
      <c r="E39" s="43">
        <v>69</v>
      </c>
      <c r="F39" s="43">
        <v>90</v>
      </c>
      <c r="G39" s="43">
        <v>80</v>
      </c>
      <c r="H39" s="43">
        <v>71</v>
      </c>
      <c r="I39" s="43">
        <v>62</v>
      </c>
      <c r="J39" s="43">
        <v>56</v>
      </c>
      <c r="K39" s="43">
        <v>105</v>
      </c>
      <c r="L39" s="43"/>
      <c r="M39" s="43"/>
      <c r="N39" s="43"/>
      <c r="O39" s="43"/>
      <c r="P39" s="43"/>
      <c r="Q39" s="105">
        <v>533</v>
      </c>
    </row>
    <row r="40" spans="1:19" ht="15" thickBot="1" x14ac:dyDescent="0.25">
      <c r="A40" s="42" t="s">
        <v>58</v>
      </c>
      <c r="B40" s="80" t="s">
        <v>332</v>
      </c>
      <c r="C40" s="28"/>
      <c r="D40" s="31"/>
      <c r="E40" s="43">
        <v>54</v>
      </c>
      <c r="F40" s="43">
        <v>38</v>
      </c>
      <c r="G40" s="43">
        <v>64</v>
      </c>
      <c r="H40" s="43">
        <v>52</v>
      </c>
      <c r="I40" s="43">
        <v>78</v>
      </c>
      <c r="J40" s="43">
        <v>66</v>
      </c>
      <c r="K40" s="43">
        <v>97</v>
      </c>
      <c r="L40" s="43"/>
      <c r="M40" s="43"/>
      <c r="N40" s="43"/>
      <c r="O40" s="43"/>
      <c r="P40" s="43"/>
      <c r="Q40" s="105">
        <v>449</v>
      </c>
    </row>
    <row r="41" spans="1:19" ht="15" thickBot="1" x14ac:dyDescent="0.25">
      <c r="A41" s="42" t="s">
        <v>58</v>
      </c>
      <c r="B41" s="80" t="s">
        <v>333</v>
      </c>
      <c r="C41" s="28"/>
      <c r="D41" s="31"/>
      <c r="E41" s="43">
        <v>71</v>
      </c>
      <c r="F41" s="43">
        <v>58</v>
      </c>
      <c r="G41" s="43">
        <v>76</v>
      </c>
      <c r="H41" s="43">
        <v>26</v>
      </c>
      <c r="I41" s="43">
        <v>77</v>
      </c>
      <c r="J41" s="43">
        <v>61</v>
      </c>
      <c r="K41" s="43">
        <v>87</v>
      </c>
      <c r="L41" s="43"/>
      <c r="M41" s="43"/>
      <c r="N41" s="43"/>
      <c r="O41" s="43"/>
      <c r="P41" s="43"/>
      <c r="Q41" s="105">
        <v>456</v>
      </c>
    </row>
    <row r="42" spans="1:19" ht="15" thickBot="1" x14ac:dyDescent="0.25">
      <c r="A42" s="42" t="s">
        <v>58</v>
      </c>
      <c r="B42" s="80" t="s">
        <v>334</v>
      </c>
      <c r="C42" s="28"/>
      <c r="D42" s="31"/>
      <c r="E42" s="43">
        <v>10</v>
      </c>
      <c r="F42" s="43">
        <v>9</v>
      </c>
      <c r="G42" s="43">
        <v>9</v>
      </c>
      <c r="H42" s="43">
        <v>8</v>
      </c>
      <c r="I42" s="43">
        <v>10</v>
      </c>
      <c r="J42" s="43">
        <v>6</v>
      </c>
      <c r="K42" s="43">
        <v>8</v>
      </c>
      <c r="L42" s="43"/>
      <c r="M42" s="43"/>
      <c r="N42" s="43"/>
      <c r="O42" s="43"/>
      <c r="P42" s="43"/>
      <c r="Q42" s="105">
        <v>60</v>
      </c>
    </row>
    <row r="43" spans="1:19" ht="15" thickBot="1" x14ac:dyDescent="0.25">
      <c r="A43" s="42" t="s">
        <v>58</v>
      </c>
      <c r="B43" s="80" t="s">
        <v>335</v>
      </c>
      <c r="C43" s="28"/>
      <c r="D43" s="31"/>
      <c r="E43" s="43">
        <v>99</v>
      </c>
      <c r="F43" s="43">
        <v>120</v>
      </c>
      <c r="G43" s="43">
        <v>117</v>
      </c>
      <c r="H43" s="43">
        <v>113</v>
      </c>
      <c r="I43" s="43">
        <v>125</v>
      </c>
      <c r="J43" s="43">
        <v>110</v>
      </c>
      <c r="K43" s="43">
        <v>175</v>
      </c>
      <c r="L43" s="43"/>
      <c r="M43" s="43"/>
      <c r="N43" s="43"/>
      <c r="O43" s="43"/>
      <c r="P43" s="43"/>
      <c r="Q43" s="105">
        <v>859</v>
      </c>
    </row>
    <row r="44" spans="1:19" ht="15" thickBot="1" x14ac:dyDescent="0.25">
      <c r="A44" s="42" t="s">
        <v>58</v>
      </c>
      <c r="B44" s="80" t="s">
        <v>336</v>
      </c>
      <c r="C44" s="28"/>
      <c r="D44" s="31"/>
      <c r="E44" s="43">
        <v>70</v>
      </c>
      <c r="F44" s="43">
        <v>85</v>
      </c>
      <c r="G44" s="43">
        <v>72</v>
      </c>
      <c r="H44" s="43">
        <v>77</v>
      </c>
      <c r="I44" s="43">
        <v>96</v>
      </c>
      <c r="J44" s="43">
        <v>43</v>
      </c>
      <c r="K44" s="43">
        <v>135</v>
      </c>
      <c r="L44" s="43"/>
      <c r="M44" s="43"/>
      <c r="N44" s="43"/>
      <c r="O44" s="43"/>
      <c r="P44" s="43"/>
      <c r="Q44" s="105">
        <v>578</v>
      </c>
    </row>
    <row r="45" spans="1:19" ht="15" thickBot="1" x14ac:dyDescent="0.25">
      <c r="A45" s="42" t="s">
        <v>58</v>
      </c>
      <c r="B45" s="80" t="s">
        <v>337</v>
      </c>
      <c r="C45" s="28"/>
      <c r="D45" s="31"/>
      <c r="E45" s="43">
        <v>91</v>
      </c>
      <c r="F45" s="43">
        <v>34</v>
      </c>
      <c r="G45" s="43">
        <v>66</v>
      </c>
      <c r="H45" s="43">
        <v>89</v>
      </c>
      <c r="I45" s="43">
        <v>111</v>
      </c>
      <c r="J45" s="43">
        <v>74</v>
      </c>
      <c r="K45" s="43">
        <v>75</v>
      </c>
      <c r="L45" s="43"/>
      <c r="M45" s="43"/>
      <c r="N45" s="43"/>
      <c r="O45" s="43"/>
      <c r="P45" s="43"/>
      <c r="Q45" s="105">
        <v>540</v>
      </c>
    </row>
    <row r="46" spans="1:19" ht="15" thickBot="1" x14ac:dyDescent="0.25">
      <c r="A46" s="42" t="s">
        <v>58</v>
      </c>
      <c r="B46" s="80" t="s">
        <v>338</v>
      </c>
      <c r="C46" s="28"/>
      <c r="D46" s="31"/>
      <c r="E46" s="43">
        <v>17</v>
      </c>
      <c r="F46" s="43">
        <v>9</v>
      </c>
      <c r="G46" s="43">
        <v>19</v>
      </c>
      <c r="H46" s="43">
        <v>18</v>
      </c>
      <c r="I46" s="43">
        <v>37</v>
      </c>
      <c r="J46" s="43">
        <v>24</v>
      </c>
      <c r="K46" s="43">
        <v>15</v>
      </c>
      <c r="L46" s="43"/>
      <c r="M46" s="43"/>
      <c r="N46" s="43"/>
      <c r="O46" s="43"/>
      <c r="P46" s="43"/>
      <c r="Q46" s="105">
        <v>139</v>
      </c>
    </row>
    <row r="47" spans="1:19" ht="15" thickBot="1" x14ac:dyDescent="0.25">
      <c r="A47" s="42" t="s">
        <v>58</v>
      </c>
      <c r="B47" s="80" t="s">
        <v>339</v>
      </c>
      <c r="C47" s="28"/>
      <c r="D47" s="31"/>
      <c r="E47" s="43">
        <v>11</v>
      </c>
      <c r="F47" s="43">
        <v>21</v>
      </c>
      <c r="G47" s="43">
        <v>21</v>
      </c>
      <c r="H47" s="43">
        <v>14</v>
      </c>
      <c r="I47" s="43">
        <v>26</v>
      </c>
      <c r="J47" s="43">
        <v>32</v>
      </c>
      <c r="K47" s="43">
        <v>25</v>
      </c>
      <c r="L47" s="43"/>
      <c r="M47" s="43"/>
      <c r="N47" s="43"/>
      <c r="O47" s="43"/>
      <c r="P47" s="43"/>
      <c r="Q47" s="105">
        <v>150</v>
      </c>
    </row>
    <row r="48" spans="1:19" ht="15" thickBot="1" x14ac:dyDescent="0.25">
      <c r="A48" s="40" t="s">
        <v>58</v>
      </c>
      <c r="B48" s="125" t="s">
        <v>340</v>
      </c>
      <c r="C48" s="28"/>
      <c r="D48" s="31"/>
      <c r="E48" s="43">
        <v>486</v>
      </c>
      <c r="F48" s="43">
        <v>380</v>
      </c>
      <c r="G48" s="43">
        <v>493</v>
      </c>
      <c r="H48" s="43">
        <v>399</v>
      </c>
      <c r="I48" s="43">
        <v>615</v>
      </c>
      <c r="J48" s="43">
        <v>621</v>
      </c>
      <c r="K48" s="43">
        <v>416</v>
      </c>
      <c r="L48" s="43"/>
      <c r="M48" s="43"/>
      <c r="N48" s="43"/>
      <c r="O48" s="43"/>
      <c r="P48" s="43"/>
      <c r="Q48" s="105">
        <v>3410</v>
      </c>
    </row>
    <row r="49" spans="1:19" ht="15" thickBot="1" x14ac:dyDescent="0.25">
      <c r="A49" s="294" t="s">
        <v>159</v>
      </c>
      <c r="B49" s="295"/>
      <c r="C49" s="276">
        <v>53.838972391579091</v>
      </c>
      <c r="D49" s="75">
        <v>0.46839905980673807</v>
      </c>
      <c r="E49" s="5">
        <v>978</v>
      </c>
      <c r="F49" s="5">
        <v>844</v>
      </c>
      <c r="G49" s="5">
        <v>1017</v>
      </c>
      <c r="H49" s="5">
        <v>867</v>
      </c>
      <c r="I49" s="5">
        <v>1237</v>
      </c>
      <c r="J49" s="5">
        <v>1093</v>
      </c>
      <c r="K49" s="5">
        <v>1138</v>
      </c>
      <c r="L49" s="5"/>
      <c r="M49" s="5"/>
      <c r="N49" s="5"/>
      <c r="O49" s="5"/>
      <c r="P49" s="5"/>
      <c r="Q49" s="211">
        <v>7174</v>
      </c>
      <c r="R49" s="304">
        <v>15316</v>
      </c>
      <c r="S49" s="305"/>
    </row>
    <row r="50" spans="1:19" ht="15" thickBot="1" x14ac:dyDescent="0.25">
      <c r="A50" s="53" t="s">
        <v>72</v>
      </c>
      <c r="B50" s="80" t="s">
        <v>341</v>
      </c>
      <c r="C50" s="28"/>
      <c r="D50" s="31"/>
      <c r="E50" s="43">
        <v>1258</v>
      </c>
      <c r="F50" s="43">
        <v>1112</v>
      </c>
      <c r="G50" s="43">
        <v>1015</v>
      </c>
      <c r="H50" s="43">
        <v>833</v>
      </c>
      <c r="I50" s="43">
        <v>984</v>
      </c>
      <c r="J50" s="43">
        <v>1290</v>
      </c>
      <c r="K50" s="43">
        <v>1055</v>
      </c>
      <c r="L50" s="43"/>
      <c r="M50" s="43"/>
      <c r="N50" s="43"/>
      <c r="O50" s="43"/>
      <c r="P50" s="43"/>
      <c r="Q50" s="105">
        <v>7547</v>
      </c>
    </row>
    <row r="51" spans="1:19" ht="15" thickBot="1" x14ac:dyDescent="0.25">
      <c r="A51" s="53" t="s">
        <v>72</v>
      </c>
      <c r="B51" s="80" t="s">
        <v>342</v>
      </c>
      <c r="C51" s="28"/>
      <c r="D51" s="31"/>
      <c r="E51" s="43">
        <v>81</v>
      </c>
      <c r="F51" s="43">
        <v>72</v>
      </c>
      <c r="G51" s="43">
        <v>76</v>
      </c>
      <c r="H51" s="43">
        <v>77</v>
      </c>
      <c r="I51" s="43">
        <v>0</v>
      </c>
      <c r="J51" s="43">
        <v>0</v>
      </c>
      <c r="K51" s="43">
        <v>119</v>
      </c>
      <c r="L51" s="43"/>
      <c r="M51" s="43"/>
      <c r="N51" s="43"/>
      <c r="O51" s="43"/>
      <c r="P51" s="43"/>
      <c r="Q51" s="105">
        <v>425</v>
      </c>
    </row>
    <row r="52" spans="1:19" ht="15" thickBot="1" x14ac:dyDescent="0.25">
      <c r="A52" s="53" t="s">
        <v>72</v>
      </c>
      <c r="B52" s="80" t="s">
        <v>343</v>
      </c>
      <c r="C52" s="28"/>
      <c r="D52" s="31"/>
      <c r="E52" s="43">
        <v>58</v>
      </c>
      <c r="F52" s="43">
        <v>57</v>
      </c>
      <c r="G52" s="43">
        <v>64</v>
      </c>
      <c r="H52" s="43">
        <v>52</v>
      </c>
      <c r="I52" s="43">
        <v>0</v>
      </c>
      <c r="J52" s="43">
        <v>80</v>
      </c>
      <c r="K52" s="43">
        <v>59</v>
      </c>
      <c r="L52" s="43"/>
      <c r="M52" s="43"/>
      <c r="N52" s="43"/>
      <c r="O52" s="43"/>
      <c r="P52" s="43"/>
      <c r="Q52" s="105">
        <v>370</v>
      </c>
    </row>
    <row r="53" spans="1:19" ht="15" thickBot="1" x14ac:dyDescent="0.25">
      <c r="A53" s="53" t="s">
        <v>72</v>
      </c>
      <c r="B53" s="80" t="s">
        <v>344</v>
      </c>
      <c r="C53" s="28"/>
      <c r="D53" s="31"/>
      <c r="E53" s="43">
        <v>162</v>
      </c>
      <c r="F53" s="43">
        <v>158</v>
      </c>
      <c r="G53" s="43">
        <v>168</v>
      </c>
      <c r="H53" s="43">
        <v>158</v>
      </c>
      <c r="I53" s="43">
        <v>262</v>
      </c>
      <c r="J53" s="43">
        <v>180</v>
      </c>
      <c r="K53" s="43">
        <v>163</v>
      </c>
      <c r="L53" s="43"/>
      <c r="M53" s="43"/>
      <c r="N53" s="43"/>
      <c r="O53" s="43"/>
      <c r="P53" s="43"/>
      <c r="Q53" s="105">
        <v>1251</v>
      </c>
    </row>
    <row r="54" spans="1:19" ht="15" thickBot="1" x14ac:dyDescent="0.25">
      <c r="A54" s="53" t="s">
        <v>72</v>
      </c>
      <c r="B54" s="80" t="s">
        <v>345</v>
      </c>
      <c r="C54" s="28"/>
      <c r="D54" s="31"/>
      <c r="E54" s="43">
        <v>9</v>
      </c>
      <c r="F54" s="43">
        <v>20</v>
      </c>
      <c r="G54" s="43">
        <v>7</v>
      </c>
      <c r="H54" s="43">
        <v>13</v>
      </c>
      <c r="I54" s="43">
        <v>19</v>
      </c>
      <c r="J54" s="43">
        <v>8</v>
      </c>
      <c r="K54" s="43">
        <v>17</v>
      </c>
      <c r="L54" s="43"/>
      <c r="M54" s="43"/>
      <c r="N54" s="43"/>
      <c r="O54" s="43"/>
      <c r="P54" s="43"/>
      <c r="Q54" s="105">
        <v>93</v>
      </c>
    </row>
    <row r="55" spans="1:19" ht="15" thickBot="1" x14ac:dyDescent="0.25">
      <c r="A55" s="53" t="s">
        <v>72</v>
      </c>
      <c r="B55" s="80" t="s">
        <v>346</v>
      </c>
      <c r="C55" s="28"/>
      <c r="D55" s="31"/>
      <c r="E55" s="43">
        <v>59</v>
      </c>
      <c r="F55" s="43">
        <v>51</v>
      </c>
      <c r="G55" s="43">
        <v>40</v>
      </c>
      <c r="H55" s="43">
        <v>38</v>
      </c>
      <c r="I55" s="43">
        <v>67</v>
      </c>
      <c r="J55" s="43">
        <v>64</v>
      </c>
      <c r="K55" s="43">
        <v>65</v>
      </c>
      <c r="L55" s="43"/>
      <c r="M55" s="43"/>
      <c r="N55" s="43"/>
      <c r="O55" s="43"/>
      <c r="P55" s="43"/>
      <c r="Q55" s="105">
        <v>384</v>
      </c>
    </row>
    <row r="56" spans="1:19" ht="15" thickBot="1" x14ac:dyDescent="0.25">
      <c r="A56" s="53" t="s">
        <v>72</v>
      </c>
      <c r="B56" s="80" t="s">
        <v>347</v>
      </c>
      <c r="C56" s="28"/>
      <c r="D56" s="31"/>
      <c r="E56" s="43">
        <v>79</v>
      </c>
      <c r="F56" s="43">
        <v>56</v>
      </c>
      <c r="G56" s="43">
        <v>50</v>
      </c>
      <c r="H56" s="43">
        <v>64</v>
      </c>
      <c r="I56" s="43">
        <v>46</v>
      </c>
      <c r="J56" s="43">
        <v>73</v>
      </c>
      <c r="K56" s="43">
        <v>52</v>
      </c>
      <c r="L56" s="43"/>
      <c r="M56" s="43"/>
      <c r="N56" s="43"/>
      <c r="O56" s="43"/>
      <c r="P56" s="43"/>
      <c r="Q56" s="105">
        <v>420</v>
      </c>
    </row>
    <row r="57" spans="1:19" ht="15" thickBot="1" x14ac:dyDescent="0.25">
      <c r="A57" s="53" t="s">
        <v>72</v>
      </c>
      <c r="B57" s="80" t="s">
        <v>348</v>
      </c>
      <c r="C57" s="28"/>
      <c r="D57" s="31"/>
      <c r="E57" s="43">
        <v>17</v>
      </c>
      <c r="F57" s="43">
        <v>27</v>
      </c>
      <c r="G57" s="43">
        <v>37</v>
      </c>
      <c r="H57" s="43">
        <v>38</v>
      </c>
      <c r="I57" s="43">
        <v>36</v>
      </c>
      <c r="J57" s="43">
        <v>25</v>
      </c>
      <c r="K57" s="43">
        <v>33</v>
      </c>
      <c r="L57" s="43"/>
      <c r="M57" s="43"/>
      <c r="N57" s="43"/>
      <c r="O57" s="43"/>
      <c r="P57" s="43"/>
      <c r="Q57" s="105">
        <v>213</v>
      </c>
    </row>
    <row r="58" spans="1:19" ht="15" thickBot="1" x14ac:dyDescent="0.25">
      <c r="A58" s="53" t="s">
        <v>72</v>
      </c>
      <c r="B58" s="80" t="s">
        <v>349</v>
      </c>
      <c r="C58" s="28"/>
      <c r="D58" s="31"/>
      <c r="E58" s="43">
        <v>66</v>
      </c>
      <c r="F58" s="43">
        <v>69</v>
      </c>
      <c r="G58" s="43">
        <v>103</v>
      </c>
      <c r="H58" s="43">
        <v>45</v>
      </c>
      <c r="I58" s="43">
        <v>99</v>
      </c>
      <c r="J58" s="43">
        <v>100</v>
      </c>
      <c r="K58" s="43">
        <v>73</v>
      </c>
      <c r="L58" s="43"/>
      <c r="M58" s="43"/>
      <c r="N58" s="43"/>
      <c r="O58" s="43"/>
      <c r="P58" s="43"/>
      <c r="Q58" s="105">
        <v>555</v>
      </c>
    </row>
    <row r="59" spans="1:19" ht="15" thickBot="1" x14ac:dyDescent="0.25">
      <c r="A59" s="53" t="s">
        <v>72</v>
      </c>
      <c r="B59" s="80" t="s">
        <v>350</v>
      </c>
      <c r="C59" s="28"/>
      <c r="D59" s="31"/>
      <c r="E59" s="43">
        <v>43</v>
      </c>
      <c r="F59" s="43">
        <v>28</v>
      </c>
      <c r="G59" s="43">
        <v>41</v>
      </c>
      <c r="H59" s="43">
        <v>28</v>
      </c>
      <c r="I59" s="43">
        <v>54</v>
      </c>
      <c r="J59" s="43">
        <v>78</v>
      </c>
      <c r="K59" s="43">
        <v>48</v>
      </c>
      <c r="L59" s="43"/>
      <c r="M59" s="43"/>
      <c r="N59" s="43"/>
      <c r="O59" s="43"/>
      <c r="P59" s="43"/>
      <c r="Q59" s="105">
        <v>320</v>
      </c>
    </row>
    <row r="60" spans="1:19" ht="15" thickBot="1" x14ac:dyDescent="0.25">
      <c r="A60" s="53" t="s">
        <v>72</v>
      </c>
      <c r="B60" s="80" t="s">
        <v>351</v>
      </c>
      <c r="C60" s="28"/>
      <c r="D60" s="31"/>
      <c r="E60" s="43">
        <v>208</v>
      </c>
      <c r="F60" s="43">
        <v>163</v>
      </c>
      <c r="G60" s="43">
        <v>120</v>
      </c>
      <c r="H60" s="43">
        <v>136</v>
      </c>
      <c r="I60" s="43">
        <v>182</v>
      </c>
      <c r="J60" s="43">
        <v>169</v>
      </c>
      <c r="K60" s="43">
        <v>199</v>
      </c>
      <c r="L60" s="43"/>
      <c r="M60" s="43"/>
      <c r="N60" s="43"/>
      <c r="O60" s="43"/>
      <c r="P60" s="43"/>
      <c r="Q60" s="105">
        <v>1177</v>
      </c>
    </row>
    <row r="61" spans="1:19" ht="15" thickBot="1" x14ac:dyDescent="0.25">
      <c r="A61" s="53" t="s">
        <v>72</v>
      </c>
      <c r="B61" s="80" t="s">
        <v>352</v>
      </c>
      <c r="C61" s="28"/>
      <c r="D61" s="31"/>
      <c r="E61" s="43">
        <v>9</v>
      </c>
      <c r="F61" s="43">
        <v>34</v>
      </c>
      <c r="G61" s="43">
        <v>23</v>
      </c>
      <c r="H61" s="43">
        <v>21</v>
      </c>
      <c r="I61" s="43">
        <v>45</v>
      </c>
      <c r="J61" s="43">
        <v>60</v>
      </c>
      <c r="K61" s="43">
        <v>53</v>
      </c>
      <c r="L61" s="43"/>
      <c r="M61" s="43"/>
      <c r="N61" s="43"/>
      <c r="O61" s="43"/>
      <c r="P61" s="43"/>
      <c r="Q61" s="105">
        <v>245</v>
      </c>
    </row>
    <row r="62" spans="1:19" ht="15" thickBot="1" x14ac:dyDescent="0.25">
      <c r="A62" s="53" t="s">
        <v>72</v>
      </c>
      <c r="B62" s="80" t="s">
        <v>353</v>
      </c>
      <c r="C62" s="28"/>
      <c r="D62" s="31"/>
      <c r="E62" s="43">
        <v>37</v>
      </c>
      <c r="F62" s="43">
        <v>20</v>
      </c>
      <c r="G62" s="43">
        <v>40</v>
      </c>
      <c r="H62" s="43">
        <v>24</v>
      </c>
      <c r="I62" s="43">
        <v>55</v>
      </c>
      <c r="J62" s="43">
        <v>47</v>
      </c>
      <c r="K62" s="43">
        <v>60</v>
      </c>
      <c r="L62" s="43"/>
      <c r="M62" s="43"/>
      <c r="N62" s="43"/>
      <c r="O62" s="43"/>
      <c r="P62" s="43"/>
      <c r="Q62" s="105">
        <v>283</v>
      </c>
    </row>
    <row r="63" spans="1:19" ht="15" thickBot="1" x14ac:dyDescent="0.25">
      <c r="A63" s="51" t="s">
        <v>72</v>
      </c>
      <c r="B63" s="80" t="s">
        <v>354</v>
      </c>
      <c r="C63" s="28"/>
      <c r="D63" s="31"/>
      <c r="E63" s="43">
        <v>1964</v>
      </c>
      <c r="F63" s="43">
        <v>1903</v>
      </c>
      <c r="G63" s="43">
        <v>2007</v>
      </c>
      <c r="H63" s="43">
        <v>2010</v>
      </c>
      <c r="I63" s="43">
        <v>2240</v>
      </c>
      <c r="J63" s="43">
        <v>2170</v>
      </c>
      <c r="K63" s="43">
        <v>2230</v>
      </c>
      <c r="L63" s="43"/>
      <c r="M63" s="43"/>
      <c r="N63" s="43"/>
      <c r="O63" s="43"/>
      <c r="P63" s="43"/>
      <c r="Q63" s="105">
        <v>14524</v>
      </c>
    </row>
    <row r="64" spans="1:19" ht="15" thickBot="1" x14ac:dyDescent="0.25">
      <c r="A64" s="294" t="s">
        <v>160</v>
      </c>
      <c r="B64" s="295"/>
      <c r="C64" s="276">
        <v>79.054653384279476</v>
      </c>
      <c r="D64" s="75">
        <v>0.94865584061135366</v>
      </c>
      <c r="E64" s="5">
        <v>4050</v>
      </c>
      <c r="F64" s="5">
        <v>3770</v>
      </c>
      <c r="G64" s="5">
        <v>3791</v>
      </c>
      <c r="H64" s="5">
        <v>3537</v>
      </c>
      <c r="I64" s="5">
        <v>4089</v>
      </c>
      <c r="J64" s="5">
        <v>4344</v>
      </c>
      <c r="K64" s="5">
        <v>4226</v>
      </c>
      <c r="L64" s="5"/>
      <c r="M64" s="5"/>
      <c r="N64" s="5"/>
      <c r="O64" s="5"/>
      <c r="P64" s="5"/>
      <c r="Q64" s="211">
        <v>27807</v>
      </c>
      <c r="R64" s="296">
        <v>29312</v>
      </c>
      <c r="S64" s="297"/>
    </row>
    <row r="65" spans="1:22" ht="15" thickBot="1" x14ac:dyDescent="0.25">
      <c r="A65" s="53" t="s">
        <v>83</v>
      </c>
      <c r="B65" s="80" t="s">
        <v>355</v>
      </c>
      <c r="C65" s="28"/>
      <c r="D65" s="31"/>
      <c r="E65" s="43">
        <v>945</v>
      </c>
      <c r="F65" s="43">
        <v>824</v>
      </c>
      <c r="G65" s="43">
        <v>723</v>
      </c>
      <c r="H65" s="43">
        <v>565</v>
      </c>
      <c r="I65" s="43">
        <v>658</v>
      </c>
      <c r="J65" s="43">
        <v>848</v>
      </c>
      <c r="K65" s="43">
        <v>1126</v>
      </c>
      <c r="L65" s="43"/>
      <c r="M65" s="43"/>
      <c r="N65" s="43"/>
      <c r="O65" s="43"/>
      <c r="P65" s="43"/>
      <c r="Q65" s="105">
        <v>5689</v>
      </c>
    </row>
    <row r="66" spans="1:22" ht="15" thickBot="1" x14ac:dyDescent="0.25">
      <c r="A66" s="53" t="s">
        <v>83</v>
      </c>
      <c r="B66" s="80" t="s">
        <v>356</v>
      </c>
      <c r="C66" s="28"/>
      <c r="D66" s="31"/>
      <c r="E66" s="43">
        <v>77</v>
      </c>
      <c r="F66" s="43">
        <v>116</v>
      </c>
      <c r="G66" s="43">
        <v>114</v>
      </c>
      <c r="H66" s="43">
        <v>82</v>
      </c>
      <c r="I66" s="43">
        <v>86</v>
      </c>
      <c r="J66" s="43">
        <v>138</v>
      </c>
      <c r="K66" s="43">
        <v>166</v>
      </c>
      <c r="L66" s="43"/>
      <c r="M66" s="43"/>
      <c r="N66" s="43"/>
      <c r="O66" s="43"/>
      <c r="P66" s="43"/>
      <c r="Q66" s="105">
        <v>779</v>
      </c>
    </row>
    <row r="67" spans="1:22" ht="15" thickBot="1" x14ac:dyDescent="0.25">
      <c r="A67" s="53" t="s">
        <v>83</v>
      </c>
      <c r="B67" s="80" t="s">
        <v>357</v>
      </c>
      <c r="C67" s="28"/>
      <c r="D67" s="31"/>
      <c r="E67" s="43">
        <v>23</v>
      </c>
      <c r="F67" s="43">
        <v>7</v>
      </c>
      <c r="G67" s="43">
        <v>12</v>
      </c>
      <c r="H67" s="43">
        <v>9</v>
      </c>
      <c r="I67" s="43">
        <v>26</v>
      </c>
      <c r="J67" s="43">
        <v>11</v>
      </c>
      <c r="K67" s="43">
        <v>34</v>
      </c>
      <c r="L67" s="43"/>
      <c r="M67" s="43"/>
      <c r="N67" s="43"/>
      <c r="O67" s="43"/>
      <c r="P67" s="43"/>
      <c r="Q67" s="105">
        <v>122</v>
      </c>
    </row>
    <row r="68" spans="1:22" ht="15" thickBot="1" x14ac:dyDescent="0.25">
      <c r="A68" s="53" t="s">
        <v>83</v>
      </c>
      <c r="B68" s="80" t="s">
        <v>358</v>
      </c>
      <c r="C68" s="28"/>
      <c r="D68" s="31"/>
      <c r="E68" s="43">
        <v>67</v>
      </c>
      <c r="F68" s="43">
        <v>45</v>
      </c>
      <c r="G68" s="43">
        <v>42</v>
      </c>
      <c r="H68" s="43">
        <v>24</v>
      </c>
      <c r="I68" s="43">
        <v>46</v>
      </c>
      <c r="J68" s="43">
        <v>65</v>
      </c>
      <c r="K68" s="43">
        <v>74</v>
      </c>
      <c r="L68" s="43"/>
      <c r="M68" s="43"/>
      <c r="N68" s="43"/>
      <c r="O68" s="43"/>
      <c r="P68" s="43"/>
      <c r="Q68" s="105">
        <v>363</v>
      </c>
    </row>
    <row r="69" spans="1:22" ht="15" thickBot="1" x14ac:dyDescent="0.25">
      <c r="A69" s="53" t="s">
        <v>83</v>
      </c>
      <c r="B69" s="80" t="s">
        <v>359</v>
      </c>
      <c r="C69" s="28"/>
      <c r="D69" s="31"/>
      <c r="E69" s="43">
        <v>34</v>
      </c>
      <c r="F69" s="43">
        <v>24</v>
      </c>
      <c r="G69" s="43">
        <v>21</v>
      </c>
      <c r="H69" s="43">
        <v>24</v>
      </c>
      <c r="I69" s="43">
        <v>47</v>
      </c>
      <c r="J69" s="43">
        <v>45</v>
      </c>
      <c r="K69" s="43">
        <v>51</v>
      </c>
      <c r="L69" s="43"/>
      <c r="M69" s="43"/>
      <c r="N69" s="43"/>
      <c r="O69" s="43"/>
      <c r="P69" s="43"/>
      <c r="Q69" s="105">
        <v>246</v>
      </c>
    </row>
    <row r="70" spans="1:22" ht="15" thickBot="1" x14ac:dyDescent="0.25">
      <c r="A70" s="53" t="s">
        <v>83</v>
      </c>
      <c r="B70" s="80" t="s">
        <v>360</v>
      </c>
      <c r="C70" s="28"/>
      <c r="D70" s="31"/>
      <c r="E70" s="43">
        <v>50</v>
      </c>
      <c r="F70" s="43">
        <v>39</v>
      </c>
      <c r="G70" s="43">
        <v>39</v>
      </c>
      <c r="H70" s="43">
        <v>26</v>
      </c>
      <c r="I70" s="43">
        <v>32</v>
      </c>
      <c r="J70" s="43">
        <v>32</v>
      </c>
      <c r="K70" s="43">
        <v>79</v>
      </c>
      <c r="L70" s="43"/>
      <c r="M70" s="43"/>
      <c r="N70" s="43"/>
      <c r="O70" s="43"/>
      <c r="P70" s="43"/>
      <c r="Q70" s="105">
        <v>297</v>
      </c>
    </row>
    <row r="71" spans="1:22" ht="15" thickBot="1" x14ac:dyDescent="0.25">
      <c r="A71" s="53" t="s">
        <v>83</v>
      </c>
      <c r="B71" s="80" t="s">
        <v>361</v>
      </c>
      <c r="C71" s="28"/>
      <c r="D71" s="31"/>
      <c r="E71" s="43">
        <v>14</v>
      </c>
      <c r="F71" s="43">
        <v>11</v>
      </c>
      <c r="G71" s="43">
        <v>4</v>
      </c>
      <c r="H71" s="43">
        <v>11</v>
      </c>
      <c r="I71" s="43">
        <v>6</v>
      </c>
      <c r="J71" s="43">
        <v>11</v>
      </c>
      <c r="K71" s="43">
        <v>24</v>
      </c>
      <c r="L71" s="43"/>
      <c r="M71" s="43"/>
      <c r="N71" s="43"/>
      <c r="O71" s="43"/>
      <c r="P71" s="43"/>
      <c r="Q71" s="105">
        <v>81</v>
      </c>
    </row>
    <row r="72" spans="1:22" ht="15" thickBot="1" x14ac:dyDescent="0.25">
      <c r="A72" s="53" t="s">
        <v>83</v>
      </c>
      <c r="B72" s="80" t="s">
        <v>362</v>
      </c>
      <c r="C72" s="28"/>
      <c r="D72" s="31"/>
      <c r="E72" s="43">
        <v>8</v>
      </c>
      <c r="F72" s="43">
        <v>8</v>
      </c>
      <c r="G72" s="43">
        <v>8</v>
      </c>
      <c r="H72" s="43">
        <v>6</v>
      </c>
      <c r="I72" s="43">
        <v>7</v>
      </c>
      <c r="J72" s="43">
        <v>21</v>
      </c>
      <c r="K72" s="43">
        <v>23</v>
      </c>
      <c r="L72" s="43"/>
      <c r="M72" s="43"/>
      <c r="N72" s="43"/>
      <c r="O72" s="43"/>
      <c r="P72" s="43"/>
      <c r="Q72" s="105">
        <v>81</v>
      </c>
    </row>
    <row r="73" spans="1:22" ht="15" thickBot="1" x14ac:dyDescent="0.25">
      <c r="A73" s="53" t="s">
        <v>83</v>
      </c>
      <c r="B73" s="80" t="s">
        <v>363</v>
      </c>
      <c r="C73" s="28"/>
      <c r="D73" s="31"/>
      <c r="E73" s="43">
        <v>12</v>
      </c>
      <c r="F73" s="43">
        <v>11</v>
      </c>
      <c r="G73" s="43">
        <v>11</v>
      </c>
      <c r="H73" s="43">
        <v>7</v>
      </c>
      <c r="I73" s="43">
        <v>11</v>
      </c>
      <c r="J73" s="43">
        <v>7</v>
      </c>
      <c r="K73" s="43">
        <v>10</v>
      </c>
      <c r="L73" s="43"/>
      <c r="M73" s="43"/>
      <c r="N73" s="43"/>
      <c r="O73" s="43"/>
      <c r="P73" s="43"/>
      <c r="Q73" s="105">
        <v>69</v>
      </c>
      <c r="V73" s="130"/>
    </row>
    <row r="74" spans="1:22" ht="15" thickBot="1" x14ac:dyDescent="0.25">
      <c r="A74" s="53" t="s">
        <v>83</v>
      </c>
      <c r="B74" s="80" t="s">
        <v>364</v>
      </c>
      <c r="C74" s="28"/>
      <c r="D74" s="31"/>
      <c r="E74" s="43">
        <v>7</v>
      </c>
      <c r="F74" s="43">
        <v>7</v>
      </c>
      <c r="G74" s="43">
        <v>6</v>
      </c>
      <c r="H74" s="43">
        <v>9</v>
      </c>
      <c r="I74" s="43">
        <v>8</v>
      </c>
      <c r="J74" s="43">
        <v>0</v>
      </c>
      <c r="K74" s="43">
        <v>8</v>
      </c>
      <c r="L74" s="43"/>
      <c r="M74" s="43"/>
      <c r="N74" s="43"/>
      <c r="O74" s="43"/>
      <c r="P74" s="43"/>
      <c r="Q74" s="105">
        <v>45</v>
      </c>
    </row>
    <row r="75" spans="1:22" ht="15" thickBot="1" x14ac:dyDescent="0.25">
      <c r="A75" s="294" t="s">
        <v>17</v>
      </c>
      <c r="B75" s="295"/>
      <c r="C75" s="276">
        <v>71.015757420698918</v>
      </c>
      <c r="D75" s="75">
        <v>0.80247805885389778</v>
      </c>
      <c r="E75" s="5">
        <v>1237</v>
      </c>
      <c r="F75" s="5">
        <v>1092</v>
      </c>
      <c r="G75" s="5">
        <v>980</v>
      </c>
      <c r="H75" s="5">
        <v>763</v>
      </c>
      <c r="I75" s="5">
        <v>927</v>
      </c>
      <c r="J75" s="5">
        <v>1178</v>
      </c>
      <c r="K75" s="5">
        <v>1595</v>
      </c>
      <c r="L75" s="5"/>
      <c r="M75" s="5"/>
      <c r="N75" s="5"/>
      <c r="O75" s="5"/>
      <c r="P75" s="5"/>
      <c r="Q75" s="211">
        <v>7772</v>
      </c>
      <c r="R75" s="296">
        <v>9685</v>
      </c>
      <c r="S75" s="297"/>
    </row>
    <row r="76" spans="1:22" ht="15" thickBot="1" x14ac:dyDescent="0.25">
      <c r="A76" s="42" t="s">
        <v>89</v>
      </c>
      <c r="B76" s="80" t="s">
        <v>365</v>
      </c>
      <c r="C76" s="28"/>
      <c r="D76" s="31"/>
      <c r="E76" s="43">
        <v>143</v>
      </c>
      <c r="F76" s="43">
        <v>101</v>
      </c>
      <c r="G76" s="43">
        <v>204</v>
      </c>
      <c r="H76" s="43">
        <v>213</v>
      </c>
      <c r="I76" s="43">
        <v>272</v>
      </c>
      <c r="J76" s="43">
        <v>126</v>
      </c>
      <c r="K76" s="43">
        <v>149</v>
      </c>
      <c r="L76" s="43"/>
      <c r="M76" s="43"/>
      <c r="N76" s="43"/>
      <c r="O76" s="43"/>
      <c r="P76" s="43"/>
      <c r="Q76" s="105">
        <v>1208</v>
      </c>
    </row>
    <row r="77" spans="1:22" ht="15" thickBot="1" x14ac:dyDescent="0.25">
      <c r="A77" s="42" t="s">
        <v>89</v>
      </c>
      <c r="B77" s="80" t="s">
        <v>366</v>
      </c>
      <c r="C77" s="28"/>
      <c r="D77" s="31"/>
      <c r="E77" s="43">
        <v>114</v>
      </c>
      <c r="F77" s="43">
        <v>98</v>
      </c>
      <c r="G77" s="43">
        <v>113</v>
      </c>
      <c r="H77" s="43">
        <v>115</v>
      </c>
      <c r="I77" s="43">
        <v>116</v>
      </c>
      <c r="J77" s="43">
        <v>131</v>
      </c>
      <c r="K77" s="43">
        <v>62</v>
      </c>
      <c r="L77" s="43"/>
      <c r="M77" s="43"/>
      <c r="N77" s="43"/>
      <c r="O77" s="43"/>
      <c r="P77" s="43"/>
      <c r="Q77" s="105">
        <v>749</v>
      </c>
    </row>
    <row r="78" spans="1:22" ht="15" thickBot="1" x14ac:dyDescent="0.25">
      <c r="A78" s="42" t="s">
        <v>89</v>
      </c>
      <c r="B78" s="80" t="s">
        <v>367</v>
      </c>
      <c r="C78" s="28"/>
      <c r="D78" s="31"/>
      <c r="E78" s="43">
        <v>325</v>
      </c>
      <c r="F78" s="43">
        <v>263</v>
      </c>
      <c r="G78" s="43">
        <v>355</v>
      </c>
      <c r="H78" s="43">
        <v>398</v>
      </c>
      <c r="I78" s="43">
        <v>502</v>
      </c>
      <c r="J78" s="43">
        <v>396</v>
      </c>
      <c r="K78" s="43">
        <v>326</v>
      </c>
      <c r="L78" s="43"/>
      <c r="M78" s="43"/>
      <c r="N78" s="43"/>
      <c r="O78" s="43"/>
      <c r="P78" s="43"/>
      <c r="Q78" s="105">
        <v>2565</v>
      </c>
    </row>
    <row r="79" spans="1:22" ht="15" thickBot="1" x14ac:dyDescent="0.25">
      <c r="A79" s="42" t="s">
        <v>89</v>
      </c>
      <c r="B79" s="80" t="s">
        <v>368</v>
      </c>
      <c r="C79" s="28"/>
      <c r="D79" s="31"/>
      <c r="E79" s="43">
        <v>42</v>
      </c>
      <c r="F79" s="43">
        <v>15</v>
      </c>
      <c r="G79" s="43">
        <v>60</v>
      </c>
      <c r="H79" s="43">
        <v>26</v>
      </c>
      <c r="I79" s="43">
        <v>58</v>
      </c>
      <c r="J79" s="43">
        <v>27</v>
      </c>
      <c r="K79" s="43">
        <v>64</v>
      </c>
      <c r="L79" s="43"/>
      <c r="M79" s="43"/>
      <c r="N79" s="43"/>
      <c r="O79" s="43"/>
      <c r="P79" s="43"/>
      <c r="Q79" s="105">
        <v>292</v>
      </c>
    </row>
    <row r="80" spans="1:22" ht="15" thickBot="1" x14ac:dyDescent="0.25">
      <c r="A80" s="42" t="s">
        <v>89</v>
      </c>
      <c r="B80" s="80" t="s">
        <v>369</v>
      </c>
      <c r="C80" s="28"/>
      <c r="D80" s="31"/>
      <c r="E80" s="43">
        <v>116</v>
      </c>
      <c r="F80" s="43">
        <v>98</v>
      </c>
      <c r="G80" s="43">
        <v>108</v>
      </c>
      <c r="H80" s="43">
        <v>146</v>
      </c>
      <c r="I80" s="43">
        <v>191</v>
      </c>
      <c r="J80" s="43">
        <v>137</v>
      </c>
      <c r="K80" s="43">
        <v>128</v>
      </c>
      <c r="L80" s="43"/>
      <c r="M80" s="43"/>
      <c r="N80" s="43"/>
      <c r="O80" s="43"/>
      <c r="P80" s="43"/>
      <c r="Q80" s="105">
        <v>924</v>
      </c>
    </row>
    <row r="81" spans="1:19" ht="15" thickBot="1" x14ac:dyDescent="0.25">
      <c r="A81" s="294" t="s">
        <v>161</v>
      </c>
      <c r="B81" s="295"/>
      <c r="C81" s="276">
        <v>63.124312431243126</v>
      </c>
      <c r="D81" s="75">
        <v>0.75749174917491746</v>
      </c>
      <c r="E81" s="5">
        <v>740</v>
      </c>
      <c r="F81" s="5">
        <v>575</v>
      </c>
      <c r="G81" s="5">
        <v>840</v>
      </c>
      <c r="H81" s="5">
        <v>898</v>
      </c>
      <c r="I81" s="5">
        <v>1139</v>
      </c>
      <c r="J81" s="5">
        <v>817</v>
      </c>
      <c r="K81" s="5">
        <v>729</v>
      </c>
      <c r="L81" s="5"/>
      <c r="M81" s="5"/>
      <c r="N81" s="5"/>
      <c r="O81" s="5"/>
      <c r="P81" s="5"/>
      <c r="Q81" s="211">
        <v>5738</v>
      </c>
      <c r="R81" s="296">
        <v>7575</v>
      </c>
      <c r="S81" s="297"/>
    </row>
    <row r="82" spans="1:19" ht="15" thickBot="1" x14ac:dyDescent="0.25">
      <c r="A82" s="42" t="s">
        <v>100</v>
      </c>
      <c r="B82" s="80" t="s">
        <v>370</v>
      </c>
      <c r="C82" s="28"/>
      <c r="D82" s="31"/>
      <c r="E82" s="43">
        <v>34</v>
      </c>
      <c r="F82" s="43">
        <v>50</v>
      </c>
      <c r="G82" s="43">
        <v>61</v>
      </c>
      <c r="H82" s="43">
        <v>43</v>
      </c>
      <c r="I82" s="43">
        <v>0</v>
      </c>
      <c r="J82" s="43">
        <v>38</v>
      </c>
      <c r="K82" s="43">
        <v>50</v>
      </c>
      <c r="L82" s="43"/>
      <c r="M82" s="43"/>
      <c r="N82" s="43"/>
      <c r="O82" s="43"/>
      <c r="P82" s="43"/>
      <c r="Q82" s="105">
        <v>276</v>
      </c>
    </row>
    <row r="83" spans="1:19" ht="15" thickBot="1" x14ac:dyDescent="0.25">
      <c r="A83" s="42" t="s">
        <v>100</v>
      </c>
      <c r="B83" s="80" t="s">
        <v>371</v>
      </c>
      <c r="C83" s="28"/>
      <c r="D83" s="31"/>
      <c r="E83" s="43">
        <v>108</v>
      </c>
      <c r="F83" s="43">
        <v>92</v>
      </c>
      <c r="G83" s="43">
        <v>142</v>
      </c>
      <c r="H83" s="43">
        <v>119</v>
      </c>
      <c r="I83" s="43">
        <v>193</v>
      </c>
      <c r="J83" s="43">
        <v>117</v>
      </c>
      <c r="K83" s="43">
        <v>152</v>
      </c>
      <c r="L83" s="43"/>
      <c r="M83" s="43"/>
      <c r="N83" s="43"/>
      <c r="O83" s="43"/>
      <c r="P83" s="43"/>
      <c r="Q83" s="105">
        <v>923</v>
      </c>
    </row>
    <row r="84" spans="1:19" ht="15" thickBot="1" x14ac:dyDescent="0.25">
      <c r="A84" s="42" t="s">
        <v>100</v>
      </c>
      <c r="B84" s="80" t="s">
        <v>372</v>
      </c>
      <c r="C84" s="28"/>
      <c r="D84" s="31"/>
      <c r="E84" s="43">
        <v>22</v>
      </c>
      <c r="F84" s="43">
        <v>0</v>
      </c>
      <c r="G84" s="43">
        <v>28</v>
      </c>
      <c r="H84" s="43">
        <v>24</v>
      </c>
      <c r="I84" s="43">
        <v>20</v>
      </c>
      <c r="J84" s="43">
        <v>52</v>
      </c>
      <c r="K84" s="43">
        <v>18</v>
      </c>
      <c r="L84" s="43"/>
      <c r="M84" s="43"/>
      <c r="N84" s="43"/>
      <c r="O84" s="43"/>
      <c r="P84" s="43"/>
      <c r="Q84" s="105">
        <v>164</v>
      </c>
    </row>
    <row r="85" spans="1:19" ht="15" thickBot="1" x14ac:dyDescent="0.25">
      <c r="A85" s="42" t="s">
        <v>100</v>
      </c>
      <c r="B85" s="80" t="s">
        <v>379</v>
      </c>
      <c r="C85" s="28"/>
      <c r="D85" s="31"/>
      <c r="E85" s="43">
        <v>307</v>
      </c>
      <c r="F85" s="43">
        <v>363</v>
      </c>
      <c r="G85" s="43">
        <v>316</v>
      </c>
      <c r="H85" s="43">
        <v>259</v>
      </c>
      <c r="I85" s="43">
        <v>1589</v>
      </c>
      <c r="J85" s="43">
        <v>484</v>
      </c>
      <c r="K85" s="43">
        <v>475</v>
      </c>
      <c r="L85" s="43"/>
      <c r="M85" s="43"/>
      <c r="N85" s="43"/>
      <c r="O85" s="43"/>
      <c r="P85" s="43"/>
      <c r="Q85" s="105">
        <v>3793</v>
      </c>
    </row>
    <row r="86" spans="1:19" ht="15" thickBot="1" x14ac:dyDescent="0.25">
      <c r="A86" s="42" t="s">
        <v>100</v>
      </c>
      <c r="B86" s="80" t="s">
        <v>373</v>
      </c>
      <c r="C86" s="28"/>
      <c r="D86" s="31"/>
      <c r="E86" s="43">
        <v>55</v>
      </c>
      <c r="F86" s="43">
        <v>86</v>
      </c>
      <c r="G86" s="43">
        <v>95</v>
      </c>
      <c r="H86" s="43">
        <v>38</v>
      </c>
      <c r="I86" s="43">
        <v>95</v>
      </c>
      <c r="J86" s="43">
        <v>81</v>
      </c>
      <c r="K86" s="43">
        <v>70</v>
      </c>
      <c r="L86" s="43"/>
      <c r="M86" s="43"/>
      <c r="N86" s="43"/>
      <c r="O86" s="43"/>
      <c r="P86" s="43"/>
      <c r="Q86" s="105">
        <v>520</v>
      </c>
    </row>
    <row r="87" spans="1:19" ht="15" thickBot="1" x14ac:dyDescent="0.25">
      <c r="A87" s="42" t="s">
        <v>100</v>
      </c>
      <c r="B87" s="80" t="s">
        <v>374</v>
      </c>
      <c r="C87" s="28"/>
      <c r="D87" s="31"/>
      <c r="E87" s="43">
        <v>12</v>
      </c>
      <c r="F87" s="43">
        <v>55</v>
      </c>
      <c r="G87" s="43">
        <v>48</v>
      </c>
      <c r="H87" s="43">
        <v>24</v>
      </c>
      <c r="I87" s="43">
        <v>39</v>
      </c>
      <c r="J87" s="43">
        <v>54</v>
      </c>
      <c r="K87" s="43">
        <v>28</v>
      </c>
      <c r="L87" s="43"/>
      <c r="M87" s="43"/>
      <c r="N87" s="43"/>
      <c r="O87" s="43"/>
      <c r="P87" s="43"/>
      <c r="Q87" s="105">
        <v>260</v>
      </c>
    </row>
    <row r="88" spans="1:19" ht="15" thickBot="1" x14ac:dyDescent="0.25">
      <c r="A88" s="42" t="s">
        <v>100</v>
      </c>
      <c r="B88" s="80" t="s">
        <v>375</v>
      </c>
      <c r="C88" s="28"/>
      <c r="D88" s="31"/>
      <c r="E88" s="43">
        <v>87</v>
      </c>
      <c r="F88" s="43">
        <v>182</v>
      </c>
      <c r="G88" s="43">
        <v>109</v>
      </c>
      <c r="H88" s="43">
        <v>58</v>
      </c>
      <c r="I88" s="43">
        <v>190</v>
      </c>
      <c r="J88" s="43">
        <v>93</v>
      </c>
      <c r="K88" s="43">
        <v>115</v>
      </c>
      <c r="L88" s="43"/>
      <c r="M88" s="43"/>
      <c r="N88" s="43"/>
      <c r="O88" s="43"/>
      <c r="P88" s="43"/>
      <c r="Q88" s="105">
        <v>834</v>
      </c>
    </row>
    <row r="89" spans="1:19" ht="15" thickBot="1" x14ac:dyDescent="0.25">
      <c r="A89" s="42" t="s">
        <v>100</v>
      </c>
      <c r="B89" s="80" t="s">
        <v>376</v>
      </c>
      <c r="C89" s="28"/>
      <c r="D89" s="31"/>
      <c r="E89" s="43">
        <v>128</v>
      </c>
      <c r="F89" s="43">
        <v>157</v>
      </c>
      <c r="G89" s="43">
        <v>205</v>
      </c>
      <c r="H89" s="43">
        <v>129</v>
      </c>
      <c r="I89" s="43">
        <v>206</v>
      </c>
      <c r="J89" s="43">
        <v>248</v>
      </c>
      <c r="K89" s="43">
        <v>173</v>
      </c>
      <c r="L89" s="43"/>
      <c r="M89" s="43"/>
      <c r="N89" s="43"/>
      <c r="O89" s="43"/>
      <c r="P89" s="43"/>
      <c r="Q89" s="105">
        <v>1246</v>
      </c>
    </row>
    <row r="90" spans="1:19" ht="15" thickBot="1" x14ac:dyDescent="0.25">
      <c r="A90" s="42" t="s">
        <v>100</v>
      </c>
      <c r="B90" s="80" t="s">
        <v>377</v>
      </c>
      <c r="C90" s="28"/>
      <c r="D90" s="31"/>
      <c r="E90" s="43">
        <v>26</v>
      </c>
      <c r="F90" s="43">
        <v>52</v>
      </c>
      <c r="G90" s="43">
        <v>43</v>
      </c>
      <c r="H90" s="43">
        <v>62</v>
      </c>
      <c r="I90" s="43">
        <v>42</v>
      </c>
      <c r="J90" s="43">
        <v>35</v>
      </c>
      <c r="K90" s="43">
        <v>58</v>
      </c>
      <c r="L90" s="43"/>
      <c r="M90" s="43"/>
      <c r="N90" s="43"/>
      <c r="O90" s="43"/>
      <c r="P90" s="43"/>
      <c r="Q90" s="105">
        <v>318</v>
      </c>
    </row>
    <row r="91" spans="1:19" ht="15" thickBot="1" x14ac:dyDescent="0.25">
      <c r="A91" s="42" t="s">
        <v>100</v>
      </c>
      <c r="B91" s="80" t="s">
        <v>378</v>
      </c>
      <c r="C91" s="28"/>
      <c r="D91" s="31"/>
      <c r="E91" s="43">
        <v>79</v>
      </c>
      <c r="F91" s="43">
        <v>156</v>
      </c>
      <c r="G91" s="43">
        <v>96</v>
      </c>
      <c r="H91" s="43">
        <v>48</v>
      </c>
      <c r="I91" s="43">
        <v>156</v>
      </c>
      <c r="J91" s="43">
        <v>106</v>
      </c>
      <c r="K91" s="43">
        <v>139</v>
      </c>
      <c r="L91" s="43"/>
      <c r="M91" s="43"/>
      <c r="N91" s="43"/>
      <c r="O91" s="43"/>
      <c r="P91" s="43"/>
      <c r="Q91" s="105">
        <v>780</v>
      </c>
    </row>
    <row r="92" spans="1:19" ht="15" thickBot="1" x14ac:dyDescent="0.25">
      <c r="A92" s="294" t="s">
        <v>162</v>
      </c>
      <c r="B92" s="295"/>
      <c r="C92" s="276">
        <v>70.969424901593584</v>
      </c>
      <c r="D92" s="75">
        <v>0.71679119150609516</v>
      </c>
      <c r="E92" s="5">
        <v>858</v>
      </c>
      <c r="F92" s="5">
        <v>1193</v>
      </c>
      <c r="G92" s="5">
        <v>1143</v>
      </c>
      <c r="H92" s="5">
        <v>804</v>
      </c>
      <c r="I92" s="5">
        <v>2530</v>
      </c>
      <c r="J92" s="5">
        <v>1308</v>
      </c>
      <c r="K92" s="5">
        <v>1278</v>
      </c>
      <c r="L92" s="5"/>
      <c r="M92" s="5"/>
      <c r="N92" s="5"/>
      <c r="O92" s="5"/>
      <c r="P92" s="5"/>
      <c r="Q92" s="211">
        <v>9114</v>
      </c>
      <c r="R92" s="296">
        <v>12715</v>
      </c>
      <c r="S92" s="297"/>
    </row>
    <row r="93" spans="1:19" ht="15" thickBot="1" x14ac:dyDescent="0.25">
      <c r="A93" s="42" t="s">
        <v>116</v>
      </c>
      <c r="B93" s="123" t="s">
        <v>380</v>
      </c>
      <c r="C93" s="28"/>
      <c r="D93" s="31"/>
      <c r="E93" s="43">
        <v>374</v>
      </c>
      <c r="F93" s="43">
        <v>418</v>
      </c>
      <c r="G93" s="43">
        <v>269</v>
      </c>
      <c r="H93" s="43">
        <v>127</v>
      </c>
      <c r="I93" s="43">
        <v>667</v>
      </c>
      <c r="J93" s="43">
        <v>326</v>
      </c>
      <c r="K93" s="43">
        <v>589</v>
      </c>
      <c r="L93" s="43"/>
      <c r="M93" s="43"/>
      <c r="N93" s="43"/>
      <c r="O93" s="43"/>
      <c r="P93" s="43"/>
      <c r="Q93" s="105">
        <v>2770</v>
      </c>
    </row>
    <row r="94" spans="1:19" ht="15" thickBot="1" x14ac:dyDescent="0.25">
      <c r="A94" s="42" t="s">
        <v>116</v>
      </c>
      <c r="B94" s="123" t="s">
        <v>381</v>
      </c>
      <c r="C94" s="28"/>
      <c r="D94" s="31"/>
      <c r="E94" s="43">
        <v>1106</v>
      </c>
      <c r="F94" s="43">
        <v>1353</v>
      </c>
      <c r="G94" s="43">
        <v>1768</v>
      </c>
      <c r="H94" s="43">
        <v>1799</v>
      </c>
      <c r="I94" s="43">
        <v>1855</v>
      </c>
      <c r="J94" s="43">
        <v>1765</v>
      </c>
      <c r="K94" s="43">
        <v>2020</v>
      </c>
      <c r="L94" s="43"/>
      <c r="M94" s="43"/>
      <c r="N94" s="43"/>
      <c r="O94" s="43"/>
      <c r="P94" s="43"/>
      <c r="Q94" s="105">
        <v>11666</v>
      </c>
    </row>
    <row r="95" spans="1:19" ht="15" thickBot="1" x14ac:dyDescent="0.25">
      <c r="A95" s="42" t="s">
        <v>116</v>
      </c>
      <c r="B95" s="123" t="s">
        <v>382</v>
      </c>
      <c r="C95" s="28"/>
      <c r="D95" s="31"/>
      <c r="E95" s="43">
        <v>1596</v>
      </c>
      <c r="F95" s="43">
        <v>1549</v>
      </c>
      <c r="G95" s="43">
        <v>1621</v>
      </c>
      <c r="H95" s="43">
        <v>3271</v>
      </c>
      <c r="I95" s="43">
        <v>3299</v>
      </c>
      <c r="J95" s="43">
        <v>1891</v>
      </c>
      <c r="K95" s="43">
        <v>2659</v>
      </c>
      <c r="L95" s="43"/>
      <c r="M95" s="43"/>
      <c r="N95" s="43"/>
      <c r="O95" s="43"/>
      <c r="P95" s="43"/>
      <c r="Q95" s="105">
        <v>15886</v>
      </c>
    </row>
    <row r="96" spans="1:19" ht="15" thickBot="1" x14ac:dyDescent="0.25">
      <c r="A96" s="42" t="s">
        <v>116</v>
      </c>
      <c r="B96" s="123" t="s">
        <v>383</v>
      </c>
      <c r="C96" s="28"/>
      <c r="D96" s="31"/>
      <c r="E96" s="43">
        <v>554</v>
      </c>
      <c r="F96" s="43">
        <v>500</v>
      </c>
      <c r="G96" s="43">
        <v>772</v>
      </c>
      <c r="H96" s="43">
        <v>626</v>
      </c>
      <c r="I96" s="43">
        <v>708</v>
      </c>
      <c r="J96" s="43">
        <v>719</v>
      </c>
      <c r="K96" s="43">
        <v>678</v>
      </c>
      <c r="L96" s="43"/>
      <c r="M96" s="43"/>
      <c r="N96" s="43"/>
      <c r="O96" s="43"/>
      <c r="P96" s="43"/>
      <c r="Q96" s="105">
        <v>4557</v>
      </c>
    </row>
    <row r="97" spans="1:21" ht="15" thickBot="1" x14ac:dyDescent="0.25">
      <c r="A97" s="42" t="s">
        <v>116</v>
      </c>
      <c r="B97" s="123" t="s">
        <v>384</v>
      </c>
      <c r="C97" s="28"/>
      <c r="D97" s="31"/>
      <c r="E97" s="43">
        <v>0</v>
      </c>
      <c r="F97" s="43">
        <v>0</v>
      </c>
      <c r="G97" s="43">
        <v>12</v>
      </c>
      <c r="H97" s="43">
        <v>0</v>
      </c>
      <c r="I97" s="43">
        <v>0</v>
      </c>
      <c r="J97" s="43">
        <v>19</v>
      </c>
      <c r="K97" s="43">
        <v>11</v>
      </c>
      <c r="L97" s="43"/>
      <c r="M97" s="43"/>
      <c r="N97" s="43"/>
      <c r="O97" s="43"/>
      <c r="P97" s="43"/>
      <c r="Q97" s="105">
        <v>42</v>
      </c>
    </row>
    <row r="98" spans="1:21" ht="15" thickBot="1" x14ac:dyDescent="0.25">
      <c r="A98" s="42" t="s">
        <v>116</v>
      </c>
      <c r="B98" s="123" t="s">
        <v>385</v>
      </c>
      <c r="C98" s="28"/>
      <c r="D98" s="31"/>
      <c r="E98" s="43">
        <v>22</v>
      </c>
      <c r="F98" s="43">
        <v>118</v>
      </c>
      <c r="G98" s="43">
        <v>56</v>
      </c>
      <c r="H98" s="43">
        <v>29</v>
      </c>
      <c r="I98" s="43">
        <v>0</v>
      </c>
      <c r="J98" s="43">
        <v>38</v>
      </c>
      <c r="K98" s="43">
        <v>52</v>
      </c>
      <c r="L98" s="43"/>
      <c r="M98" s="43"/>
      <c r="N98" s="43"/>
      <c r="O98" s="43"/>
      <c r="P98" s="43"/>
      <c r="Q98" s="105">
        <v>315</v>
      </c>
    </row>
    <row r="99" spans="1:21" ht="15" thickBot="1" x14ac:dyDescent="0.25">
      <c r="A99" s="42" t="s">
        <v>116</v>
      </c>
      <c r="B99" s="123" t="s">
        <v>386</v>
      </c>
      <c r="C99" s="28"/>
      <c r="D99" s="31"/>
      <c r="E99" s="43">
        <v>0</v>
      </c>
      <c r="F99" s="43">
        <v>85</v>
      </c>
      <c r="G99" s="43">
        <v>62</v>
      </c>
      <c r="H99" s="43">
        <v>33</v>
      </c>
      <c r="I99" s="43">
        <v>1</v>
      </c>
      <c r="J99" s="43">
        <v>85</v>
      </c>
      <c r="K99" s="43">
        <v>86</v>
      </c>
      <c r="L99" s="43"/>
      <c r="M99" s="43"/>
      <c r="N99" s="43"/>
      <c r="O99" s="43"/>
      <c r="P99" s="43"/>
      <c r="Q99" s="105">
        <v>352</v>
      </c>
    </row>
    <row r="100" spans="1:21" ht="15" thickBot="1" x14ac:dyDescent="0.25">
      <c r="A100" s="42" t="s">
        <v>116</v>
      </c>
      <c r="B100" s="123" t="s">
        <v>387</v>
      </c>
      <c r="C100" s="28"/>
      <c r="D100" s="31"/>
      <c r="E100" s="43">
        <v>0</v>
      </c>
      <c r="F100" s="43">
        <v>0</v>
      </c>
      <c r="G100" s="43">
        <v>6</v>
      </c>
      <c r="H100" s="43">
        <v>0</v>
      </c>
      <c r="I100" s="43">
        <v>0</v>
      </c>
      <c r="J100" s="43">
        <v>4</v>
      </c>
      <c r="K100" s="43">
        <v>0</v>
      </c>
      <c r="L100" s="43"/>
      <c r="M100" s="43"/>
      <c r="N100" s="43"/>
      <c r="O100" s="43"/>
      <c r="P100" s="43"/>
      <c r="Q100" s="105">
        <v>10</v>
      </c>
    </row>
    <row r="101" spans="1:21" ht="15" thickBot="1" x14ac:dyDescent="0.25">
      <c r="A101" s="42" t="s">
        <v>116</v>
      </c>
      <c r="B101" s="123" t="s">
        <v>388</v>
      </c>
      <c r="C101" s="28"/>
      <c r="D101" s="31"/>
      <c r="E101" s="43">
        <v>5</v>
      </c>
      <c r="F101" s="43">
        <v>6</v>
      </c>
      <c r="G101" s="43">
        <v>36</v>
      </c>
      <c r="H101" s="43">
        <v>9</v>
      </c>
      <c r="I101" s="43">
        <v>0</v>
      </c>
      <c r="J101" s="43">
        <v>0</v>
      </c>
      <c r="K101" s="43">
        <v>15</v>
      </c>
      <c r="L101" s="43"/>
      <c r="M101" s="43"/>
      <c r="N101" s="43"/>
      <c r="O101" s="43"/>
      <c r="P101" s="43"/>
      <c r="Q101" s="105">
        <v>71</v>
      </c>
    </row>
    <row r="102" spans="1:21" ht="15" thickBot="1" x14ac:dyDescent="0.25">
      <c r="A102" s="42" t="s">
        <v>116</v>
      </c>
      <c r="B102" s="123" t="s">
        <v>389</v>
      </c>
      <c r="C102" s="28"/>
      <c r="D102" s="31"/>
      <c r="E102" s="43">
        <v>0</v>
      </c>
      <c r="F102" s="43">
        <v>111</v>
      </c>
      <c r="G102" s="43">
        <v>59</v>
      </c>
      <c r="H102" s="43">
        <v>31</v>
      </c>
      <c r="I102" s="43">
        <v>0</v>
      </c>
      <c r="J102" s="43">
        <v>24</v>
      </c>
      <c r="K102" s="43">
        <v>28</v>
      </c>
      <c r="L102" s="43"/>
      <c r="M102" s="43"/>
      <c r="N102" s="43"/>
      <c r="O102" s="43"/>
      <c r="P102" s="43"/>
      <c r="Q102" s="105">
        <v>253</v>
      </c>
    </row>
    <row r="103" spans="1:21" ht="15" thickBot="1" x14ac:dyDescent="0.25">
      <c r="A103" s="42" t="s">
        <v>116</v>
      </c>
      <c r="B103" s="123" t="s">
        <v>390</v>
      </c>
      <c r="C103" s="28"/>
      <c r="D103" s="31"/>
      <c r="E103" s="43">
        <v>40</v>
      </c>
      <c r="F103" s="43">
        <v>13</v>
      </c>
      <c r="G103" s="43">
        <v>20</v>
      </c>
      <c r="H103" s="43">
        <v>17</v>
      </c>
      <c r="I103" s="43">
        <v>0</v>
      </c>
      <c r="J103" s="43">
        <v>17</v>
      </c>
      <c r="K103" s="43">
        <v>17</v>
      </c>
      <c r="L103" s="43"/>
      <c r="M103" s="43"/>
      <c r="N103" s="43"/>
      <c r="O103" s="43"/>
      <c r="P103" s="43"/>
      <c r="Q103" s="105">
        <v>124</v>
      </c>
    </row>
    <row r="104" spans="1:21" ht="15" thickBot="1" x14ac:dyDescent="0.25">
      <c r="A104" s="42" t="s">
        <v>116</v>
      </c>
      <c r="B104" s="123" t="s">
        <v>391</v>
      </c>
      <c r="C104" s="28"/>
      <c r="D104" s="31"/>
      <c r="E104" s="43">
        <v>65</v>
      </c>
      <c r="F104" s="43">
        <v>71</v>
      </c>
      <c r="G104" s="43">
        <v>37</v>
      </c>
      <c r="H104" s="43">
        <v>69</v>
      </c>
      <c r="I104" s="43">
        <v>0</v>
      </c>
      <c r="J104" s="43">
        <v>51</v>
      </c>
      <c r="K104" s="43">
        <v>39</v>
      </c>
      <c r="L104" s="43"/>
      <c r="M104" s="43"/>
      <c r="N104" s="43"/>
      <c r="O104" s="43"/>
      <c r="P104" s="43"/>
      <c r="Q104" s="105">
        <v>332</v>
      </c>
      <c r="U104" s="130"/>
    </row>
    <row r="105" spans="1:21" ht="15" thickBot="1" x14ac:dyDescent="0.25">
      <c r="A105" s="42" t="s">
        <v>116</v>
      </c>
      <c r="B105" s="123" t="s">
        <v>392</v>
      </c>
      <c r="C105" s="28"/>
      <c r="D105" s="31"/>
      <c r="E105" s="43">
        <v>78</v>
      </c>
      <c r="F105" s="43">
        <v>68</v>
      </c>
      <c r="G105" s="43">
        <v>87</v>
      </c>
      <c r="H105" s="43">
        <v>77</v>
      </c>
      <c r="I105" s="43">
        <v>0</v>
      </c>
      <c r="J105" s="43">
        <v>82</v>
      </c>
      <c r="K105" s="43">
        <v>50</v>
      </c>
      <c r="L105" s="43"/>
      <c r="M105" s="43"/>
      <c r="N105" s="43"/>
      <c r="O105" s="43"/>
      <c r="P105" s="43"/>
      <c r="Q105" s="105">
        <v>442</v>
      </c>
    </row>
    <row r="106" spans="1:21" ht="15" thickBot="1" x14ac:dyDescent="0.25">
      <c r="A106" s="42" t="s">
        <v>116</v>
      </c>
      <c r="B106" s="123" t="s">
        <v>393</v>
      </c>
      <c r="C106" s="28"/>
      <c r="D106" s="31"/>
      <c r="E106" s="43">
        <v>308</v>
      </c>
      <c r="F106" s="43">
        <v>354</v>
      </c>
      <c r="G106" s="43">
        <v>324</v>
      </c>
      <c r="H106" s="43">
        <v>185</v>
      </c>
      <c r="I106" s="43">
        <v>395</v>
      </c>
      <c r="J106" s="43">
        <v>252</v>
      </c>
      <c r="K106" s="43">
        <v>410</v>
      </c>
      <c r="L106" s="43"/>
      <c r="M106" s="43"/>
      <c r="N106" s="43"/>
      <c r="O106" s="43"/>
      <c r="P106" s="43"/>
      <c r="Q106" s="105">
        <v>2228</v>
      </c>
    </row>
    <row r="107" spans="1:21" ht="15" thickBot="1" x14ac:dyDescent="0.25">
      <c r="A107" s="42" t="s">
        <v>116</v>
      </c>
      <c r="B107" s="123" t="s">
        <v>394</v>
      </c>
      <c r="C107" s="28"/>
      <c r="D107" s="31"/>
      <c r="E107" s="43">
        <v>167</v>
      </c>
      <c r="F107" s="43">
        <v>301</v>
      </c>
      <c r="G107" s="43">
        <v>282</v>
      </c>
      <c r="H107" s="43">
        <v>205</v>
      </c>
      <c r="I107" s="43">
        <v>262</v>
      </c>
      <c r="J107" s="43">
        <v>261</v>
      </c>
      <c r="K107" s="43">
        <v>328</v>
      </c>
      <c r="L107" s="43"/>
      <c r="M107" s="43"/>
      <c r="N107" s="43"/>
      <c r="O107" s="43"/>
      <c r="P107" s="43"/>
      <c r="Q107" s="105">
        <v>1806</v>
      </c>
    </row>
    <row r="108" spans="1:21" ht="15" thickBot="1" x14ac:dyDescent="0.25">
      <c r="A108" s="42" t="s">
        <v>116</v>
      </c>
      <c r="B108" s="123" t="s">
        <v>395</v>
      </c>
      <c r="C108" s="28"/>
      <c r="D108" s="31"/>
      <c r="E108" s="43">
        <v>279</v>
      </c>
      <c r="F108" s="43">
        <v>339</v>
      </c>
      <c r="G108" s="43">
        <v>329</v>
      </c>
      <c r="H108" s="43">
        <v>213</v>
      </c>
      <c r="I108" s="43">
        <v>282</v>
      </c>
      <c r="J108" s="43">
        <v>266</v>
      </c>
      <c r="K108" s="43">
        <v>322</v>
      </c>
      <c r="L108" s="43"/>
      <c r="M108" s="43"/>
      <c r="N108" s="43"/>
      <c r="O108" s="43"/>
      <c r="P108" s="43"/>
      <c r="Q108" s="105">
        <v>2030</v>
      </c>
    </row>
    <row r="109" spans="1:21" ht="15" thickBot="1" x14ac:dyDescent="0.25">
      <c r="A109" s="42" t="s">
        <v>116</v>
      </c>
      <c r="B109" s="123" t="s">
        <v>396</v>
      </c>
      <c r="C109" s="28"/>
      <c r="D109" s="31"/>
      <c r="E109" s="43">
        <v>269</v>
      </c>
      <c r="F109" s="43">
        <v>269</v>
      </c>
      <c r="G109" s="43">
        <v>278</v>
      </c>
      <c r="H109" s="43">
        <v>281</v>
      </c>
      <c r="I109" s="43">
        <v>327</v>
      </c>
      <c r="J109" s="43">
        <v>236</v>
      </c>
      <c r="K109" s="43">
        <v>236</v>
      </c>
      <c r="L109" s="43"/>
      <c r="M109" s="43"/>
      <c r="N109" s="43"/>
      <c r="O109" s="43"/>
      <c r="P109" s="43"/>
      <c r="Q109" s="105">
        <v>1896</v>
      </c>
    </row>
    <row r="110" spans="1:21" ht="15" thickBot="1" x14ac:dyDescent="0.25">
      <c r="A110" s="42" t="s">
        <v>116</v>
      </c>
      <c r="B110" s="123" t="s">
        <v>397</v>
      </c>
      <c r="C110" s="28"/>
      <c r="D110" s="31"/>
      <c r="E110" s="43">
        <v>1751</v>
      </c>
      <c r="F110" s="43">
        <v>1671</v>
      </c>
      <c r="G110" s="43">
        <v>1297</v>
      </c>
      <c r="H110" s="43">
        <v>1278</v>
      </c>
      <c r="I110" s="43">
        <v>1280</v>
      </c>
      <c r="J110" s="43">
        <v>1874</v>
      </c>
      <c r="K110" s="43">
        <v>1357</v>
      </c>
      <c r="L110" s="43"/>
      <c r="M110" s="43"/>
      <c r="N110" s="43"/>
      <c r="O110" s="43"/>
      <c r="P110" s="43"/>
      <c r="Q110" s="105">
        <v>10508</v>
      </c>
    </row>
    <row r="111" spans="1:21" ht="15" thickBot="1" x14ac:dyDescent="0.25">
      <c r="A111" s="294" t="s">
        <v>163</v>
      </c>
      <c r="B111" s="295"/>
      <c r="C111" s="276">
        <v>48.926870752814352</v>
      </c>
      <c r="D111" s="75">
        <v>0.50394676875398781</v>
      </c>
      <c r="E111" s="5">
        <v>6614</v>
      </c>
      <c r="F111" s="5">
        <v>7226</v>
      </c>
      <c r="G111" s="5">
        <v>7315</v>
      </c>
      <c r="H111" s="5">
        <v>8250</v>
      </c>
      <c r="I111" s="5">
        <v>9076</v>
      </c>
      <c r="J111" s="5">
        <v>7910</v>
      </c>
      <c r="K111" s="5">
        <v>8897</v>
      </c>
      <c r="L111" s="5"/>
      <c r="M111" s="5"/>
      <c r="N111" s="5"/>
      <c r="O111" s="5"/>
      <c r="P111" s="5"/>
      <c r="Q111" s="211">
        <v>55288</v>
      </c>
      <c r="R111" s="296">
        <v>109710</v>
      </c>
      <c r="S111" s="297"/>
    </row>
    <row r="112" spans="1:21" ht="15" thickBot="1" x14ac:dyDescent="0.25">
      <c r="A112" s="42" t="s">
        <v>129</v>
      </c>
      <c r="B112" s="52" t="s">
        <v>398</v>
      </c>
      <c r="C112" s="28"/>
      <c r="D112" s="31"/>
      <c r="E112" s="43">
        <v>10</v>
      </c>
      <c r="F112" s="43">
        <v>9</v>
      </c>
      <c r="G112" s="43">
        <v>15</v>
      </c>
      <c r="H112" s="43">
        <v>10</v>
      </c>
      <c r="I112" s="43">
        <v>14</v>
      </c>
      <c r="J112" s="43">
        <v>6</v>
      </c>
      <c r="K112" s="43">
        <v>0</v>
      </c>
      <c r="L112" s="43"/>
      <c r="M112" s="43"/>
      <c r="N112" s="43"/>
      <c r="O112" s="43"/>
      <c r="P112" s="43"/>
      <c r="Q112" s="105">
        <v>64</v>
      </c>
    </row>
    <row r="113" spans="1:19" ht="15" thickBot="1" x14ac:dyDescent="0.25">
      <c r="A113" s="42" t="s">
        <v>129</v>
      </c>
      <c r="B113" s="52" t="s">
        <v>399</v>
      </c>
      <c r="C113" s="28"/>
      <c r="D113" s="31"/>
      <c r="E113" s="43">
        <v>30</v>
      </c>
      <c r="F113" s="43">
        <v>24</v>
      </c>
      <c r="G113" s="43">
        <v>36</v>
      </c>
      <c r="H113" s="43">
        <v>14</v>
      </c>
      <c r="I113" s="43">
        <v>46</v>
      </c>
      <c r="J113" s="43">
        <v>39</v>
      </c>
      <c r="K113" s="43">
        <v>10</v>
      </c>
      <c r="L113" s="43"/>
      <c r="M113" s="43"/>
      <c r="N113" s="43"/>
      <c r="O113" s="43"/>
      <c r="P113" s="43"/>
      <c r="Q113" s="105">
        <v>199</v>
      </c>
    </row>
    <row r="114" spans="1:19" ht="15" thickBot="1" x14ac:dyDescent="0.25">
      <c r="A114" s="42" t="s">
        <v>129</v>
      </c>
      <c r="B114" s="52" t="s">
        <v>400</v>
      </c>
      <c r="C114" s="28"/>
      <c r="D114" s="31"/>
      <c r="E114" s="43">
        <v>26</v>
      </c>
      <c r="F114" s="43">
        <v>31</v>
      </c>
      <c r="G114" s="43">
        <v>57</v>
      </c>
      <c r="H114" s="43">
        <v>21</v>
      </c>
      <c r="I114" s="43">
        <v>66</v>
      </c>
      <c r="J114" s="43">
        <v>33</v>
      </c>
      <c r="K114" s="43">
        <v>24</v>
      </c>
      <c r="L114" s="43"/>
      <c r="M114" s="43"/>
      <c r="N114" s="43"/>
      <c r="O114" s="43"/>
      <c r="P114" s="43"/>
      <c r="Q114" s="105">
        <v>258</v>
      </c>
    </row>
    <row r="115" spans="1:19" ht="15" thickBot="1" x14ac:dyDescent="0.25">
      <c r="A115" s="42" t="s">
        <v>129</v>
      </c>
      <c r="B115" s="52" t="s">
        <v>401</v>
      </c>
      <c r="C115" s="28"/>
      <c r="D115" s="31"/>
      <c r="E115" s="43">
        <v>44</v>
      </c>
      <c r="F115" s="43">
        <v>43</v>
      </c>
      <c r="G115" s="43">
        <v>45</v>
      </c>
      <c r="H115" s="43">
        <v>29</v>
      </c>
      <c r="I115" s="43">
        <v>41</v>
      </c>
      <c r="J115" s="43">
        <v>34</v>
      </c>
      <c r="K115" s="43">
        <v>29</v>
      </c>
      <c r="L115" s="43"/>
      <c r="M115" s="43"/>
      <c r="N115" s="43"/>
      <c r="O115" s="43"/>
      <c r="P115" s="43"/>
      <c r="Q115" s="105">
        <v>265</v>
      </c>
    </row>
    <row r="116" spans="1:19" ht="15" thickBot="1" x14ac:dyDescent="0.25">
      <c r="A116" s="42" t="s">
        <v>129</v>
      </c>
      <c r="B116" s="52" t="s">
        <v>402</v>
      </c>
      <c r="C116" s="28"/>
      <c r="D116" s="31"/>
      <c r="E116" s="43">
        <v>74</v>
      </c>
      <c r="F116" s="43">
        <v>43</v>
      </c>
      <c r="G116" s="43">
        <v>86</v>
      </c>
      <c r="H116" s="43">
        <v>41</v>
      </c>
      <c r="I116" s="43">
        <v>91</v>
      </c>
      <c r="J116" s="43">
        <v>67</v>
      </c>
      <c r="K116" s="43">
        <v>102</v>
      </c>
      <c r="L116" s="43"/>
      <c r="M116" s="43"/>
      <c r="N116" s="43"/>
      <c r="O116" s="43"/>
      <c r="P116" s="43"/>
      <c r="Q116" s="105">
        <v>504</v>
      </c>
    </row>
    <row r="117" spans="1:19" ht="15" thickBot="1" x14ac:dyDescent="0.25">
      <c r="A117" s="42" t="s">
        <v>129</v>
      </c>
      <c r="B117" s="52" t="s">
        <v>403</v>
      </c>
      <c r="C117" s="28"/>
      <c r="D117" s="31"/>
      <c r="E117" s="43">
        <v>18</v>
      </c>
      <c r="F117" s="43">
        <v>28</v>
      </c>
      <c r="G117" s="43">
        <v>35</v>
      </c>
      <c r="H117" s="43">
        <v>10</v>
      </c>
      <c r="I117" s="43">
        <v>25</v>
      </c>
      <c r="J117" s="43">
        <v>30</v>
      </c>
      <c r="K117" s="43">
        <v>10</v>
      </c>
      <c r="L117" s="43"/>
      <c r="M117" s="43"/>
      <c r="N117" s="43"/>
      <c r="O117" s="43"/>
      <c r="P117" s="43"/>
      <c r="Q117" s="105">
        <v>156</v>
      </c>
    </row>
    <row r="118" spans="1:19" ht="15" thickBot="1" x14ac:dyDescent="0.25">
      <c r="A118" s="42" t="s">
        <v>129</v>
      </c>
      <c r="B118" s="52" t="s">
        <v>404</v>
      </c>
      <c r="C118" s="28"/>
      <c r="D118" s="31"/>
      <c r="E118" s="43">
        <v>13</v>
      </c>
      <c r="F118" s="43">
        <v>45</v>
      </c>
      <c r="G118" s="43">
        <v>11</v>
      </c>
      <c r="H118" s="43">
        <v>73</v>
      </c>
      <c r="I118" s="43">
        <v>31</v>
      </c>
      <c r="J118" s="43">
        <v>31</v>
      </c>
      <c r="K118" s="43">
        <v>19</v>
      </c>
      <c r="L118" s="43"/>
      <c r="M118" s="43"/>
      <c r="N118" s="43"/>
      <c r="O118" s="43"/>
      <c r="P118" s="43"/>
      <c r="Q118" s="105">
        <v>223</v>
      </c>
    </row>
    <row r="119" spans="1:19" ht="15" thickBot="1" x14ac:dyDescent="0.25">
      <c r="A119" s="42" t="s">
        <v>129</v>
      </c>
      <c r="B119" s="52" t="s">
        <v>405</v>
      </c>
      <c r="C119" s="28"/>
      <c r="D119" s="31"/>
      <c r="E119" s="43">
        <v>87</v>
      </c>
      <c r="F119" s="43">
        <v>72</v>
      </c>
      <c r="G119" s="43">
        <v>47</v>
      </c>
      <c r="H119" s="43">
        <v>44</v>
      </c>
      <c r="I119" s="43">
        <v>75</v>
      </c>
      <c r="J119" s="43">
        <v>29</v>
      </c>
      <c r="K119" s="43">
        <v>32</v>
      </c>
      <c r="L119" s="43"/>
      <c r="M119" s="43"/>
      <c r="N119" s="43"/>
      <c r="O119" s="43"/>
      <c r="P119" s="43"/>
      <c r="Q119" s="105">
        <v>386</v>
      </c>
    </row>
    <row r="120" spans="1:19" ht="15" thickBot="1" x14ac:dyDescent="0.25">
      <c r="A120" s="42" t="s">
        <v>129</v>
      </c>
      <c r="B120" s="52" t="s">
        <v>406</v>
      </c>
      <c r="C120" s="28"/>
      <c r="D120" s="31"/>
      <c r="E120" s="43">
        <v>24</v>
      </c>
      <c r="F120" s="43">
        <v>26</v>
      </c>
      <c r="G120" s="43">
        <v>47</v>
      </c>
      <c r="H120" s="43">
        <v>50</v>
      </c>
      <c r="I120" s="43">
        <v>24</v>
      </c>
      <c r="J120" s="43">
        <v>20</v>
      </c>
      <c r="K120" s="43">
        <v>37</v>
      </c>
      <c r="L120" s="43"/>
      <c r="M120" s="43"/>
      <c r="N120" s="43"/>
      <c r="O120" s="43"/>
      <c r="P120" s="43"/>
      <c r="Q120" s="105">
        <v>228</v>
      </c>
    </row>
    <row r="121" spans="1:19" ht="15" thickBot="1" x14ac:dyDescent="0.25">
      <c r="A121" s="42" t="s">
        <v>129</v>
      </c>
      <c r="B121" s="52" t="s">
        <v>407</v>
      </c>
      <c r="C121" s="28"/>
      <c r="D121" s="31"/>
      <c r="E121" s="43">
        <v>46</v>
      </c>
      <c r="F121" s="43">
        <v>86</v>
      </c>
      <c r="G121" s="43">
        <v>10</v>
      </c>
      <c r="H121" s="43">
        <v>55</v>
      </c>
      <c r="I121" s="43">
        <v>61</v>
      </c>
      <c r="J121" s="43">
        <v>30</v>
      </c>
      <c r="K121" s="43">
        <v>8</v>
      </c>
      <c r="L121" s="43"/>
      <c r="M121" s="43"/>
      <c r="N121" s="43"/>
      <c r="O121" s="43"/>
      <c r="P121" s="43"/>
      <c r="Q121" s="105">
        <v>296</v>
      </c>
    </row>
    <row r="122" spans="1:19" ht="15" thickBot="1" x14ac:dyDescent="0.25">
      <c r="A122" s="42" t="s">
        <v>129</v>
      </c>
      <c r="B122" s="52" t="s">
        <v>408</v>
      </c>
      <c r="C122" s="28"/>
      <c r="D122" s="31"/>
      <c r="E122" s="43">
        <v>20</v>
      </c>
      <c r="F122" s="43">
        <v>47</v>
      </c>
      <c r="G122" s="43">
        <v>38</v>
      </c>
      <c r="H122" s="43">
        <v>22</v>
      </c>
      <c r="I122" s="43">
        <v>10</v>
      </c>
      <c r="J122" s="43">
        <v>21</v>
      </c>
      <c r="K122" s="43">
        <v>0</v>
      </c>
      <c r="L122" s="43"/>
      <c r="M122" s="43"/>
      <c r="N122" s="43"/>
      <c r="O122" s="43"/>
      <c r="P122" s="43"/>
      <c r="Q122" s="105">
        <v>158</v>
      </c>
    </row>
    <row r="123" spans="1:19" ht="15" thickBot="1" x14ac:dyDescent="0.25">
      <c r="A123" s="42" t="s">
        <v>129</v>
      </c>
      <c r="B123" s="52" t="s">
        <v>409</v>
      </c>
      <c r="C123" s="28"/>
      <c r="D123" s="31"/>
      <c r="E123" s="43">
        <v>23</v>
      </c>
      <c r="F123" s="43">
        <v>16</v>
      </c>
      <c r="G123" s="43">
        <v>31</v>
      </c>
      <c r="H123" s="43">
        <v>33</v>
      </c>
      <c r="I123" s="43">
        <v>24</v>
      </c>
      <c r="J123" s="43">
        <v>23</v>
      </c>
      <c r="K123" s="43">
        <v>19</v>
      </c>
      <c r="L123" s="43"/>
      <c r="M123" s="43"/>
      <c r="N123" s="43"/>
      <c r="O123" s="43"/>
      <c r="P123" s="43"/>
      <c r="Q123" s="105">
        <v>169</v>
      </c>
    </row>
    <row r="124" spans="1:19" ht="15" thickBot="1" x14ac:dyDescent="0.25">
      <c r="A124" s="294" t="s">
        <v>164</v>
      </c>
      <c r="B124" s="295"/>
      <c r="C124" s="276">
        <v>39.482622754816447</v>
      </c>
      <c r="D124" s="75">
        <v>0.45799842395587076</v>
      </c>
      <c r="E124" s="5">
        <v>415</v>
      </c>
      <c r="F124" s="5">
        <v>470</v>
      </c>
      <c r="G124" s="5">
        <v>458</v>
      </c>
      <c r="H124" s="5">
        <v>402</v>
      </c>
      <c r="I124" s="5">
        <v>508</v>
      </c>
      <c r="J124" s="5">
        <v>363</v>
      </c>
      <c r="K124" s="5">
        <v>290</v>
      </c>
      <c r="L124" s="5"/>
      <c r="M124" s="5"/>
      <c r="N124" s="5"/>
      <c r="O124" s="5"/>
      <c r="P124" s="5"/>
      <c r="Q124" s="211">
        <v>2906</v>
      </c>
      <c r="R124" s="296">
        <v>6345</v>
      </c>
      <c r="S124" s="297"/>
    </row>
    <row r="125" spans="1:19" ht="15" thickBot="1" x14ac:dyDescent="0.25">
      <c r="A125" s="42" t="s">
        <v>143</v>
      </c>
      <c r="B125" s="52" t="s">
        <v>410</v>
      </c>
      <c r="C125" s="28"/>
      <c r="D125" s="31"/>
      <c r="E125" s="43">
        <v>1103</v>
      </c>
      <c r="F125" s="43">
        <v>967</v>
      </c>
      <c r="G125" s="43">
        <v>820</v>
      </c>
      <c r="H125" s="43">
        <v>676</v>
      </c>
      <c r="I125" s="43">
        <v>717</v>
      </c>
      <c r="J125" s="43">
        <v>719</v>
      </c>
      <c r="K125" s="43">
        <v>280</v>
      </c>
      <c r="L125" s="43"/>
      <c r="M125" s="43"/>
      <c r="N125" s="43"/>
      <c r="O125" s="43"/>
      <c r="P125" s="43"/>
      <c r="Q125" s="105">
        <v>5282</v>
      </c>
    </row>
    <row r="126" spans="1:19" ht="15" thickBot="1" x14ac:dyDescent="0.25">
      <c r="A126" s="42" t="s">
        <v>143</v>
      </c>
      <c r="B126" s="52" t="s">
        <v>411</v>
      </c>
      <c r="C126" s="28"/>
      <c r="D126" s="31"/>
      <c r="E126" s="43">
        <v>417</v>
      </c>
      <c r="F126" s="43">
        <v>311</v>
      </c>
      <c r="G126" s="43">
        <v>450</v>
      </c>
      <c r="H126" s="43">
        <v>421</v>
      </c>
      <c r="I126" s="43">
        <v>426</v>
      </c>
      <c r="J126" s="43">
        <v>341</v>
      </c>
      <c r="K126" s="43">
        <v>492</v>
      </c>
      <c r="L126" s="43"/>
      <c r="M126" s="43"/>
      <c r="N126" s="43"/>
      <c r="O126" s="43"/>
      <c r="P126" s="43"/>
      <c r="Q126" s="105">
        <v>2858</v>
      </c>
    </row>
    <row r="127" spans="1:19" ht="15" thickBot="1" x14ac:dyDescent="0.25">
      <c r="A127" s="42" t="s">
        <v>143</v>
      </c>
      <c r="B127" s="52" t="s">
        <v>412</v>
      </c>
      <c r="C127" s="28"/>
      <c r="D127" s="31"/>
      <c r="E127" s="43">
        <v>297</v>
      </c>
      <c r="F127" s="43">
        <v>227</v>
      </c>
      <c r="G127" s="43">
        <v>295</v>
      </c>
      <c r="H127" s="43">
        <v>291</v>
      </c>
      <c r="I127" s="43">
        <v>348</v>
      </c>
      <c r="J127" s="43">
        <v>343</v>
      </c>
      <c r="K127" s="43">
        <v>375</v>
      </c>
      <c r="L127" s="43"/>
      <c r="M127" s="43"/>
      <c r="N127" s="43"/>
      <c r="O127" s="43"/>
      <c r="P127" s="43"/>
      <c r="Q127" s="105">
        <v>2176</v>
      </c>
    </row>
    <row r="128" spans="1:19" ht="15" thickBot="1" x14ac:dyDescent="0.25">
      <c r="A128" s="42" t="s">
        <v>143</v>
      </c>
      <c r="B128" s="52" t="s">
        <v>413</v>
      </c>
      <c r="C128" s="28"/>
      <c r="D128" s="31"/>
      <c r="E128" s="43">
        <v>953</v>
      </c>
      <c r="F128" s="43">
        <v>820</v>
      </c>
      <c r="G128" s="43">
        <v>703</v>
      </c>
      <c r="H128" s="43">
        <v>777</v>
      </c>
      <c r="I128" s="43">
        <v>1033</v>
      </c>
      <c r="J128" s="43">
        <v>906</v>
      </c>
      <c r="K128" s="43">
        <v>517</v>
      </c>
      <c r="L128" s="43"/>
      <c r="M128" s="43"/>
      <c r="N128" s="43"/>
      <c r="O128" s="43"/>
      <c r="P128" s="43"/>
      <c r="Q128" s="105">
        <v>5709</v>
      </c>
    </row>
    <row r="129" spans="1:22" ht="15" thickBot="1" x14ac:dyDescent="0.25">
      <c r="A129" s="42" t="s">
        <v>143</v>
      </c>
      <c r="B129" s="52" t="s">
        <v>414</v>
      </c>
      <c r="C129" s="28"/>
      <c r="D129" s="31"/>
      <c r="E129" s="43">
        <v>19</v>
      </c>
      <c r="F129" s="43">
        <v>25</v>
      </c>
      <c r="G129" s="43">
        <v>10</v>
      </c>
      <c r="H129" s="43">
        <v>23</v>
      </c>
      <c r="I129" s="43">
        <v>34</v>
      </c>
      <c r="J129" s="43">
        <v>29</v>
      </c>
      <c r="K129" s="43">
        <v>46</v>
      </c>
      <c r="L129" s="43"/>
      <c r="M129" s="43"/>
      <c r="N129" s="43"/>
      <c r="O129" s="43"/>
      <c r="P129" s="43"/>
      <c r="Q129" s="105">
        <v>186</v>
      </c>
    </row>
    <row r="130" spans="1:22" ht="15" thickBot="1" x14ac:dyDescent="0.25">
      <c r="A130" s="42" t="s">
        <v>143</v>
      </c>
      <c r="B130" s="52" t="s">
        <v>415</v>
      </c>
      <c r="C130" s="28"/>
      <c r="D130" s="31"/>
      <c r="E130" s="43">
        <v>31</v>
      </c>
      <c r="F130" s="43">
        <v>19</v>
      </c>
      <c r="G130" s="43">
        <v>29</v>
      </c>
      <c r="H130" s="43">
        <v>23</v>
      </c>
      <c r="I130" s="43">
        <v>25</v>
      </c>
      <c r="J130" s="43">
        <v>21</v>
      </c>
      <c r="K130" s="43">
        <v>54</v>
      </c>
      <c r="L130" s="43"/>
      <c r="M130" s="43"/>
      <c r="N130" s="43"/>
      <c r="O130" s="43"/>
      <c r="P130" s="43"/>
      <c r="Q130" s="105">
        <v>202</v>
      </c>
    </row>
    <row r="131" spans="1:22" ht="15" thickBot="1" x14ac:dyDescent="0.25">
      <c r="A131" s="42" t="s">
        <v>143</v>
      </c>
      <c r="B131" s="52" t="s">
        <v>416</v>
      </c>
      <c r="C131" s="28"/>
      <c r="D131" s="31"/>
      <c r="E131" s="43">
        <v>56</v>
      </c>
      <c r="F131" s="43">
        <v>44</v>
      </c>
      <c r="G131" s="43">
        <v>58</v>
      </c>
      <c r="H131" s="43">
        <v>67</v>
      </c>
      <c r="I131" s="43">
        <v>28</v>
      </c>
      <c r="J131" s="43">
        <v>52</v>
      </c>
      <c r="K131" s="43">
        <v>49</v>
      </c>
      <c r="L131" s="43"/>
      <c r="M131" s="43"/>
      <c r="N131" s="43"/>
      <c r="O131" s="43"/>
      <c r="P131" s="43"/>
      <c r="Q131" s="105">
        <v>354</v>
      </c>
    </row>
    <row r="132" spans="1:22" ht="15" thickBot="1" x14ac:dyDescent="0.25">
      <c r="A132" s="42" t="s">
        <v>143</v>
      </c>
      <c r="B132" s="52" t="s">
        <v>417</v>
      </c>
      <c r="C132" s="28"/>
      <c r="D132" s="31"/>
      <c r="E132" s="43">
        <v>22</v>
      </c>
      <c r="F132" s="43">
        <v>21</v>
      </c>
      <c r="G132" s="43">
        <v>24</v>
      </c>
      <c r="H132" s="43">
        <v>24</v>
      </c>
      <c r="I132" s="43">
        <v>23</v>
      </c>
      <c r="J132" s="43">
        <v>19</v>
      </c>
      <c r="K132" s="43">
        <v>35</v>
      </c>
      <c r="L132" s="43"/>
      <c r="M132" s="43"/>
      <c r="N132" s="43"/>
      <c r="O132" s="43"/>
      <c r="P132" s="43"/>
      <c r="Q132" s="105">
        <v>168</v>
      </c>
      <c r="V132" s="130"/>
    </row>
    <row r="133" spans="1:22" ht="15" thickBot="1" x14ac:dyDescent="0.25">
      <c r="A133" s="42" t="s">
        <v>143</v>
      </c>
      <c r="B133" s="52" t="s">
        <v>418</v>
      </c>
      <c r="C133" s="28"/>
      <c r="D133" s="31"/>
      <c r="E133" s="43">
        <v>48</v>
      </c>
      <c r="F133" s="43">
        <v>58</v>
      </c>
      <c r="G133" s="43">
        <v>12</v>
      </c>
      <c r="H133" s="43">
        <v>46</v>
      </c>
      <c r="I133" s="43">
        <v>32</v>
      </c>
      <c r="J133" s="43">
        <v>26</v>
      </c>
      <c r="K133" s="43">
        <v>33</v>
      </c>
      <c r="L133" s="43"/>
      <c r="M133" s="43"/>
      <c r="N133" s="43"/>
      <c r="O133" s="43"/>
      <c r="P133" s="43"/>
      <c r="Q133" s="105">
        <v>255</v>
      </c>
    </row>
    <row r="134" spans="1:22" ht="15" thickBot="1" x14ac:dyDescent="0.25">
      <c r="A134" s="42" t="s">
        <v>143</v>
      </c>
      <c r="B134" s="52" t="s">
        <v>419</v>
      </c>
      <c r="C134" s="28"/>
      <c r="D134" s="31"/>
      <c r="E134" s="43">
        <v>97</v>
      </c>
      <c r="F134" s="43">
        <v>32</v>
      </c>
      <c r="G134" s="43">
        <v>114</v>
      </c>
      <c r="H134" s="43">
        <v>86</v>
      </c>
      <c r="I134" s="43">
        <v>64</v>
      </c>
      <c r="J134" s="43">
        <v>82</v>
      </c>
      <c r="K134" s="43">
        <v>51</v>
      </c>
      <c r="L134" s="43"/>
      <c r="M134" s="43"/>
      <c r="N134" s="43"/>
      <c r="O134" s="43"/>
      <c r="P134" s="43"/>
      <c r="Q134" s="105">
        <v>526</v>
      </c>
    </row>
    <row r="135" spans="1:22" ht="15" thickBot="1" x14ac:dyDescent="0.25">
      <c r="A135" s="42" t="s">
        <v>143</v>
      </c>
      <c r="B135" s="52" t="s">
        <v>420</v>
      </c>
      <c r="C135" s="28"/>
      <c r="D135" s="31"/>
      <c r="E135" s="43">
        <v>28</v>
      </c>
      <c r="F135" s="43">
        <v>95</v>
      </c>
      <c r="G135" s="43">
        <v>25</v>
      </c>
      <c r="H135" s="43">
        <v>83</v>
      </c>
      <c r="I135" s="43">
        <v>82</v>
      </c>
      <c r="J135" s="43">
        <v>104</v>
      </c>
      <c r="K135" s="43">
        <v>14</v>
      </c>
      <c r="L135" s="43"/>
      <c r="M135" s="43"/>
      <c r="N135" s="43"/>
      <c r="O135" s="43"/>
      <c r="P135" s="43"/>
      <c r="Q135" s="105">
        <v>431</v>
      </c>
    </row>
    <row r="136" spans="1:22" ht="15" thickBot="1" x14ac:dyDescent="0.25">
      <c r="A136" s="42" t="s">
        <v>143</v>
      </c>
      <c r="B136" s="52" t="s">
        <v>421</v>
      </c>
      <c r="C136" s="28"/>
      <c r="D136" s="31"/>
      <c r="E136" s="43">
        <v>28</v>
      </c>
      <c r="F136" s="43">
        <v>38</v>
      </c>
      <c r="G136" s="43">
        <v>0</v>
      </c>
      <c r="H136" s="43">
        <v>35</v>
      </c>
      <c r="I136" s="43">
        <v>28</v>
      </c>
      <c r="J136" s="43">
        <v>20</v>
      </c>
      <c r="K136" s="43">
        <v>0</v>
      </c>
      <c r="L136" s="43"/>
      <c r="M136" s="43"/>
      <c r="N136" s="43"/>
      <c r="O136" s="43"/>
      <c r="P136" s="43"/>
      <c r="Q136" s="105">
        <v>149</v>
      </c>
    </row>
    <row r="137" spans="1:22" ht="15" thickBot="1" x14ac:dyDescent="0.25">
      <c r="A137" s="42" t="s">
        <v>143</v>
      </c>
      <c r="B137" s="52" t="s">
        <v>422</v>
      </c>
      <c r="C137" s="28"/>
      <c r="D137" s="31"/>
      <c r="E137" s="43">
        <v>24</v>
      </c>
      <c r="F137" s="43">
        <v>25</v>
      </c>
      <c r="G137" s="43">
        <v>0</v>
      </c>
      <c r="H137" s="43">
        <v>35</v>
      </c>
      <c r="I137" s="43">
        <v>35</v>
      </c>
      <c r="J137" s="43">
        <v>17</v>
      </c>
      <c r="K137" s="43">
        <v>11</v>
      </c>
      <c r="L137" s="43"/>
      <c r="M137" s="43"/>
      <c r="N137" s="43"/>
      <c r="O137" s="43"/>
      <c r="P137" s="43"/>
      <c r="Q137" s="105">
        <v>147</v>
      </c>
    </row>
    <row r="138" spans="1:22" ht="15" thickBot="1" x14ac:dyDescent="0.25">
      <c r="A138" s="294" t="s">
        <v>165</v>
      </c>
      <c r="B138" s="295"/>
      <c r="C138" s="276">
        <v>46.309409023341772</v>
      </c>
      <c r="D138" s="75">
        <v>0.55571290828010123</v>
      </c>
      <c r="E138" s="5">
        <v>3123</v>
      </c>
      <c r="F138" s="5">
        <v>2682</v>
      </c>
      <c r="G138" s="5">
        <v>2540</v>
      </c>
      <c r="H138" s="5">
        <v>2587</v>
      </c>
      <c r="I138" s="5">
        <v>2875</v>
      </c>
      <c r="J138" s="5">
        <v>2679</v>
      </c>
      <c r="K138" s="5">
        <v>1957</v>
      </c>
      <c r="L138" s="5"/>
      <c r="M138" s="5"/>
      <c r="N138" s="5"/>
      <c r="O138" s="5"/>
      <c r="P138" s="5"/>
      <c r="Q138" s="211">
        <v>18443</v>
      </c>
      <c r="R138" s="296">
        <v>33188</v>
      </c>
      <c r="S138" s="297"/>
    </row>
    <row r="139" spans="1:22" ht="15" thickBot="1" x14ac:dyDescent="0.25">
      <c r="A139" s="42" t="s">
        <v>148</v>
      </c>
      <c r="B139" s="52" t="s">
        <v>423</v>
      </c>
      <c r="C139" s="28"/>
      <c r="D139" s="31"/>
      <c r="E139" s="43">
        <v>1206</v>
      </c>
      <c r="F139" s="43">
        <v>1301</v>
      </c>
      <c r="G139" s="43">
        <v>1258</v>
      </c>
      <c r="H139" s="43">
        <v>1231</v>
      </c>
      <c r="I139" s="43">
        <v>1372</v>
      </c>
      <c r="J139" s="43">
        <v>1195</v>
      </c>
      <c r="K139" s="43">
        <v>1333</v>
      </c>
      <c r="L139" s="43"/>
      <c r="M139" s="43"/>
      <c r="N139" s="43"/>
      <c r="O139" s="43"/>
      <c r="P139" s="43"/>
      <c r="Q139" s="105">
        <v>8896</v>
      </c>
    </row>
    <row r="140" spans="1:22" ht="15" thickBot="1" x14ac:dyDescent="0.25">
      <c r="A140" s="42" t="s">
        <v>148</v>
      </c>
      <c r="B140" s="52" t="s">
        <v>424</v>
      </c>
      <c r="C140" s="28"/>
      <c r="D140" s="31"/>
      <c r="E140" s="43">
        <v>27</v>
      </c>
      <c r="F140" s="43">
        <v>14</v>
      </c>
      <c r="G140" s="43">
        <v>0</v>
      </c>
      <c r="H140" s="43">
        <v>22</v>
      </c>
      <c r="I140" s="43">
        <v>35</v>
      </c>
      <c r="J140" s="43">
        <v>18</v>
      </c>
      <c r="K140" s="43">
        <v>36</v>
      </c>
      <c r="L140" s="43"/>
      <c r="M140" s="43"/>
      <c r="N140" s="43"/>
      <c r="O140" s="43"/>
      <c r="P140" s="43"/>
      <c r="Q140" s="105">
        <v>152</v>
      </c>
    </row>
    <row r="141" spans="1:22" ht="15" thickBot="1" x14ac:dyDescent="0.25">
      <c r="A141" s="42" t="s">
        <v>148</v>
      </c>
      <c r="B141" s="52" t="s">
        <v>425</v>
      </c>
      <c r="C141" s="28"/>
      <c r="D141" s="31"/>
      <c r="E141" s="43">
        <v>36</v>
      </c>
      <c r="F141" s="43">
        <v>16</v>
      </c>
      <c r="G141" s="43">
        <v>25</v>
      </c>
      <c r="H141" s="43">
        <v>16</v>
      </c>
      <c r="I141" s="43">
        <v>9</v>
      </c>
      <c r="J141" s="43">
        <v>5</v>
      </c>
      <c r="K141" s="43">
        <v>20</v>
      </c>
      <c r="L141" s="43"/>
      <c r="M141" s="43"/>
      <c r="N141" s="43"/>
      <c r="O141" s="43"/>
      <c r="P141" s="43"/>
      <c r="Q141" s="105">
        <v>127</v>
      </c>
    </row>
    <row r="142" spans="1:22" ht="15" thickBot="1" x14ac:dyDescent="0.25">
      <c r="A142" s="42" t="s">
        <v>148</v>
      </c>
      <c r="B142" s="52" t="s">
        <v>426</v>
      </c>
      <c r="C142" s="28"/>
      <c r="D142" s="31"/>
      <c r="E142" s="43">
        <v>29</v>
      </c>
      <c r="F142" s="43">
        <v>29</v>
      </c>
      <c r="G142" s="43">
        <v>63</v>
      </c>
      <c r="H142" s="43">
        <v>35</v>
      </c>
      <c r="I142" s="43">
        <v>38</v>
      </c>
      <c r="J142" s="43">
        <v>31</v>
      </c>
      <c r="K142" s="43">
        <v>19</v>
      </c>
      <c r="L142" s="43"/>
      <c r="M142" s="43"/>
      <c r="N142" s="43"/>
      <c r="O142" s="43"/>
      <c r="P142" s="43"/>
      <c r="Q142" s="105">
        <v>244</v>
      </c>
    </row>
    <row r="143" spans="1:22" ht="15" thickBot="1" x14ac:dyDescent="0.25">
      <c r="A143" s="294" t="s">
        <v>166</v>
      </c>
      <c r="B143" s="295"/>
      <c r="C143" s="276">
        <v>68.440346307135044</v>
      </c>
      <c r="D143" s="75">
        <v>0.71862363622491798</v>
      </c>
      <c r="E143" s="5">
        <v>1298</v>
      </c>
      <c r="F143" s="5">
        <v>1360</v>
      </c>
      <c r="G143" s="5">
        <v>1346</v>
      </c>
      <c r="H143" s="5">
        <v>1304</v>
      </c>
      <c r="I143" s="5">
        <v>1454</v>
      </c>
      <c r="J143" s="5">
        <v>1249</v>
      </c>
      <c r="K143" s="5">
        <v>1408</v>
      </c>
      <c r="L143" s="5"/>
      <c r="M143" s="5"/>
      <c r="N143" s="5"/>
      <c r="O143" s="5"/>
      <c r="P143" s="5"/>
      <c r="Q143" s="211">
        <v>9419</v>
      </c>
      <c r="R143" s="296">
        <v>13107</v>
      </c>
      <c r="S143" s="297"/>
    </row>
    <row r="144" spans="1:22" ht="15" thickBot="1" x14ac:dyDescent="0.25">
      <c r="A144" s="42" t="s">
        <v>156</v>
      </c>
      <c r="B144" s="42" t="s">
        <v>427</v>
      </c>
      <c r="C144" s="28"/>
      <c r="D144" s="31"/>
      <c r="E144" s="43">
        <v>167</v>
      </c>
      <c r="F144" s="43">
        <v>248</v>
      </c>
      <c r="G144" s="43">
        <v>283</v>
      </c>
      <c r="H144" s="43">
        <v>337</v>
      </c>
      <c r="I144" s="43">
        <v>867</v>
      </c>
      <c r="J144" s="43">
        <v>753</v>
      </c>
      <c r="K144" s="43">
        <v>692</v>
      </c>
      <c r="L144" s="43"/>
      <c r="M144" s="43"/>
      <c r="N144" s="43"/>
      <c r="O144" s="43"/>
      <c r="P144" s="43"/>
      <c r="Q144" s="105">
        <v>3347</v>
      </c>
    </row>
    <row r="145" spans="1:19" ht="15" thickBot="1" x14ac:dyDescent="0.25">
      <c r="A145" s="42" t="s">
        <v>156</v>
      </c>
      <c r="B145" s="42" t="s">
        <v>428</v>
      </c>
      <c r="C145" s="28"/>
      <c r="D145" s="31"/>
      <c r="E145" s="43">
        <v>12</v>
      </c>
      <c r="F145" s="43">
        <v>0</v>
      </c>
      <c r="G145" s="43">
        <v>0</v>
      </c>
      <c r="H145" s="43">
        <v>31</v>
      </c>
      <c r="I145" s="43">
        <v>44</v>
      </c>
      <c r="J145" s="43">
        <v>0</v>
      </c>
      <c r="K145" s="43">
        <v>32</v>
      </c>
      <c r="L145" s="43"/>
      <c r="M145" s="43"/>
      <c r="N145" s="43"/>
      <c r="O145" s="43"/>
      <c r="P145" s="43"/>
      <c r="Q145" s="105">
        <v>119</v>
      </c>
    </row>
    <row r="146" spans="1:19" ht="15" thickBot="1" x14ac:dyDescent="0.25">
      <c r="A146" s="42" t="s">
        <v>156</v>
      </c>
      <c r="B146" s="42" t="s">
        <v>429</v>
      </c>
      <c r="C146" s="28"/>
      <c r="D146" s="31"/>
      <c r="E146" s="43">
        <v>14</v>
      </c>
      <c r="F146" s="43">
        <v>0</v>
      </c>
      <c r="G146" s="43">
        <v>5</v>
      </c>
      <c r="H146" s="43">
        <v>12</v>
      </c>
      <c r="I146" s="43">
        <v>0</v>
      </c>
      <c r="J146" s="43">
        <v>10</v>
      </c>
      <c r="K146" s="43">
        <v>16</v>
      </c>
      <c r="L146" s="43"/>
      <c r="M146" s="43"/>
      <c r="N146" s="43"/>
      <c r="O146" s="43"/>
      <c r="P146" s="43"/>
      <c r="Q146" s="105">
        <v>57</v>
      </c>
    </row>
    <row r="147" spans="1:19" ht="15" thickBot="1" x14ac:dyDescent="0.25">
      <c r="A147" s="42" t="s">
        <v>156</v>
      </c>
      <c r="B147" s="42" t="s">
        <v>430</v>
      </c>
      <c r="C147" s="28"/>
      <c r="D147" s="31"/>
      <c r="E147" s="43">
        <v>7</v>
      </c>
      <c r="F147" s="43">
        <v>13</v>
      </c>
      <c r="G147" s="43">
        <v>0</v>
      </c>
      <c r="H147" s="43">
        <v>22</v>
      </c>
      <c r="I147" s="43">
        <v>40</v>
      </c>
      <c r="J147" s="43">
        <v>6</v>
      </c>
      <c r="K147" s="43">
        <v>26</v>
      </c>
      <c r="L147" s="43"/>
      <c r="M147" s="43"/>
      <c r="N147" s="43"/>
      <c r="O147" s="43"/>
      <c r="P147" s="43"/>
      <c r="Q147" s="105">
        <v>114</v>
      </c>
    </row>
    <row r="148" spans="1:19" ht="15" thickBot="1" x14ac:dyDescent="0.25">
      <c r="A148" s="42" t="s">
        <v>156</v>
      </c>
      <c r="B148" s="42" t="s">
        <v>431</v>
      </c>
      <c r="C148" s="28"/>
      <c r="D148" s="31"/>
      <c r="E148" s="43">
        <v>15</v>
      </c>
      <c r="F148" s="43">
        <v>19</v>
      </c>
      <c r="G148" s="43">
        <v>0</v>
      </c>
      <c r="H148" s="43">
        <v>18</v>
      </c>
      <c r="I148" s="43">
        <v>47</v>
      </c>
      <c r="J148" s="43">
        <v>32</v>
      </c>
      <c r="K148" s="43">
        <v>82</v>
      </c>
      <c r="L148" s="43"/>
      <c r="M148" s="43"/>
      <c r="N148" s="43"/>
      <c r="O148" s="43"/>
      <c r="P148" s="43"/>
      <c r="Q148" s="105">
        <v>213</v>
      </c>
    </row>
    <row r="149" spans="1:19" ht="15" thickBot="1" x14ac:dyDescent="0.25">
      <c r="A149" s="42" t="s">
        <v>156</v>
      </c>
      <c r="B149" s="42" t="s">
        <v>432</v>
      </c>
      <c r="C149" s="28"/>
      <c r="D149" s="31"/>
      <c r="E149" s="43">
        <v>18</v>
      </c>
      <c r="F149" s="43">
        <v>0</v>
      </c>
      <c r="G149" s="43">
        <v>0</v>
      </c>
      <c r="H149" s="43">
        <v>50</v>
      </c>
      <c r="I149" s="43">
        <v>59</v>
      </c>
      <c r="J149" s="43">
        <v>19</v>
      </c>
      <c r="K149" s="43">
        <v>67</v>
      </c>
      <c r="L149" s="43"/>
      <c r="M149" s="43"/>
      <c r="N149" s="43"/>
      <c r="O149" s="43"/>
      <c r="P149" s="43"/>
      <c r="Q149" s="105">
        <v>213</v>
      </c>
    </row>
    <row r="150" spans="1:19" ht="15" thickBot="1" x14ac:dyDescent="0.25">
      <c r="A150" s="42" t="s">
        <v>156</v>
      </c>
      <c r="B150" s="42" t="s">
        <v>433</v>
      </c>
      <c r="C150" s="28"/>
      <c r="D150" s="31"/>
      <c r="E150" s="43">
        <v>14</v>
      </c>
      <c r="F150" s="43">
        <v>0</v>
      </c>
      <c r="G150" s="43">
        <v>0</v>
      </c>
      <c r="H150" s="43">
        <v>0</v>
      </c>
      <c r="I150" s="43">
        <v>19</v>
      </c>
      <c r="J150" s="43">
        <v>11</v>
      </c>
      <c r="K150" s="43">
        <v>27</v>
      </c>
      <c r="L150" s="43"/>
      <c r="M150" s="43"/>
      <c r="N150" s="43"/>
      <c r="O150" s="43"/>
      <c r="P150" s="43"/>
      <c r="Q150" s="105">
        <v>71</v>
      </c>
    </row>
    <row r="151" spans="1:19" ht="15" thickBot="1" x14ac:dyDescent="0.25">
      <c r="A151" s="294" t="s">
        <v>167</v>
      </c>
      <c r="B151" s="295"/>
      <c r="C151" s="276">
        <v>74.197716993323283</v>
      </c>
      <c r="D151" s="75">
        <v>0.89037260391987938</v>
      </c>
      <c r="E151" s="5">
        <v>247</v>
      </c>
      <c r="F151" s="5">
        <v>280</v>
      </c>
      <c r="G151" s="5">
        <v>288</v>
      </c>
      <c r="H151" s="5">
        <v>470</v>
      </c>
      <c r="I151" s="5">
        <v>1076</v>
      </c>
      <c r="J151" s="5">
        <v>831</v>
      </c>
      <c r="K151" s="5">
        <v>942</v>
      </c>
      <c r="L151" s="5"/>
      <c r="M151" s="5"/>
      <c r="N151" s="5"/>
      <c r="O151" s="5"/>
      <c r="P151" s="5"/>
      <c r="Q151" s="211">
        <v>4134</v>
      </c>
      <c r="R151" s="296">
        <v>4643</v>
      </c>
      <c r="S151" s="297"/>
    </row>
    <row r="152" spans="1:19" x14ac:dyDescent="0.2">
      <c r="C152" s="77"/>
      <c r="D152" s="39"/>
    </row>
  </sheetData>
  <sheetProtection selectLockedCells="1" selectUnlockedCells="1"/>
  <mergeCells count="33">
    <mergeCell ref="A1:A10"/>
    <mergeCell ref="B1:B10"/>
    <mergeCell ref="C1:C11"/>
    <mergeCell ref="D1:D10"/>
    <mergeCell ref="E1:S1"/>
    <mergeCell ref="E2:Q9"/>
    <mergeCell ref="R2:S9"/>
    <mergeCell ref="E10:Q10"/>
    <mergeCell ref="R10:S11"/>
    <mergeCell ref="A26:B26"/>
    <mergeCell ref="R26:S26"/>
    <mergeCell ref="A38:B38"/>
    <mergeCell ref="R38:S38"/>
    <mergeCell ref="A49:B49"/>
    <mergeCell ref="R49:S49"/>
    <mergeCell ref="A64:B64"/>
    <mergeCell ref="R64:S64"/>
    <mergeCell ref="A75:B75"/>
    <mergeCell ref="R75:S75"/>
    <mergeCell ref="A81:B81"/>
    <mergeCell ref="R81:S81"/>
    <mergeCell ref="A92:B92"/>
    <mergeCell ref="R92:S92"/>
    <mergeCell ref="A111:B111"/>
    <mergeCell ref="R111:S111"/>
    <mergeCell ref="A124:B124"/>
    <mergeCell ref="R124:S124"/>
    <mergeCell ref="A138:B138"/>
    <mergeCell ref="R138:S138"/>
    <mergeCell ref="A143:B143"/>
    <mergeCell ref="R143:S143"/>
    <mergeCell ref="A151:B151"/>
    <mergeCell ref="R151:S15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topLeftCell="A133" zoomScale="80" zoomScaleNormal="80" workbookViewId="0">
      <selection activeCell="D13" sqref="D13"/>
    </sheetView>
  </sheetViews>
  <sheetFormatPr baseColWidth="10" defaultColWidth="11.42578125" defaultRowHeight="14.25" x14ac:dyDescent="0.2"/>
  <cols>
    <col min="1" max="1" width="24.28515625" style="42" bestFit="1" customWidth="1"/>
    <col min="2" max="2" width="48.140625" style="42" customWidth="1"/>
    <col min="3" max="3" width="16.42578125" style="29" customWidth="1"/>
    <col min="4" max="4" width="13" style="61" bestFit="1" customWidth="1"/>
    <col min="5" max="5" width="11" style="34" bestFit="1" customWidth="1"/>
    <col min="6" max="6" width="11.5703125" style="34" bestFit="1" customWidth="1"/>
    <col min="7" max="16" width="11" style="34" bestFit="1" customWidth="1"/>
    <col min="17" max="17" width="12.7109375" style="34" bestFit="1" customWidth="1"/>
    <col min="18" max="21" width="9.85546875" style="34" customWidth="1"/>
    <col min="22" max="22" width="10.5703125" style="34" bestFit="1" customWidth="1"/>
    <col min="23" max="29" width="9.85546875" style="34" customWidth="1"/>
    <col min="30" max="42" width="11" style="34" bestFit="1" customWidth="1"/>
    <col min="43" max="43" width="12.5703125" style="34" bestFit="1" customWidth="1"/>
    <col min="44" max="16384" width="11.42578125" style="29"/>
  </cols>
  <sheetData>
    <row r="1" spans="1:43" s="126" customFormat="1" ht="79.5" customHeight="1" thickBot="1" x14ac:dyDescent="0.25">
      <c r="A1" s="306" t="s">
        <v>0</v>
      </c>
      <c r="B1" s="309" t="s">
        <v>1</v>
      </c>
      <c r="C1" s="309" t="s">
        <v>170</v>
      </c>
      <c r="D1" s="332" t="s">
        <v>168</v>
      </c>
      <c r="E1" s="316" t="s">
        <v>236</v>
      </c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8"/>
    </row>
    <row r="2" spans="1:43" s="126" customFormat="1" ht="15" customHeight="1" thickTop="1" x14ac:dyDescent="0.2">
      <c r="A2" s="307"/>
      <c r="B2" s="310"/>
      <c r="C2" s="312"/>
      <c r="D2" s="333"/>
      <c r="E2" s="319" t="s">
        <v>2</v>
      </c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19" t="s">
        <v>3</v>
      </c>
      <c r="AF2" s="320"/>
      <c r="AG2" s="320"/>
      <c r="AH2" s="320"/>
      <c r="AI2" s="320"/>
      <c r="AJ2" s="320"/>
      <c r="AK2" s="320"/>
      <c r="AL2" s="320"/>
      <c r="AM2" s="320"/>
      <c r="AN2" s="320"/>
      <c r="AO2" s="320"/>
      <c r="AP2" s="320"/>
      <c r="AQ2" s="335"/>
    </row>
    <row r="3" spans="1:43" s="126" customFormat="1" ht="15" customHeight="1" x14ac:dyDescent="0.2">
      <c r="A3" s="307"/>
      <c r="B3" s="310"/>
      <c r="C3" s="312"/>
      <c r="D3" s="333"/>
      <c r="E3" s="319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19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35"/>
    </row>
    <row r="4" spans="1:43" s="126" customFormat="1" ht="15" customHeight="1" x14ac:dyDescent="0.2">
      <c r="A4" s="307"/>
      <c r="B4" s="310"/>
      <c r="C4" s="312"/>
      <c r="D4" s="333"/>
      <c r="E4" s="319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0"/>
      <c r="AE4" s="319"/>
      <c r="AF4" s="320"/>
      <c r="AG4" s="320"/>
      <c r="AH4" s="320"/>
      <c r="AI4" s="320"/>
      <c r="AJ4" s="320"/>
      <c r="AK4" s="320"/>
      <c r="AL4" s="320"/>
      <c r="AM4" s="320"/>
      <c r="AN4" s="320"/>
      <c r="AO4" s="320"/>
      <c r="AP4" s="320"/>
      <c r="AQ4" s="335"/>
    </row>
    <row r="5" spans="1:43" s="126" customFormat="1" ht="15" customHeight="1" x14ac:dyDescent="0.2">
      <c r="A5" s="307"/>
      <c r="B5" s="310"/>
      <c r="C5" s="312"/>
      <c r="D5" s="333"/>
      <c r="E5" s="319"/>
      <c r="F5" s="320"/>
      <c r="G5" s="320"/>
      <c r="H5" s="320"/>
      <c r="I5" s="320"/>
      <c r="J5" s="320"/>
      <c r="K5" s="320"/>
      <c r="L5" s="320"/>
      <c r="M5" s="320"/>
      <c r="N5" s="320"/>
      <c r="O5" s="320"/>
      <c r="P5" s="320"/>
      <c r="Q5" s="320"/>
      <c r="R5" s="320"/>
      <c r="S5" s="320"/>
      <c r="T5" s="320"/>
      <c r="U5" s="320"/>
      <c r="V5" s="320"/>
      <c r="W5" s="320"/>
      <c r="X5" s="320"/>
      <c r="Y5" s="320"/>
      <c r="Z5" s="320"/>
      <c r="AA5" s="320"/>
      <c r="AB5" s="320"/>
      <c r="AC5" s="320"/>
      <c r="AD5" s="320"/>
      <c r="AE5" s="319"/>
      <c r="AF5" s="320"/>
      <c r="AG5" s="320"/>
      <c r="AH5" s="320"/>
      <c r="AI5" s="320"/>
      <c r="AJ5" s="320"/>
      <c r="AK5" s="320"/>
      <c r="AL5" s="320"/>
      <c r="AM5" s="320"/>
      <c r="AN5" s="320"/>
      <c r="AO5" s="320"/>
      <c r="AP5" s="320"/>
      <c r="AQ5" s="335"/>
    </row>
    <row r="6" spans="1:43" s="126" customFormat="1" ht="15" customHeight="1" x14ac:dyDescent="0.2">
      <c r="A6" s="307"/>
      <c r="B6" s="310"/>
      <c r="C6" s="312"/>
      <c r="D6" s="333"/>
      <c r="E6" s="319"/>
      <c r="F6" s="320"/>
      <c r="G6" s="320"/>
      <c r="H6" s="320"/>
      <c r="I6" s="320"/>
      <c r="J6" s="320"/>
      <c r="K6" s="320"/>
      <c r="L6" s="320"/>
      <c r="M6" s="320"/>
      <c r="N6" s="320"/>
      <c r="O6" s="320"/>
      <c r="P6" s="320"/>
      <c r="Q6" s="320"/>
      <c r="R6" s="320"/>
      <c r="S6" s="320"/>
      <c r="T6" s="320"/>
      <c r="U6" s="320"/>
      <c r="V6" s="320"/>
      <c r="W6" s="320"/>
      <c r="X6" s="320"/>
      <c r="Y6" s="320"/>
      <c r="Z6" s="320"/>
      <c r="AA6" s="320"/>
      <c r="AB6" s="320"/>
      <c r="AC6" s="320"/>
      <c r="AD6" s="320"/>
      <c r="AE6" s="319"/>
      <c r="AF6" s="320"/>
      <c r="AG6" s="320"/>
      <c r="AH6" s="320"/>
      <c r="AI6" s="320"/>
      <c r="AJ6" s="320"/>
      <c r="AK6" s="320"/>
      <c r="AL6" s="320"/>
      <c r="AM6" s="320"/>
      <c r="AN6" s="320"/>
      <c r="AO6" s="320"/>
      <c r="AP6" s="320"/>
      <c r="AQ6" s="335"/>
    </row>
    <row r="7" spans="1:43" s="126" customFormat="1" ht="15" customHeight="1" x14ac:dyDescent="0.2">
      <c r="A7" s="307"/>
      <c r="B7" s="310"/>
      <c r="C7" s="312"/>
      <c r="D7" s="333"/>
      <c r="E7" s="319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0"/>
      <c r="T7" s="320"/>
      <c r="U7" s="320"/>
      <c r="V7" s="320"/>
      <c r="W7" s="320"/>
      <c r="X7" s="320"/>
      <c r="Y7" s="320"/>
      <c r="Z7" s="320"/>
      <c r="AA7" s="320"/>
      <c r="AB7" s="320"/>
      <c r="AC7" s="320"/>
      <c r="AD7" s="320"/>
      <c r="AE7" s="319"/>
      <c r="AF7" s="320"/>
      <c r="AG7" s="320"/>
      <c r="AH7" s="320"/>
      <c r="AI7" s="320"/>
      <c r="AJ7" s="320"/>
      <c r="AK7" s="320"/>
      <c r="AL7" s="320"/>
      <c r="AM7" s="320"/>
      <c r="AN7" s="320"/>
      <c r="AO7" s="320"/>
      <c r="AP7" s="320"/>
      <c r="AQ7" s="335"/>
    </row>
    <row r="8" spans="1:43" s="126" customFormat="1" ht="15" customHeight="1" x14ac:dyDescent="0.2">
      <c r="A8" s="307"/>
      <c r="B8" s="310"/>
      <c r="C8" s="312"/>
      <c r="D8" s="333"/>
      <c r="E8" s="319"/>
      <c r="F8" s="320"/>
      <c r="G8" s="320"/>
      <c r="H8" s="320"/>
      <c r="I8" s="320"/>
      <c r="J8" s="320"/>
      <c r="K8" s="320"/>
      <c r="L8" s="320"/>
      <c r="M8" s="320"/>
      <c r="N8" s="320"/>
      <c r="O8" s="320"/>
      <c r="P8" s="320"/>
      <c r="Q8" s="320"/>
      <c r="R8" s="320"/>
      <c r="S8" s="320"/>
      <c r="T8" s="320"/>
      <c r="U8" s="320"/>
      <c r="V8" s="320"/>
      <c r="W8" s="320"/>
      <c r="X8" s="320"/>
      <c r="Y8" s="320"/>
      <c r="Z8" s="320"/>
      <c r="AA8" s="320"/>
      <c r="AB8" s="320"/>
      <c r="AC8" s="320"/>
      <c r="AD8" s="320"/>
      <c r="AE8" s="319"/>
      <c r="AF8" s="320"/>
      <c r="AG8" s="320"/>
      <c r="AH8" s="320"/>
      <c r="AI8" s="320"/>
      <c r="AJ8" s="320"/>
      <c r="AK8" s="320"/>
      <c r="AL8" s="320"/>
      <c r="AM8" s="320"/>
      <c r="AN8" s="320"/>
      <c r="AO8" s="320"/>
      <c r="AP8" s="320"/>
      <c r="AQ8" s="335"/>
    </row>
    <row r="9" spans="1:43" s="126" customFormat="1" ht="15.75" customHeight="1" thickBot="1" x14ac:dyDescent="0.25">
      <c r="A9" s="307"/>
      <c r="B9" s="310"/>
      <c r="C9" s="312"/>
      <c r="D9" s="333"/>
      <c r="E9" s="319"/>
      <c r="F9" s="320"/>
      <c r="G9" s="320"/>
      <c r="H9" s="320"/>
      <c r="I9" s="320"/>
      <c r="J9" s="320"/>
      <c r="K9" s="320"/>
      <c r="L9" s="320"/>
      <c r="M9" s="320"/>
      <c r="N9" s="320"/>
      <c r="O9" s="320"/>
      <c r="P9" s="320"/>
      <c r="Q9" s="320"/>
      <c r="R9" s="320"/>
      <c r="S9" s="320"/>
      <c r="T9" s="320"/>
      <c r="U9" s="320"/>
      <c r="V9" s="320"/>
      <c r="W9" s="320"/>
      <c r="X9" s="320"/>
      <c r="Y9" s="320"/>
      <c r="Z9" s="320"/>
      <c r="AA9" s="320"/>
      <c r="AB9" s="320"/>
      <c r="AC9" s="320"/>
      <c r="AD9" s="320"/>
      <c r="AE9" s="321"/>
      <c r="AF9" s="322"/>
      <c r="AG9" s="322"/>
      <c r="AH9" s="322"/>
      <c r="AI9" s="322"/>
      <c r="AJ9" s="322"/>
      <c r="AK9" s="322"/>
      <c r="AL9" s="322"/>
      <c r="AM9" s="322"/>
      <c r="AN9" s="322"/>
      <c r="AO9" s="322"/>
      <c r="AP9" s="322"/>
      <c r="AQ9" s="336"/>
    </row>
    <row r="10" spans="1:43" s="126" customFormat="1" ht="57.75" customHeight="1" thickBot="1" x14ac:dyDescent="0.25">
      <c r="A10" s="308"/>
      <c r="B10" s="311"/>
      <c r="C10" s="312"/>
      <c r="D10" s="334"/>
      <c r="E10" s="337" t="s">
        <v>266</v>
      </c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9"/>
      <c r="R10" s="337" t="s">
        <v>267</v>
      </c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9"/>
      <c r="AE10" s="337" t="s">
        <v>239</v>
      </c>
      <c r="AF10" s="338"/>
      <c r="AG10" s="338"/>
      <c r="AH10" s="338"/>
      <c r="AI10" s="338"/>
      <c r="AJ10" s="338"/>
      <c r="AK10" s="338"/>
      <c r="AL10" s="338"/>
      <c r="AM10" s="338"/>
      <c r="AN10" s="338"/>
      <c r="AO10" s="338"/>
      <c r="AP10" s="338"/>
      <c r="AQ10" s="339"/>
    </row>
    <row r="11" spans="1:43" s="126" customFormat="1" ht="15" thickBot="1" x14ac:dyDescent="0.25">
      <c r="A11" s="96"/>
      <c r="B11" s="97"/>
      <c r="C11" s="311"/>
      <c r="D11" s="121" t="s">
        <v>169</v>
      </c>
      <c r="E11" s="99" t="s">
        <v>4</v>
      </c>
      <c r="F11" s="99" t="s">
        <v>5</v>
      </c>
      <c r="G11" s="99" t="s">
        <v>6</v>
      </c>
      <c r="H11" s="99" t="s">
        <v>7</v>
      </c>
      <c r="I11" s="99" t="s">
        <v>8</v>
      </c>
      <c r="J11" s="99" t="s">
        <v>9</v>
      </c>
      <c r="K11" s="99" t="s">
        <v>10</v>
      </c>
      <c r="L11" s="99" t="s">
        <v>11</v>
      </c>
      <c r="M11" s="99" t="s">
        <v>12</v>
      </c>
      <c r="N11" s="99" t="s">
        <v>13</v>
      </c>
      <c r="O11" s="99" t="s">
        <v>14</v>
      </c>
      <c r="P11" s="99" t="s">
        <v>15</v>
      </c>
      <c r="Q11" s="99" t="s">
        <v>16</v>
      </c>
      <c r="R11" s="99" t="s">
        <v>4</v>
      </c>
      <c r="S11" s="99" t="s">
        <v>5</v>
      </c>
      <c r="T11" s="99" t="s">
        <v>6</v>
      </c>
      <c r="U11" s="99" t="s">
        <v>7</v>
      </c>
      <c r="V11" s="99" t="s">
        <v>8</v>
      </c>
      <c r="W11" s="99" t="s">
        <v>9</v>
      </c>
      <c r="X11" s="99" t="s">
        <v>10</v>
      </c>
      <c r="Y11" s="99" t="s">
        <v>11</v>
      </c>
      <c r="Z11" s="99" t="s">
        <v>12</v>
      </c>
      <c r="AA11" s="99" t="s">
        <v>13</v>
      </c>
      <c r="AB11" s="99" t="s">
        <v>14</v>
      </c>
      <c r="AC11" s="99" t="s">
        <v>15</v>
      </c>
      <c r="AD11" s="99" t="s">
        <v>16</v>
      </c>
      <c r="AE11" s="99" t="s">
        <v>4</v>
      </c>
      <c r="AF11" s="99" t="s">
        <v>5</v>
      </c>
      <c r="AG11" s="99" t="s">
        <v>6</v>
      </c>
      <c r="AH11" s="99" t="s">
        <v>7</v>
      </c>
      <c r="AI11" s="99" t="s">
        <v>8</v>
      </c>
      <c r="AJ11" s="99" t="s">
        <v>9</v>
      </c>
      <c r="AK11" s="99" t="s">
        <v>10</v>
      </c>
      <c r="AL11" s="99" t="s">
        <v>11</v>
      </c>
      <c r="AM11" s="99" t="s">
        <v>12</v>
      </c>
      <c r="AN11" s="99" t="s">
        <v>13</v>
      </c>
      <c r="AO11" s="99" t="s">
        <v>14</v>
      </c>
      <c r="AP11" s="99" t="s">
        <v>15</v>
      </c>
      <c r="AQ11" s="116" t="s">
        <v>16</v>
      </c>
    </row>
    <row r="12" spans="1:43" ht="15" thickBot="1" x14ac:dyDescent="0.25">
      <c r="A12" s="42" t="s">
        <v>38</v>
      </c>
      <c r="B12" s="52" t="s">
        <v>306</v>
      </c>
      <c r="C12" s="28"/>
      <c r="D12" s="60"/>
      <c r="E12" s="43">
        <v>1858</v>
      </c>
      <c r="F12" s="43">
        <v>2013</v>
      </c>
      <c r="G12" s="43">
        <v>2503</v>
      </c>
      <c r="H12" s="43">
        <v>3583</v>
      </c>
      <c r="I12" s="43">
        <v>2571</v>
      </c>
      <c r="J12" s="43">
        <v>2027</v>
      </c>
      <c r="K12" s="43">
        <v>2178</v>
      </c>
      <c r="L12" s="43"/>
      <c r="M12" s="43"/>
      <c r="N12" s="43"/>
      <c r="O12" s="43"/>
      <c r="P12" s="43"/>
      <c r="Q12" s="105">
        <v>16733</v>
      </c>
      <c r="R12" s="43">
        <v>280</v>
      </c>
      <c r="S12" s="43">
        <v>359</v>
      </c>
      <c r="T12" s="43">
        <v>437</v>
      </c>
      <c r="U12" s="43">
        <v>332</v>
      </c>
      <c r="V12" s="43">
        <v>364</v>
      </c>
      <c r="W12" s="43">
        <v>324</v>
      </c>
      <c r="X12" s="43">
        <v>247</v>
      </c>
      <c r="Y12" s="43"/>
      <c r="Z12" s="43"/>
      <c r="AA12" s="43"/>
      <c r="AB12" s="43"/>
      <c r="AC12" s="43"/>
      <c r="AD12" s="105">
        <v>2343</v>
      </c>
      <c r="AE12" s="43">
        <v>1858</v>
      </c>
      <c r="AF12" s="43">
        <v>2013</v>
      </c>
      <c r="AG12" s="43">
        <v>2503</v>
      </c>
      <c r="AH12" s="43">
        <v>3583</v>
      </c>
      <c r="AI12" s="43">
        <v>2571</v>
      </c>
      <c r="AJ12" s="43">
        <v>2027</v>
      </c>
      <c r="AK12" s="43">
        <v>2178</v>
      </c>
      <c r="AL12" s="43"/>
      <c r="AM12" s="43"/>
      <c r="AN12" s="43"/>
      <c r="AO12" s="43"/>
      <c r="AP12" s="43"/>
      <c r="AQ12" s="105">
        <v>16733</v>
      </c>
    </row>
    <row r="13" spans="1:43" ht="15" thickBot="1" x14ac:dyDescent="0.25">
      <c r="A13" s="42" t="s">
        <v>38</v>
      </c>
      <c r="B13" s="52" t="s">
        <v>307</v>
      </c>
      <c r="C13" s="28"/>
      <c r="D13" s="60"/>
      <c r="E13" s="43">
        <v>1281</v>
      </c>
      <c r="F13" s="43">
        <v>1584</v>
      </c>
      <c r="G13" s="43">
        <v>1563</v>
      </c>
      <c r="H13" s="43">
        <v>2081</v>
      </c>
      <c r="I13" s="43">
        <v>2094</v>
      </c>
      <c r="J13" s="43">
        <v>2267</v>
      </c>
      <c r="K13" s="43">
        <v>1689</v>
      </c>
      <c r="L13" s="43"/>
      <c r="M13" s="43"/>
      <c r="N13" s="43"/>
      <c r="O13" s="43"/>
      <c r="P13" s="43"/>
      <c r="Q13" s="105">
        <v>12559</v>
      </c>
      <c r="R13" s="43">
        <v>222</v>
      </c>
      <c r="S13" s="43">
        <v>197</v>
      </c>
      <c r="T13" s="43">
        <v>184</v>
      </c>
      <c r="U13" s="43">
        <v>229</v>
      </c>
      <c r="V13" s="43">
        <v>195</v>
      </c>
      <c r="W13" s="43">
        <v>158</v>
      </c>
      <c r="X13" s="43">
        <v>176</v>
      </c>
      <c r="Y13" s="43"/>
      <c r="Z13" s="43"/>
      <c r="AA13" s="43"/>
      <c r="AB13" s="43"/>
      <c r="AC13" s="43"/>
      <c r="AD13" s="105">
        <v>1361</v>
      </c>
      <c r="AE13" s="43">
        <v>1281</v>
      </c>
      <c r="AF13" s="43">
        <v>1584</v>
      </c>
      <c r="AG13" s="43">
        <v>1563</v>
      </c>
      <c r="AH13" s="43">
        <v>2081</v>
      </c>
      <c r="AI13" s="43">
        <v>2094</v>
      </c>
      <c r="AJ13" s="43">
        <v>2267</v>
      </c>
      <c r="AK13" s="43">
        <v>1689</v>
      </c>
      <c r="AL13" s="43"/>
      <c r="AM13" s="43"/>
      <c r="AN13" s="43"/>
      <c r="AO13" s="43"/>
      <c r="AP13" s="43"/>
      <c r="AQ13" s="105">
        <v>12559</v>
      </c>
    </row>
    <row r="14" spans="1:43" ht="15" thickBot="1" x14ac:dyDescent="0.25">
      <c r="A14" s="42" t="s">
        <v>38</v>
      </c>
      <c r="B14" s="52" t="s">
        <v>308</v>
      </c>
      <c r="C14" s="28"/>
      <c r="D14" s="60"/>
      <c r="E14" s="43">
        <v>1392</v>
      </c>
      <c r="F14" s="43">
        <v>1682</v>
      </c>
      <c r="G14" s="43">
        <v>1066</v>
      </c>
      <c r="H14" s="43">
        <v>1685</v>
      </c>
      <c r="I14" s="43">
        <v>2636</v>
      </c>
      <c r="J14" s="43">
        <v>2213</v>
      </c>
      <c r="K14" s="43">
        <v>1607</v>
      </c>
      <c r="L14" s="43"/>
      <c r="M14" s="43"/>
      <c r="N14" s="43"/>
      <c r="O14" s="43"/>
      <c r="P14" s="43"/>
      <c r="Q14" s="105">
        <v>12281</v>
      </c>
      <c r="R14" s="43">
        <v>346</v>
      </c>
      <c r="S14" s="43">
        <v>232</v>
      </c>
      <c r="T14" s="43">
        <v>315</v>
      </c>
      <c r="U14" s="43">
        <v>270</v>
      </c>
      <c r="V14" s="43">
        <v>322</v>
      </c>
      <c r="W14" s="43">
        <v>287</v>
      </c>
      <c r="X14" s="43">
        <v>233</v>
      </c>
      <c r="Y14" s="43"/>
      <c r="Z14" s="43"/>
      <c r="AA14" s="43"/>
      <c r="AB14" s="43"/>
      <c r="AC14" s="43"/>
      <c r="AD14" s="105">
        <v>2005</v>
      </c>
      <c r="AE14" s="43">
        <v>1392</v>
      </c>
      <c r="AF14" s="43">
        <v>1682</v>
      </c>
      <c r="AG14" s="43">
        <v>1066</v>
      </c>
      <c r="AH14" s="43">
        <v>1685</v>
      </c>
      <c r="AI14" s="43">
        <v>2636</v>
      </c>
      <c r="AJ14" s="43">
        <v>2213</v>
      </c>
      <c r="AK14" s="43">
        <v>1607</v>
      </c>
      <c r="AL14" s="43"/>
      <c r="AM14" s="43"/>
      <c r="AN14" s="43"/>
      <c r="AO14" s="43"/>
      <c r="AP14" s="43"/>
      <c r="AQ14" s="105">
        <v>12281</v>
      </c>
    </row>
    <row r="15" spans="1:43" ht="15" thickBot="1" x14ac:dyDescent="0.25">
      <c r="A15" s="42" t="s">
        <v>38</v>
      </c>
      <c r="B15" s="52" t="s">
        <v>309</v>
      </c>
      <c r="C15" s="28"/>
      <c r="D15" s="60"/>
      <c r="E15" s="43">
        <v>2466</v>
      </c>
      <c r="F15" s="43">
        <v>2093</v>
      </c>
      <c r="G15" s="43">
        <v>1998</v>
      </c>
      <c r="H15" s="43">
        <v>2469</v>
      </c>
      <c r="I15" s="43">
        <v>3044</v>
      </c>
      <c r="J15" s="43">
        <v>2443</v>
      </c>
      <c r="K15" s="43">
        <v>2326</v>
      </c>
      <c r="L15" s="43"/>
      <c r="M15" s="43"/>
      <c r="N15" s="43"/>
      <c r="O15" s="43"/>
      <c r="P15" s="43"/>
      <c r="Q15" s="105">
        <v>16839</v>
      </c>
      <c r="R15" s="43">
        <v>415</v>
      </c>
      <c r="S15" s="43">
        <v>0</v>
      </c>
      <c r="T15" s="43">
        <v>679</v>
      </c>
      <c r="U15" s="43">
        <v>402</v>
      </c>
      <c r="V15" s="43">
        <v>482</v>
      </c>
      <c r="W15" s="43">
        <v>421</v>
      </c>
      <c r="X15" s="43">
        <v>360</v>
      </c>
      <c r="Y15" s="43"/>
      <c r="Z15" s="43"/>
      <c r="AA15" s="43"/>
      <c r="AB15" s="43"/>
      <c r="AC15" s="43"/>
      <c r="AD15" s="105">
        <v>2759</v>
      </c>
      <c r="AE15" s="43">
        <v>2466</v>
      </c>
      <c r="AF15" s="43">
        <v>2093</v>
      </c>
      <c r="AG15" s="43">
        <v>1998</v>
      </c>
      <c r="AH15" s="43">
        <v>2469</v>
      </c>
      <c r="AI15" s="43">
        <v>3044</v>
      </c>
      <c r="AJ15" s="43">
        <v>2443</v>
      </c>
      <c r="AK15" s="43">
        <v>2326</v>
      </c>
      <c r="AL15" s="43"/>
      <c r="AM15" s="43"/>
      <c r="AN15" s="43"/>
      <c r="AO15" s="43"/>
      <c r="AP15" s="43"/>
      <c r="AQ15" s="105">
        <v>16839</v>
      </c>
    </row>
    <row r="16" spans="1:43" ht="15" thickBot="1" x14ac:dyDescent="0.25">
      <c r="A16" s="42" t="s">
        <v>38</v>
      </c>
      <c r="B16" s="52" t="s">
        <v>310</v>
      </c>
      <c r="C16" s="30"/>
      <c r="D16" s="60"/>
      <c r="E16" s="43">
        <v>1530</v>
      </c>
      <c r="F16" s="43">
        <v>1458</v>
      </c>
      <c r="G16" s="43">
        <v>1606</v>
      </c>
      <c r="H16" s="43">
        <v>2077</v>
      </c>
      <c r="I16" s="43">
        <v>2171</v>
      </c>
      <c r="J16" s="43">
        <v>1836</v>
      </c>
      <c r="K16" s="43">
        <v>1684</v>
      </c>
      <c r="L16" s="43"/>
      <c r="M16" s="43"/>
      <c r="N16" s="43"/>
      <c r="O16" s="43"/>
      <c r="P16" s="43"/>
      <c r="Q16" s="105">
        <v>12362</v>
      </c>
      <c r="R16" s="43">
        <v>204</v>
      </c>
      <c r="S16" s="43">
        <v>106</v>
      </c>
      <c r="T16" s="43">
        <v>414</v>
      </c>
      <c r="U16" s="43">
        <v>232</v>
      </c>
      <c r="V16" s="43">
        <v>320</v>
      </c>
      <c r="W16" s="43">
        <v>253</v>
      </c>
      <c r="X16" s="43">
        <v>259</v>
      </c>
      <c r="Y16" s="43"/>
      <c r="Z16" s="43"/>
      <c r="AA16" s="43"/>
      <c r="AB16" s="43"/>
      <c r="AC16" s="43"/>
      <c r="AD16" s="105">
        <v>1788</v>
      </c>
      <c r="AE16" s="43">
        <v>1530</v>
      </c>
      <c r="AF16" s="43">
        <v>1458</v>
      </c>
      <c r="AG16" s="43">
        <v>1606</v>
      </c>
      <c r="AH16" s="43">
        <v>2077</v>
      </c>
      <c r="AI16" s="43">
        <v>2171</v>
      </c>
      <c r="AJ16" s="43">
        <v>1836</v>
      </c>
      <c r="AK16" s="43">
        <v>1684</v>
      </c>
      <c r="AL16" s="43"/>
      <c r="AM16" s="43"/>
      <c r="AN16" s="43"/>
      <c r="AO16" s="43"/>
      <c r="AP16" s="43"/>
      <c r="AQ16" s="105">
        <v>12362</v>
      </c>
    </row>
    <row r="17" spans="1:45" ht="15" thickBot="1" x14ac:dyDescent="0.25">
      <c r="A17" s="42" t="s">
        <v>38</v>
      </c>
      <c r="B17" s="52" t="s">
        <v>311</v>
      </c>
      <c r="C17" s="28"/>
      <c r="D17" s="60"/>
      <c r="E17" s="43">
        <v>1510</v>
      </c>
      <c r="F17" s="43">
        <v>1367</v>
      </c>
      <c r="G17" s="43">
        <v>1543</v>
      </c>
      <c r="H17" s="43">
        <v>1568</v>
      </c>
      <c r="I17" s="43">
        <v>2131</v>
      </c>
      <c r="J17" s="43">
        <v>2057</v>
      </c>
      <c r="K17" s="43">
        <v>1754</v>
      </c>
      <c r="L17" s="43"/>
      <c r="M17" s="43"/>
      <c r="N17" s="43"/>
      <c r="O17" s="43"/>
      <c r="P17" s="43"/>
      <c r="Q17" s="105">
        <v>11930</v>
      </c>
      <c r="R17" s="43">
        <v>239</v>
      </c>
      <c r="S17" s="43">
        <v>251</v>
      </c>
      <c r="T17" s="43">
        <v>210</v>
      </c>
      <c r="U17" s="43">
        <v>201</v>
      </c>
      <c r="V17" s="43">
        <v>192</v>
      </c>
      <c r="W17" s="43">
        <v>180</v>
      </c>
      <c r="X17" s="43">
        <v>143</v>
      </c>
      <c r="Y17" s="43"/>
      <c r="Z17" s="43"/>
      <c r="AA17" s="43"/>
      <c r="AB17" s="43"/>
      <c r="AC17" s="43"/>
      <c r="AD17" s="105">
        <v>1416</v>
      </c>
      <c r="AE17" s="43">
        <v>1510</v>
      </c>
      <c r="AF17" s="43">
        <v>1367</v>
      </c>
      <c r="AG17" s="43">
        <v>1543</v>
      </c>
      <c r="AH17" s="43">
        <v>1568</v>
      </c>
      <c r="AI17" s="43">
        <v>2131</v>
      </c>
      <c r="AJ17" s="43">
        <v>2057</v>
      </c>
      <c r="AK17" s="43">
        <v>1754</v>
      </c>
      <c r="AL17" s="43"/>
      <c r="AM17" s="43"/>
      <c r="AN17" s="43"/>
      <c r="AO17" s="43"/>
      <c r="AP17" s="43"/>
      <c r="AQ17" s="105">
        <v>11930</v>
      </c>
    </row>
    <row r="18" spans="1:45" ht="15" thickBot="1" x14ac:dyDescent="0.25">
      <c r="A18" s="42" t="s">
        <v>38</v>
      </c>
      <c r="B18" s="52" t="s">
        <v>312</v>
      </c>
      <c r="C18" s="28"/>
      <c r="D18" s="60"/>
      <c r="E18" s="43">
        <v>130</v>
      </c>
      <c r="F18" s="43">
        <v>26</v>
      </c>
      <c r="G18" s="43">
        <v>151</v>
      </c>
      <c r="H18" s="43">
        <v>118</v>
      </c>
      <c r="I18" s="43">
        <v>134</v>
      </c>
      <c r="J18" s="43">
        <v>140</v>
      </c>
      <c r="K18" s="43">
        <v>76</v>
      </c>
      <c r="L18" s="43"/>
      <c r="M18" s="43"/>
      <c r="N18" s="43"/>
      <c r="O18" s="43"/>
      <c r="P18" s="43"/>
      <c r="Q18" s="105">
        <v>775</v>
      </c>
      <c r="R18" s="43">
        <v>6</v>
      </c>
      <c r="S18" s="43">
        <v>6</v>
      </c>
      <c r="T18" s="43">
        <v>18</v>
      </c>
      <c r="U18" s="43">
        <v>28</v>
      </c>
      <c r="V18" s="43">
        <v>7</v>
      </c>
      <c r="W18" s="43">
        <v>19</v>
      </c>
      <c r="X18" s="43">
        <v>17</v>
      </c>
      <c r="Y18" s="43"/>
      <c r="Z18" s="43"/>
      <c r="AA18" s="43"/>
      <c r="AB18" s="43"/>
      <c r="AC18" s="43"/>
      <c r="AD18" s="105">
        <v>101</v>
      </c>
      <c r="AE18" s="43">
        <v>130</v>
      </c>
      <c r="AF18" s="43">
        <v>26</v>
      </c>
      <c r="AG18" s="43">
        <v>151</v>
      </c>
      <c r="AH18" s="43">
        <v>118</v>
      </c>
      <c r="AI18" s="43">
        <v>134</v>
      </c>
      <c r="AJ18" s="43">
        <v>140</v>
      </c>
      <c r="AK18" s="43">
        <v>76</v>
      </c>
      <c r="AL18" s="43"/>
      <c r="AM18" s="43"/>
      <c r="AN18" s="43"/>
      <c r="AO18" s="43"/>
      <c r="AP18" s="43"/>
      <c r="AQ18" s="105">
        <v>775</v>
      </c>
    </row>
    <row r="19" spans="1:45" ht="15" thickBot="1" x14ac:dyDescent="0.25">
      <c r="A19" s="42" t="s">
        <v>38</v>
      </c>
      <c r="B19" s="52" t="s">
        <v>313</v>
      </c>
      <c r="C19" s="28"/>
      <c r="D19" s="60"/>
      <c r="E19" s="43">
        <v>166</v>
      </c>
      <c r="F19" s="43">
        <v>78</v>
      </c>
      <c r="G19" s="43">
        <v>171</v>
      </c>
      <c r="H19" s="43">
        <v>105</v>
      </c>
      <c r="I19" s="43">
        <v>185</v>
      </c>
      <c r="J19" s="43">
        <v>159</v>
      </c>
      <c r="K19" s="43">
        <v>159</v>
      </c>
      <c r="L19" s="43"/>
      <c r="M19" s="43"/>
      <c r="N19" s="43"/>
      <c r="O19" s="43"/>
      <c r="P19" s="43"/>
      <c r="Q19" s="105">
        <v>1023</v>
      </c>
      <c r="R19" s="43">
        <v>12</v>
      </c>
      <c r="S19" s="43">
        <v>14</v>
      </c>
      <c r="T19" s="43">
        <v>15</v>
      </c>
      <c r="U19" s="43">
        <v>33</v>
      </c>
      <c r="V19" s="43">
        <v>17</v>
      </c>
      <c r="W19" s="43">
        <v>30</v>
      </c>
      <c r="X19" s="43">
        <v>30</v>
      </c>
      <c r="Y19" s="43"/>
      <c r="Z19" s="43"/>
      <c r="AA19" s="43"/>
      <c r="AB19" s="43"/>
      <c r="AC19" s="43"/>
      <c r="AD19" s="105">
        <v>151</v>
      </c>
      <c r="AE19" s="43">
        <v>166</v>
      </c>
      <c r="AF19" s="43">
        <v>78</v>
      </c>
      <c r="AG19" s="43">
        <v>171</v>
      </c>
      <c r="AH19" s="43">
        <v>105</v>
      </c>
      <c r="AI19" s="43">
        <v>185</v>
      </c>
      <c r="AJ19" s="43">
        <v>159</v>
      </c>
      <c r="AK19" s="43">
        <v>159</v>
      </c>
      <c r="AL19" s="43"/>
      <c r="AM19" s="43"/>
      <c r="AN19" s="43"/>
      <c r="AO19" s="43"/>
      <c r="AP19" s="43"/>
      <c r="AQ19" s="105">
        <v>1023</v>
      </c>
    </row>
    <row r="20" spans="1:45" ht="15" thickBot="1" x14ac:dyDescent="0.25">
      <c r="A20" s="42" t="s">
        <v>38</v>
      </c>
      <c r="B20" s="52" t="s">
        <v>314</v>
      </c>
      <c r="C20" s="28"/>
      <c r="D20" s="60"/>
      <c r="E20" s="43">
        <v>165</v>
      </c>
      <c r="F20" s="43">
        <v>105</v>
      </c>
      <c r="G20" s="43">
        <v>223</v>
      </c>
      <c r="H20" s="43">
        <v>161</v>
      </c>
      <c r="I20" s="43">
        <v>226</v>
      </c>
      <c r="J20" s="43">
        <v>107</v>
      </c>
      <c r="K20" s="43">
        <v>196</v>
      </c>
      <c r="L20" s="43"/>
      <c r="M20" s="43"/>
      <c r="N20" s="43"/>
      <c r="O20" s="43"/>
      <c r="P20" s="43"/>
      <c r="Q20" s="105">
        <v>1183</v>
      </c>
      <c r="R20" s="43">
        <v>11</v>
      </c>
      <c r="S20" s="43">
        <v>21</v>
      </c>
      <c r="T20" s="43">
        <v>29</v>
      </c>
      <c r="U20" s="43">
        <v>33</v>
      </c>
      <c r="V20" s="43">
        <v>13</v>
      </c>
      <c r="W20" s="43">
        <v>31</v>
      </c>
      <c r="X20" s="43">
        <v>39</v>
      </c>
      <c r="Y20" s="43"/>
      <c r="Z20" s="43"/>
      <c r="AA20" s="43"/>
      <c r="AB20" s="43"/>
      <c r="AC20" s="43"/>
      <c r="AD20" s="105">
        <v>177</v>
      </c>
      <c r="AE20" s="43">
        <v>165</v>
      </c>
      <c r="AF20" s="43">
        <v>105</v>
      </c>
      <c r="AG20" s="43">
        <v>223</v>
      </c>
      <c r="AH20" s="43">
        <v>161</v>
      </c>
      <c r="AI20" s="43">
        <v>226</v>
      </c>
      <c r="AJ20" s="43">
        <v>107</v>
      </c>
      <c r="AK20" s="43">
        <v>196</v>
      </c>
      <c r="AL20" s="43"/>
      <c r="AM20" s="43"/>
      <c r="AN20" s="43"/>
      <c r="AO20" s="43"/>
      <c r="AP20" s="43"/>
      <c r="AQ20" s="105">
        <v>1183</v>
      </c>
    </row>
    <row r="21" spans="1:45" ht="15" thickBot="1" x14ac:dyDescent="0.25">
      <c r="A21" s="42" t="s">
        <v>38</v>
      </c>
      <c r="B21" s="52" t="s">
        <v>315</v>
      </c>
      <c r="C21" s="31"/>
      <c r="D21" s="60"/>
      <c r="E21" s="43">
        <v>49</v>
      </c>
      <c r="F21" s="43">
        <v>36</v>
      </c>
      <c r="G21" s="43">
        <v>87</v>
      </c>
      <c r="H21" s="43">
        <v>41</v>
      </c>
      <c r="I21" s="43">
        <v>94</v>
      </c>
      <c r="J21" s="43">
        <v>74</v>
      </c>
      <c r="K21" s="43">
        <v>81</v>
      </c>
      <c r="L21" s="43"/>
      <c r="M21" s="43"/>
      <c r="N21" s="43"/>
      <c r="O21" s="43"/>
      <c r="P21" s="43"/>
      <c r="Q21" s="105">
        <v>462</v>
      </c>
      <c r="R21" s="43">
        <v>5</v>
      </c>
      <c r="S21" s="43">
        <v>7</v>
      </c>
      <c r="T21" s="43">
        <v>8</v>
      </c>
      <c r="U21" s="43">
        <v>5</v>
      </c>
      <c r="V21" s="43">
        <v>6</v>
      </c>
      <c r="W21" s="43">
        <v>6</v>
      </c>
      <c r="X21" s="43">
        <v>19</v>
      </c>
      <c r="Y21" s="43"/>
      <c r="Z21" s="43"/>
      <c r="AA21" s="43"/>
      <c r="AB21" s="43"/>
      <c r="AC21" s="43"/>
      <c r="AD21" s="105">
        <v>56</v>
      </c>
      <c r="AE21" s="43">
        <v>49</v>
      </c>
      <c r="AF21" s="43">
        <v>36</v>
      </c>
      <c r="AG21" s="43">
        <v>87</v>
      </c>
      <c r="AH21" s="43">
        <v>41</v>
      </c>
      <c r="AI21" s="43">
        <v>94</v>
      </c>
      <c r="AJ21" s="43">
        <v>74</v>
      </c>
      <c r="AK21" s="43">
        <v>81</v>
      </c>
      <c r="AL21" s="43"/>
      <c r="AM21" s="43"/>
      <c r="AN21" s="43"/>
      <c r="AO21" s="43"/>
      <c r="AP21" s="43"/>
      <c r="AQ21" s="105">
        <v>462</v>
      </c>
    </row>
    <row r="22" spans="1:45" ht="15" thickBot="1" x14ac:dyDescent="0.25">
      <c r="A22" s="42" t="s">
        <v>38</v>
      </c>
      <c r="B22" s="52" t="s">
        <v>316</v>
      </c>
      <c r="C22" s="28"/>
      <c r="D22" s="60"/>
      <c r="E22" s="43">
        <v>157</v>
      </c>
      <c r="F22" s="43">
        <v>188</v>
      </c>
      <c r="G22" s="43">
        <v>200</v>
      </c>
      <c r="H22" s="43">
        <v>318</v>
      </c>
      <c r="I22" s="43">
        <v>294</v>
      </c>
      <c r="J22" s="43">
        <v>153</v>
      </c>
      <c r="K22" s="43">
        <v>249</v>
      </c>
      <c r="L22" s="43"/>
      <c r="M22" s="43"/>
      <c r="N22" s="43"/>
      <c r="O22" s="43"/>
      <c r="P22" s="43"/>
      <c r="Q22" s="105">
        <v>1559</v>
      </c>
      <c r="R22" s="43">
        <v>18</v>
      </c>
      <c r="S22" s="43">
        <v>17</v>
      </c>
      <c r="T22" s="43">
        <v>8</v>
      </c>
      <c r="U22" s="43">
        <v>13</v>
      </c>
      <c r="V22" s="43">
        <v>14</v>
      </c>
      <c r="W22" s="43">
        <v>13</v>
      </c>
      <c r="X22" s="43">
        <v>9</v>
      </c>
      <c r="Y22" s="43"/>
      <c r="Z22" s="43"/>
      <c r="AA22" s="43"/>
      <c r="AB22" s="43"/>
      <c r="AC22" s="43"/>
      <c r="AD22" s="105">
        <v>92</v>
      </c>
      <c r="AE22" s="43">
        <v>157</v>
      </c>
      <c r="AF22" s="43">
        <v>188</v>
      </c>
      <c r="AG22" s="43">
        <v>200</v>
      </c>
      <c r="AH22" s="43">
        <v>318</v>
      </c>
      <c r="AI22" s="43">
        <v>294</v>
      </c>
      <c r="AJ22" s="43">
        <v>153</v>
      </c>
      <c r="AK22" s="43">
        <v>249</v>
      </c>
      <c r="AL22" s="43"/>
      <c r="AM22" s="43"/>
      <c r="AN22" s="43"/>
      <c r="AO22" s="43"/>
      <c r="AP22" s="43"/>
      <c r="AQ22" s="105">
        <v>1559</v>
      </c>
    </row>
    <row r="23" spans="1:45" ht="15" thickBot="1" x14ac:dyDescent="0.25">
      <c r="A23" s="42" t="s">
        <v>38</v>
      </c>
      <c r="B23" s="52" t="s">
        <v>317</v>
      </c>
      <c r="C23" s="28"/>
      <c r="D23" s="60"/>
      <c r="E23" s="43">
        <v>108</v>
      </c>
      <c r="F23" s="43">
        <v>155</v>
      </c>
      <c r="G23" s="43">
        <v>173</v>
      </c>
      <c r="H23" s="43">
        <v>175</v>
      </c>
      <c r="I23" s="43">
        <v>171</v>
      </c>
      <c r="J23" s="43">
        <v>84</v>
      </c>
      <c r="K23" s="43">
        <v>115</v>
      </c>
      <c r="L23" s="43"/>
      <c r="M23" s="43"/>
      <c r="N23" s="43"/>
      <c r="O23" s="43"/>
      <c r="P23" s="43"/>
      <c r="Q23" s="105">
        <v>981</v>
      </c>
      <c r="R23" s="43">
        <v>38</v>
      </c>
      <c r="S23" s="43">
        <v>44</v>
      </c>
      <c r="T23" s="43">
        <v>39</v>
      </c>
      <c r="U23" s="43">
        <v>51</v>
      </c>
      <c r="V23" s="43">
        <v>37</v>
      </c>
      <c r="W23" s="43">
        <v>28</v>
      </c>
      <c r="X23" s="43">
        <v>0</v>
      </c>
      <c r="Y23" s="43"/>
      <c r="Z23" s="43"/>
      <c r="AA23" s="43"/>
      <c r="AB23" s="43"/>
      <c r="AC23" s="43"/>
      <c r="AD23" s="105">
        <v>237</v>
      </c>
      <c r="AE23" s="43">
        <v>108</v>
      </c>
      <c r="AF23" s="43">
        <v>155</v>
      </c>
      <c r="AG23" s="43">
        <v>173</v>
      </c>
      <c r="AH23" s="43">
        <v>175</v>
      </c>
      <c r="AI23" s="43">
        <v>171</v>
      </c>
      <c r="AJ23" s="43">
        <v>84</v>
      </c>
      <c r="AK23" s="43">
        <v>115</v>
      </c>
      <c r="AL23" s="43"/>
      <c r="AM23" s="43"/>
      <c r="AN23" s="43"/>
      <c r="AO23" s="43"/>
      <c r="AP23" s="43"/>
      <c r="AQ23" s="105">
        <v>981</v>
      </c>
    </row>
    <row r="24" spans="1:45" ht="15" thickBot="1" x14ac:dyDescent="0.25">
      <c r="A24" s="42" t="s">
        <v>38</v>
      </c>
      <c r="B24" s="52" t="s">
        <v>318</v>
      </c>
      <c r="C24" s="28"/>
      <c r="D24" s="60"/>
      <c r="E24" s="43">
        <v>155</v>
      </c>
      <c r="F24" s="43">
        <v>251</v>
      </c>
      <c r="G24" s="43">
        <v>214</v>
      </c>
      <c r="H24" s="43">
        <v>152</v>
      </c>
      <c r="I24" s="43">
        <v>242</v>
      </c>
      <c r="J24" s="43">
        <v>228</v>
      </c>
      <c r="K24" s="43">
        <v>264</v>
      </c>
      <c r="L24" s="43"/>
      <c r="M24" s="43"/>
      <c r="N24" s="43"/>
      <c r="O24" s="43"/>
      <c r="P24" s="43"/>
      <c r="Q24" s="105">
        <v>1506</v>
      </c>
      <c r="R24" s="43">
        <v>20</v>
      </c>
      <c r="S24" s="43">
        <v>24</v>
      </c>
      <c r="T24" s="43">
        <v>20</v>
      </c>
      <c r="U24" s="43">
        <v>9</v>
      </c>
      <c r="V24" s="43">
        <v>19</v>
      </c>
      <c r="W24" s="43">
        <v>28</v>
      </c>
      <c r="X24" s="43">
        <v>18</v>
      </c>
      <c r="Y24" s="43"/>
      <c r="Z24" s="43"/>
      <c r="AA24" s="43"/>
      <c r="AB24" s="43"/>
      <c r="AC24" s="43"/>
      <c r="AD24" s="105">
        <v>138</v>
      </c>
      <c r="AE24" s="43">
        <v>155</v>
      </c>
      <c r="AF24" s="43">
        <v>251</v>
      </c>
      <c r="AG24" s="43">
        <v>214</v>
      </c>
      <c r="AH24" s="43">
        <v>152</v>
      </c>
      <c r="AI24" s="43">
        <v>242</v>
      </c>
      <c r="AJ24" s="43">
        <v>228</v>
      </c>
      <c r="AK24" s="43">
        <v>264</v>
      </c>
      <c r="AL24" s="43"/>
      <c r="AM24" s="43"/>
      <c r="AN24" s="43"/>
      <c r="AO24" s="43"/>
      <c r="AP24" s="43"/>
      <c r="AQ24" s="105">
        <v>1506</v>
      </c>
    </row>
    <row r="25" spans="1:45" ht="15" thickBot="1" x14ac:dyDescent="0.25">
      <c r="A25" s="40" t="s">
        <v>38</v>
      </c>
      <c r="B25" s="52" t="s">
        <v>319</v>
      </c>
      <c r="C25" s="28"/>
      <c r="D25" s="60"/>
      <c r="E25" s="43">
        <v>197</v>
      </c>
      <c r="F25" s="43">
        <v>209</v>
      </c>
      <c r="G25" s="43">
        <v>165</v>
      </c>
      <c r="H25" s="43">
        <v>221</v>
      </c>
      <c r="I25" s="43">
        <v>284</v>
      </c>
      <c r="J25" s="43">
        <v>219</v>
      </c>
      <c r="K25" s="43">
        <v>214</v>
      </c>
      <c r="L25" s="43"/>
      <c r="M25" s="43"/>
      <c r="N25" s="43"/>
      <c r="O25" s="43"/>
      <c r="P25" s="43"/>
      <c r="Q25" s="105">
        <v>1509</v>
      </c>
      <c r="R25" s="43">
        <v>0</v>
      </c>
      <c r="S25" s="43">
        <v>0</v>
      </c>
      <c r="T25" s="43">
        <v>11</v>
      </c>
      <c r="U25" s="43">
        <v>12</v>
      </c>
      <c r="V25" s="43">
        <v>33</v>
      </c>
      <c r="W25" s="43">
        <v>19</v>
      </c>
      <c r="X25" s="43">
        <v>23</v>
      </c>
      <c r="Y25" s="43"/>
      <c r="Z25" s="43"/>
      <c r="AA25" s="43"/>
      <c r="AB25" s="43"/>
      <c r="AC25" s="43"/>
      <c r="AD25" s="105">
        <v>98</v>
      </c>
      <c r="AE25" s="43">
        <v>197</v>
      </c>
      <c r="AF25" s="43">
        <v>209</v>
      </c>
      <c r="AG25" s="43">
        <v>165</v>
      </c>
      <c r="AH25" s="43">
        <v>221</v>
      </c>
      <c r="AI25" s="43">
        <v>284</v>
      </c>
      <c r="AJ25" s="43">
        <v>219</v>
      </c>
      <c r="AK25" s="43">
        <v>214</v>
      </c>
      <c r="AL25" s="43"/>
      <c r="AM25" s="43"/>
      <c r="AN25" s="43"/>
      <c r="AO25" s="43"/>
      <c r="AP25" s="43"/>
      <c r="AQ25" s="105">
        <v>1509</v>
      </c>
    </row>
    <row r="26" spans="1:45" ht="15" thickBot="1" x14ac:dyDescent="0.25">
      <c r="A26" s="294" t="s">
        <v>157</v>
      </c>
      <c r="B26" s="295"/>
      <c r="C26" s="76">
        <v>0.9569644670296783</v>
      </c>
      <c r="D26" s="267">
        <v>0.86126802032671046</v>
      </c>
      <c r="E26" s="37">
        <v>11164</v>
      </c>
      <c r="F26" s="37">
        <v>11245</v>
      </c>
      <c r="G26" s="37">
        <v>11663</v>
      </c>
      <c r="H26" s="37">
        <v>14754</v>
      </c>
      <c r="I26" s="37">
        <v>16277</v>
      </c>
      <c r="J26" s="37">
        <v>14007</v>
      </c>
      <c r="K26" s="37">
        <v>12592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211">
        <v>91702</v>
      </c>
      <c r="R26" s="37">
        <v>1816</v>
      </c>
      <c r="S26" s="37">
        <v>1278</v>
      </c>
      <c r="T26" s="37">
        <v>2387</v>
      </c>
      <c r="U26" s="37">
        <v>1850</v>
      </c>
      <c r="V26" s="37">
        <v>2021</v>
      </c>
      <c r="W26" s="37">
        <v>1797</v>
      </c>
      <c r="X26" s="37">
        <v>1573</v>
      </c>
      <c r="Y26" s="37">
        <v>0</v>
      </c>
      <c r="Z26" s="37">
        <v>0</v>
      </c>
      <c r="AA26" s="37">
        <v>0</v>
      </c>
      <c r="AB26" s="37">
        <v>0</v>
      </c>
      <c r="AC26" s="37">
        <v>0</v>
      </c>
      <c r="AD26" s="211">
        <v>12722</v>
      </c>
      <c r="AE26" s="37">
        <v>11164</v>
      </c>
      <c r="AF26" s="37">
        <v>11245</v>
      </c>
      <c r="AG26" s="37">
        <v>11663</v>
      </c>
      <c r="AH26" s="37">
        <v>14754</v>
      </c>
      <c r="AI26" s="37">
        <v>16277</v>
      </c>
      <c r="AJ26" s="37">
        <v>14007</v>
      </c>
      <c r="AK26" s="37">
        <v>12592</v>
      </c>
      <c r="AL26" s="37">
        <v>0</v>
      </c>
      <c r="AM26" s="37">
        <v>0</v>
      </c>
      <c r="AN26" s="37">
        <v>0</v>
      </c>
      <c r="AO26" s="37">
        <v>0</v>
      </c>
      <c r="AP26" s="37">
        <v>0</v>
      </c>
      <c r="AQ26" s="211">
        <v>91702</v>
      </c>
      <c r="AS26" s="222"/>
    </row>
    <row r="27" spans="1:45" ht="15" thickBot="1" x14ac:dyDescent="0.25">
      <c r="A27" s="42" t="s">
        <v>39</v>
      </c>
      <c r="B27" s="52" t="s">
        <v>320</v>
      </c>
      <c r="C27" s="28"/>
      <c r="D27" s="60"/>
      <c r="E27" s="43">
        <v>2982</v>
      </c>
      <c r="F27" s="43">
        <v>2802</v>
      </c>
      <c r="G27" s="43">
        <v>2891</v>
      </c>
      <c r="H27" s="43">
        <v>2475</v>
      </c>
      <c r="I27" s="43">
        <v>3155</v>
      </c>
      <c r="J27" s="43">
        <v>3145</v>
      </c>
      <c r="K27" s="43">
        <v>3239</v>
      </c>
      <c r="L27" s="43"/>
      <c r="M27" s="43"/>
      <c r="N27" s="43"/>
      <c r="O27" s="43"/>
      <c r="P27" s="43"/>
      <c r="Q27" s="105">
        <v>20689</v>
      </c>
      <c r="R27" s="43">
        <v>213</v>
      </c>
      <c r="S27" s="43">
        <v>245</v>
      </c>
      <c r="T27" s="43">
        <v>204</v>
      </c>
      <c r="U27" s="43">
        <v>232</v>
      </c>
      <c r="V27" s="43">
        <v>220</v>
      </c>
      <c r="W27" s="43">
        <v>284</v>
      </c>
      <c r="X27" s="43">
        <v>247</v>
      </c>
      <c r="Y27" s="43"/>
      <c r="Z27" s="43"/>
      <c r="AA27" s="43"/>
      <c r="AB27" s="43"/>
      <c r="AC27" s="43"/>
      <c r="AD27" s="105">
        <v>1645</v>
      </c>
      <c r="AE27" s="43">
        <v>2982</v>
      </c>
      <c r="AF27" s="43">
        <v>2802</v>
      </c>
      <c r="AG27" s="43">
        <v>2891</v>
      </c>
      <c r="AH27" s="43">
        <v>2475</v>
      </c>
      <c r="AI27" s="43">
        <v>3155</v>
      </c>
      <c r="AJ27" s="43">
        <v>3145</v>
      </c>
      <c r="AK27" s="43">
        <v>3239</v>
      </c>
      <c r="AL27" s="43"/>
      <c r="AM27" s="43"/>
      <c r="AN27" s="43"/>
      <c r="AO27" s="43"/>
      <c r="AP27" s="43"/>
      <c r="AQ27" s="105">
        <v>20689</v>
      </c>
    </row>
    <row r="28" spans="1:45" ht="15" thickBot="1" x14ac:dyDescent="0.25">
      <c r="A28" s="42" t="s">
        <v>39</v>
      </c>
      <c r="B28" s="52" t="s">
        <v>321</v>
      </c>
      <c r="C28" s="28"/>
      <c r="D28" s="60"/>
      <c r="E28" s="43">
        <v>3066</v>
      </c>
      <c r="F28" s="43">
        <v>3089</v>
      </c>
      <c r="G28" s="43">
        <v>3485</v>
      </c>
      <c r="H28" s="43">
        <v>2867</v>
      </c>
      <c r="I28" s="43">
        <v>3560</v>
      </c>
      <c r="J28" s="43">
        <v>3237</v>
      </c>
      <c r="K28" s="43">
        <v>3478</v>
      </c>
      <c r="L28" s="43"/>
      <c r="M28" s="43"/>
      <c r="N28" s="43"/>
      <c r="O28" s="43"/>
      <c r="P28" s="43"/>
      <c r="Q28" s="105">
        <v>22782</v>
      </c>
      <c r="R28" s="43">
        <v>247</v>
      </c>
      <c r="S28" s="43">
        <v>232</v>
      </c>
      <c r="T28" s="43">
        <v>270</v>
      </c>
      <c r="U28" s="43">
        <v>204</v>
      </c>
      <c r="V28" s="43">
        <v>227</v>
      </c>
      <c r="W28" s="43">
        <v>213</v>
      </c>
      <c r="X28" s="43">
        <v>255</v>
      </c>
      <c r="Y28" s="43"/>
      <c r="Z28" s="43"/>
      <c r="AA28" s="43"/>
      <c r="AB28" s="43"/>
      <c r="AC28" s="43"/>
      <c r="AD28" s="105">
        <v>1648</v>
      </c>
      <c r="AE28" s="43">
        <v>3066</v>
      </c>
      <c r="AF28" s="43">
        <v>3089</v>
      </c>
      <c r="AG28" s="43">
        <v>3485</v>
      </c>
      <c r="AH28" s="43">
        <v>2867</v>
      </c>
      <c r="AI28" s="43">
        <v>3560</v>
      </c>
      <c r="AJ28" s="43">
        <v>3237</v>
      </c>
      <c r="AK28" s="43">
        <v>3478</v>
      </c>
      <c r="AL28" s="43"/>
      <c r="AM28" s="43"/>
      <c r="AN28" s="43"/>
      <c r="AO28" s="43"/>
      <c r="AP28" s="43"/>
      <c r="AQ28" s="105">
        <v>22782</v>
      </c>
    </row>
    <row r="29" spans="1:45" ht="15" thickBot="1" x14ac:dyDescent="0.25">
      <c r="A29" s="42" t="s">
        <v>39</v>
      </c>
      <c r="B29" s="52" t="s">
        <v>322</v>
      </c>
      <c r="C29" s="28"/>
      <c r="D29" s="60"/>
      <c r="E29" s="43">
        <v>3444</v>
      </c>
      <c r="F29" s="43">
        <v>2403</v>
      </c>
      <c r="G29" s="43">
        <v>2711</v>
      </c>
      <c r="H29" s="43">
        <v>2627</v>
      </c>
      <c r="I29" s="43">
        <v>3095</v>
      </c>
      <c r="J29" s="43">
        <v>2418</v>
      </c>
      <c r="K29" s="43">
        <v>2731</v>
      </c>
      <c r="L29" s="43"/>
      <c r="M29" s="43"/>
      <c r="N29" s="43"/>
      <c r="O29" s="43"/>
      <c r="P29" s="43"/>
      <c r="Q29" s="105">
        <v>19429</v>
      </c>
      <c r="R29" s="43">
        <v>367</v>
      </c>
      <c r="S29" s="43">
        <v>277</v>
      </c>
      <c r="T29" s="43">
        <v>379</v>
      </c>
      <c r="U29" s="43">
        <v>351</v>
      </c>
      <c r="V29" s="43">
        <v>290</v>
      </c>
      <c r="W29" s="43">
        <v>312</v>
      </c>
      <c r="X29" s="43">
        <v>312</v>
      </c>
      <c r="Y29" s="43"/>
      <c r="Z29" s="43"/>
      <c r="AA29" s="43"/>
      <c r="AB29" s="43"/>
      <c r="AC29" s="43"/>
      <c r="AD29" s="105">
        <v>2288</v>
      </c>
      <c r="AE29" s="43">
        <v>3444</v>
      </c>
      <c r="AF29" s="43">
        <v>2403</v>
      </c>
      <c r="AG29" s="43">
        <v>2711</v>
      </c>
      <c r="AH29" s="43">
        <v>2627</v>
      </c>
      <c r="AI29" s="43">
        <v>3095</v>
      </c>
      <c r="AJ29" s="43">
        <v>2418</v>
      </c>
      <c r="AK29" s="43">
        <v>2731</v>
      </c>
      <c r="AL29" s="43"/>
      <c r="AM29" s="43"/>
      <c r="AN29" s="43"/>
      <c r="AO29" s="43"/>
      <c r="AP29" s="43"/>
      <c r="AQ29" s="105">
        <v>19429</v>
      </c>
    </row>
    <row r="30" spans="1:45" ht="15" thickBot="1" x14ac:dyDescent="0.25">
      <c r="A30" s="42" t="s">
        <v>39</v>
      </c>
      <c r="B30" s="52" t="s">
        <v>323</v>
      </c>
      <c r="C30" s="28"/>
      <c r="D30" s="60"/>
      <c r="E30" s="43">
        <v>1168</v>
      </c>
      <c r="F30" s="43">
        <v>1186</v>
      </c>
      <c r="G30" s="43">
        <v>803</v>
      </c>
      <c r="H30" s="43">
        <v>816</v>
      </c>
      <c r="I30" s="43">
        <v>1008</v>
      </c>
      <c r="J30" s="43">
        <v>927</v>
      </c>
      <c r="K30" s="43">
        <v>774</v>
      </c>
      <c r="L30" s="43"/>
      <c r="M30" s="43"/>
      <c r="N30" s="43"/>
      <c r="O30" s="43"/>
      <c r="P30" s="43"/>
      <c r="Q30" s="105">
        <v>6682</v>
      </c>
      <c r="R30" s="43">
        <v>44</v>
      </c>
      <c r="S30" s="43">
        <v>44</v>
      </c>
      <c r="T30" s="43">
        <v>61</v>
      </c>
      <c r="U30" s="43">
        <v>37</v>
      </c>
      <c r="V30" s="43">
        <v>52</v>
      </c>
      <c r="W30" s="43">
        <v>37</v>
      </c>
      <c r="X30" s="43">
        <v>0</v>
      </c>
      <c r="Y30" s="43"/>
      <c r="Z30" s="43"/>
      <c r="AA30" s="43"/>
      <c r="AB30" s="43"/>
      <c r="AC30" s="43"/>
      <c r="AD30" s="105">
        <v>275</v>
      </c>
      <c r="AE30" s="43">
        <v>1168</v>
      </c>
      <c r="AF30" s="43">
        <v>1186</v>
      </c>
      <c r="AG30" s="43">
        <v>803</v>
      </c>
      <c r="AH30" s="43">
        <v>816</v>
      </c>
      <c r="AI30" s="43">
        <v>1008</v>
      </c>
      <c r="AJ30" s="43">
        <v>927</v>
      </c>
      <c r="AK30" s="43">
        <v>774</v>
      </c>
      <c r="AL30" s="43"/>
      <c r="AM30" s="43"/>
      <c r="AN30" s="43"/>
      <c r="AO30" s="43"/>
      <c r="AP30" s="43"/>
      <c r="AQ30" s="105">
        <v>6682</v>
      </c>
    </row>
    <row r="31" spans="1:45" ht="15" thickBot="1" x14ac:dyDescent="0.25">
      <c r="A31" s="42" t="s">
        <v>39</v>
      </c>
      <c r="B31" s="52" t="s">
        <v>324</v>
      </c>
      <c r="C31" s="28"/>
      <c r="D31" s="60"/>
      <c r="E31" s="43">
        <v>2640</v>
      </c>
      <c r="F31" s="43">
        <v>2219</v>
      </c>
      <c r="G31" s="43">
        <v>3912</v>
      </c>
      <c r="H31" s="43">
        <v>2265</v>
      </c>
      <c r="I31" s="43">
        <v>4555</v>
      </c>
      <c r="J31" s="43">
        <v>2088</v>
      </c>
      <c r="K31" s="43">
        <v>2178</v>
      </c>
      <c r="L31" s="43"/>
      <c r="M31" s="43"/>
      <c r="N31" s="43"/>
      <c r="O31" s="43"/>
      <c r="P31" s="43"/>
      <c r="Q31" s="105">
        <v>19857</v>
      </c>
      <c r="R31" s="43">
        <v>282</v>
      </c>
      <c r="S31" s="43">
        <v>199</v>
      </c>
      <c r="T31" s="43">
        <v>356</v>
      </c>
      <c r="U31" s="43">
        <v>298</v>
      </c>
      <c r="V31" s="43">
        <v>349</v>
      </c>
      <c r="W31" s="43">
        <v>266</v>
      </c>
      <c r="X31" s="43">
        <v>249</v>
      </c>
      <c r="Y31" s="43"/>
      <c r="Z31" s="43"/>
      <c r="AA31" s="43"/>
      <c r="AB31" s="43"/>
      <c r="AC31" s="43"/>
      <c r="AD31" s="105">
        <v>1999</v>
      </c>
      <c r="AE31" s="43">
        <v>2640</v>
      </c>
      <c r="AF31" s="43">
        <v>2219</v>
      </c>
      <c r="AG31" s="43">
        <v>3912</v>
      </c>
      <c r="AH31" s="43">
        <v>2265</v>
      </c>
      <c r="AI31" s="43">
        <v>4555</v>
      </c>
      <c r="AJ31" s="43">
        <v>2088</v>
      </c>
      <c r="AK31" s="43">
        <v>2178</v>
      </c>
      <c r="AL31" s="43"/>
      <c r="AM31" s="43"/>
      <c r="AN31" s="43"/>
      <c r="AO31" s="43"/>
      <c r="AP31" s="43"/>
      <c r="AQ31" s="105">
        <v>19857</v>
      </c>
    </row>
    <row r="32" spans="1:45" ht="15" thickBot="1" x14ac:dyDescent="0.25">
      <c r="A32" s="42" t="s">
        <v>39</v>
      </c>
      <c r="B32" s="52" t="s">
        <v>325</v>
      </c>
      <c r="C32" s="28"/>
      <c r="D32" s="60"/>
      <c r="E32" s="43">
        <v>235</v>
      </c>
      <c r="F32" s="43">
        <v>245</v>
      </c>
      <c r="G32" s="43">
        <v>364</v>
      </c>
      <c r="H32" s="43">
        <v>310</v>
      </c>
      <c r="I32" s="43">
        <v>367</v>
      </c>
      <c r="J32" s="43">
        <v>445</v>
      </c>
      <c r="K32" s="43">
        <v>239</v>
      </c>
      <c r="L32" s="43"/>
      <c r="M32" s="43"/>
      <c r="N32" s="43"/>
      <c r="O32" s="43"/>
      <c r="P32" s="43"/>
      <c r="Q32" s="105">
        <v>2205</v>
      </c>
      <c r="R32" s="43">
        <v>12</v>
      </c>
      <c r="S32" s="43">
        <v>21</v>
      </c>
      <c r="T32" s="43">
        <v>0</v>
      </c>
      <c r="U32" s="43">
        <v>12</v>
      </c>
      <c r="V32" s="43">
        <v>0</v>
      </c>
      <c r="W32" s="43">
        <v>12</v>
      </c>
      <c r="X32" s="43">
        <v>0</v>
      </c>
      <c r="Y32" s="43"/>
      <c r="Z32" s="43"/>
      <c r="AA32" s="43"/>
      <c r="AB32" s="43"/>
      <c r="AC32" s="43"/>
      <c r="AD32" s="105">
        <v>57</v>
      </c>
      <c r="AE32" s="43">
        <v>235</v>
      </c>
      <c r="AF32" s="43">
        <v>245</v>
      </c>
      <c r="AG32" s="43">
        <v>364</v>
      </c>
      <c r="AH32" s="43">
        <v>310</v>
      </c>
      <c r="AI32" s="43">
        <v>367</v>
      </c>
      <c r="AJ32" s="43">
        <v>445</v>
      </c>
      <c r="AK32" s="43">
        <v>239</v>
      </c>
      <c r="AL32" s="43"/>
      <c r="AM32" s="43"/>
      <c r="AN32" s="43"/>
      <c r="AO32" s="43"/>
      <c r="AP32" s="43"/>
      <c r="AQ32" s="105">
        <v>2205</v>
      </c>
    </row>
    <row r="33" spans="1:43" ht="15" thickBot="1" x14ac:dyDescent="0.25">
      <c r="A33" s="42" t="s">
        <v>39</v>
      </c>
      <c r="B33" s="52" t="s">
        <v>326</v>
      </c>
      <c r="C33" s="28"/>
      <c r="D33" s="60"/>
      <c r="E33" s="43">
        <v>65</v>
      </c>
      <c r="F33" s="43">
        <v>54</v>
      </c>
      <c r="G33" s="43">
        <v>70</v>
      </c>
      <c r="H33" s="43">
        <v>141</v>
      </c>
      <c r="I33" s="43">
        <v>103</v>
      </c>
      <c r="J33" s="43">
        <v>76</v>
      </c>
      <c r="K33" s="43">
        <v>84</v>
      </c>
      <c r="L33" s="43"/>
      <c r="M33" s="43"/>
      <c r="N33" s="43"/>
      <c r="O33" s="43"/>
      <c r="P33" s="43"/>
      <c r="Q33" s="105">
        <v>593</v>
      </c>
      <c r="R33" s="43">
        <v>5</v>
      </c>
      <c r="S33" s="43">
        <v>6</v>
      </c>
      <c r="T33" s="43">
        <v>5</v>
      </c>
      <c r="U33" s="43">
        <v>3</v>
      </c>
      <c r="V33" s="43">
        <v>6</v>
      </c>
      <c r="W33" s="43">
        <v>2</v>
      </c>
      <c r="X33" s="43">
        <v>0</v>
      </c>
      <c r="Y33" s="43"/>
      <c r="Z33" s="43"/>
      <c r="AA33" s="43"/>
      <c r="AB33" s="43"/>
      <c r="AC33" s="43"/>
      <c r="AD33" s="105">
        <v>27</v>
      </c>
      <c r="AE33" s="43">
        <v>65</v>
      </c>
      <c r="AF33" s="43">
        <v>54</v>
      </c>
      <c r="AG33" s="43">
        <v>70</v>
      </c>
      <c r="AH33" s="43">
        <v>141</v>
      </c>
      <c r="AI33" s="43">
        <v>103</v>
      </c>
      <c r="AJ33" s="43">
        <v>76</v>
      </c>
      <c r="AK33" s="43">
        <v>84</v>
      </c>
      <c r="AL33" s="43"/>
      <c r="AM33" s="43"/>
      <c r="AN33" s="43"/>
      <c r="AO33" s="43"/>
      <c r="AP33" s="43"/>
      <c r="AQ33" s="105">
        <v>593</v>
      </c>
    </row>
    <row r="34" spans="1:43" ht="15" thickBot="1" x14ac:dyDescent="0.25">
      <c r="A34" s="42" t="s">
        <v>39</v>
      </c>
      <c r="B34" s="52" t="s">
        <v>327</v>
      </c>
      <c r="C34" s="28"/>
      <c r="D34" s="60"/>
      <c r="E34" s="43">
        <v>168</v>
      </c>
      <c r="F34" s="43">
        <v>154</v>
      </c>
      <c r="G34" s="43">
        <v>172</v>
      </c>
      <c r="H34" s="43">
        <v>179</v>
      </c>
      <c r="I34" s="43">
        <v>197</v>
      </c>
      <c r="J34" s="43">
        <v>223</v>
      </c>
      <c r="K34" s="43">
        <v>237</v>
      </c>
      <c r="L34" s="43"/>
      <c r="M34" s="43"/>
      <c r="N34" s="43"/>
      <c r="O34" s="43"/>
      <c r="P34" s="43"/>
      <c r="Q34" s="105">
        <v>1330</v>
      </c>
      <c r="R34" s="43">
        <v>6</v>
      </c>
      <c r="S34" s="43">
        <v>16</v>
      </c>
      <c r="T34" s="43">
        <v>11</v>
      </c>
      <c r="U34" s="43">
        <v>19</v>
      </c>
      <c r="V34" s="43">
        <v>8</v>
      </c>
      <c r="W34" s="43">
        <v>2</v>
      </c>
      <c r="X34" s="43">
        <v>1</v>
      </c>
      <c r="Y34" s="43"/>
      <c r="Z34" s="43"/>
      <c r="AA34" s="43"/>
      <c r="AB34" s="43"/>
      <c r="AC34" s="43"/>
      <c r="AD34" s="105">
        <v>63</v>
      </c>
      <c r="AE34" s="43">
        <v>168</v>
      </c>
      <c r="AF34" s="43">
        <v>154</v>
      </c>
      <c r="AG34" s="43">
        <v>172</v>
      </c>
      <c r="AH34" s="43">
        <v>179</v>
      </c>
      <c r="AI34" s="43">
        <v>197</v>
      </c>
      <c r="AJ34" s="43">
        <v>223</v>
      </c>
      <c r="AK34" s="43">
        <v>237</v>
      </c>
      <c r="AL34" s="43"/>
      <c r="AM34" s="43"/>
      <c r="AN34" s="43"/>
      <c r="AO34" s="43"/>
      <c r="AP34" s="43"/>
      <c r="AQ34" s="105">
        <v>1330</v>
      </c>
    </row>
    <row r="35" spans="1:43" ht="15" thickBot="1" x14ac:dyDescent="0.25">
      <c r="A35" s="42" t="s">
        <v>39</v>
      </c>
      <c r="B35" s="52" t="s">
        <v>328</v>
      </c>
      <c r="C35" s="28"/>
      <c r="D35" s="60"/>
      <c r="E35" s="43">
        <v>1658</v>
      </c>
      <c r="F35" s="43">
        <v>1742</v>
      </c>
      <c r="G35" s="43">
        <v>1738</v>
      </c>
      <c r="H35" s="43">
        <v>1490</v>
      </c>
      <c r="I35" s="43">
        <v>1765</v>
      </c>
      <c r="J35" s="43">
        <v>1843</v>
      </c>
      <c r="K35" s="43">
        <v>1800</v>
      </c>
      <c r="L35" s="43"/>
      <c r="M35" s="43"/>
      <c r="N35" s="43"/>
      <c r="O35" s="43"/>
      <c r="P35" s="43"/>
      <c r="Q35" s="105">
        <v>12036</v>
      </c>
      <c r="R35" s="43">
        <v>130</v>
      </c>
      <c r="S35" s="43">
        <v>166</v>
      </c>
      <c r="T35" s="43">
        <v>128</v>
      </c>
      <c r="U35" s="43">
        <v>101</v>
      </c>
      <c r="V35" s="43">
        <v>129</v>
      </c>
      <c r="W35" s="43">
        <v>129</v>
      </c>
      <c r="X35" s="43">
        <v>156</v>
      </c>
      <c r="Y35" s="43"/>
      <c r="Z35" s="43"/>
      <c r="AA35" s="43"/>
      <c r="AB35" s="43"/>
      <c r="AC35" s="43"/>
      <c r="AD35" s="105">
        <v>939</v>
      </c>
      <c r="AE35" s="43">
        <v>1658</v>
      </c>
      <c r="AF35" s="43">
        <v>1742</v>
      </c>
      <c r="AG35" s="43">
        <v>1738</v>
      </c>
      <c r="AH35" s="43">
        <v>1490</v>
      </c>
      <c r="AI35" s="43">
        <v>1765</v>
      </c>
      <c r="AJ35" s="43">
        <v>1843</v>
      </c>
      <c r="AK35" s="43">
        <v>1800</v>
      </c>
      <c r="AL35" s="43"/>
      <c r="AM35" s="43"/>
      <c r="AN35" s="43"/>
      <c r="AO35" s="43"/>
      <c r="AP35" s="43"/>
      <c r="AQ35" s="105">
        <v>12036</v>
      </c>
    </row>
    <row r="36" spans="1:43" ht="15" thickBot="1" x14ac:dyDescent="0.25">
      <c r="A36" s="42" t="s">
        <v>39</v>
      </c>
      <c r="B36" s="123" t="s">
        <v>329</v>
      </c>
      <c r="C36" s="28"/>
      <c r="D36" s="60"/>
      <c r="E36" s="43">
        <v>1437</v>
      </c>
      <c r="F36" s="43">
        <v>1306</v>
      </c>
      <c r="G36" s="43">
        <v>1409</v>
      </c>
      <c r="H36" s="43">
        <v>1106</v>
      </c>
      <c r="I36" s="43">
        <v>1360</v>
      </c>
      <c r="J36" s="43">
        <v>1211</v>
      </c>
      <c r="K36" s="43">
        <v>1441</v>
      </c>
      <c r="L36" s="43"/>
      <c r="M36" s="43"/>
      <c r="N36" s="43"/>
      <c r="O36" s="43"/>
      <c r="P36" s="43"/>
      <c r="Q36" s="105">
        <v>9270</v>
      </c>
      <c r="R36" s="43">
        <v>148</v>
      </c>
      <c r="S36" s="43">
        <v>112</v>
      </c>
      <c r="T36" s="43">
        <v>111</v>
      </c>
      <c r="U36" s="43">
        <v>86</v>
      </c>
      <c r="V36" s="43">
        <v>112</v>
      </c>
      <c r="W36" s="43">
        <v>109</v>
      </c>
      <c r="X36" s="43">
        <v>159</v>
      </c>
      <c r="Y36" s="43"/>
      <c r="Z36" s="43"/>
      <c r="AA36" s="43"/>
      <c r="AB36" s="43"/>
      <c r="AC36" s="43"/>
      <c r="AD36" s="105">
        <v>837</v>
      </c>
      <c r="AE36" s="43">
        <v>1437</v>
      </c>
      <c r="AF36" s="43">
        <v>1306</v>
      </c>
      <c r="AG36" s="43">
        <v>1409</v>
      </c>
      <c r="AH36" s="43">
        <v>1106</v>
      </c>
      <c r="AI36" s="43">
        <v>1360</v>
      </c>
      <c r="AJ36" s="43">
        <v>1211</v>
      </c>
      <c r="AK36" s="43">
        <v>1441</v>
      </c>
      <c r="AL36" s="43"/>
      <c r="AM36" s="43"/>
      <c r="AN36" s="43"/>
      <c r="AO36" s="43"/>
      <c r="AP36" s="43"/>
      <c r="AQ36" s="105">
        <v>9270</v>
      </c>
    </row>
    <row r="37" spans="1:43" ht="15" thickBot="1" x14ac:dyDescent="0.25">
      <c r="A37" s="42" t="s">
        <v>39</v>
      </c>
      <c r="B37" s="40" t="s">
        <v>330</v>
      </c>
      <c r="C37" s="28"/>
      <c r="D37" s="60"/>
      <c r="E37" s="43">
        <v>1439</v>
      </c>
      <c r="F37" s="43">
        <v>1755</v>
      </c>
      <c r="G37" s="43">
        <v>1784</v>
      </c>
      <c r="H37" s="43">
        <v>1587</v>
      </c>
      <c r="I37" s="43">
        <v>1814</v>
      </c>
      <c r="J37" s="43">
        <v>1711</v>
      </c>
      <c r="K37" s="43">
        <v>1591</v>
      </c>
      <c r="L37" s="43"/>
      <c r="M37" s="43"/>
      <c r="N37" s="43"/>
      <c r="O37" s="43"/>
      <c r="P37" s="43"/>
      <c r="Q37" s="105">
        <v>11681</v>
      </c>
      <c r="R37" s="43">
        <v>204</v>
      </c>
      <c r="S37" s="43">
        <v>237</v>
      </c>
      <c r="T37" s="43">
        <v>207</v>
      </c>
      <c r="U37" s="43">
        <v>176</v>
      </c>
      <c r="V37" s="43">
        <v>176</v>
      </c>
      <c r="W37" s="43">
        <v>157</v>
      </c>
      <c r="X37" s="43">
        <v>0</v>
      </c>
      <c r="Y37" s="43"/>
      <c r="Z37" s="43"/>
      <c r="AA37" s="43"/>
      <c r="AB37" s="43"/>
      <c r="AC37" s="43"/>
      <c r="AD37" s="105">
        <v>1157</v>
      </c>
      <c r="AE37" s="43">
        <v>1439</v>
      </c>
      <c r="AF37" s="43">
        <v>1755</v>
      </c>
      <c r="AG37" s="43">
        <v>1784</v>
      </c>
      <c r="AH37" s="43">
        <v>1587</v>
      </c>
      <c r="AI37" s="43">
        <v>1814</v>
      </c>
      <c r="AJ37" s="43">
        <v>1711</v>
      </c>
      <c r="AK37" s="43">
        <v>1591</v>
      </c>
      <c r="AL37" s="43"/>
      <c r="AM37" s="43"/>
      <c r="AN37" s="43"/>
      <c r="AO37" s="43"/>
      <c r="AP37" s="43"/>
      <c r="AQ37" s="105">
        <v>11681</v>
      </c>
    </row>
    <row r="38" spans="1:43" ht="15" thickBot="1" x14ac:dyDescent="0.25">
      <c r="A38" s="294" t="s">
        <v>158</v>
      </c>
      <c r="B38" s="295"/>
      <c r="C38" s="76">
        <v>0.99303717059086649</v>
      </c>
      <c r="D38" s="9">
        <v>0.91359419694359723</v>
      </c>
      <c r="E38" s="23">
        <v>18302</v>
      </c>
      <c r="F38" s="23">
        <v>16955</v>
      </c>
      <c r="G38" s="23">
        <v>19339</v>
      </c>
      <c r="H38" s="23">
        <v>15863</v>
      </c>
      <c r="I38" s="23">
        <v>20979</v>
      </c>
      <c r="J38" s="23">
        <v>17324</v>
      </c>
      <c r="K38" s="23">
        <v>17792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11">
        <v>126554</v>
      </c>
      <c r="R38" s="23">
        <v>1658</v>
      </c>
      <c r="S38" s="23">
        <v>1555</v>
      </c>
      <c r="T38" s="23">
        <v>1732</v>
      </c>
      <c r="U38" s="23">
        <v>1519</v>
      </c>
      <c r="V38" s="23">
        <v>1569</v>
      </c>
      <c r="W38" s="23">
        <v>1523</v>
      </c>
      <c r="X38" s="23">
        <v>1379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11">
        <v>10935</v>
      </c>
      <c r="AE38" s="23">
        <v>18302</v>
      </c>
      <c r="AF38" s="23">
        <v>16955</v>
      </c>
      <c r="AG38" s="23">
        <v>19339</v>
      </c>
      <c r="AH38" s="23">
        <v>15863</v>
      </c>
      <c r="AI38" s="23">
        <v>20979</v>
      </c>
      <c r="AJ38" s="23">
        <v>17324</v>
      </c>
      <c r="AK38" s="23">
        <v>17792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11">
        <v>126554</v>
      </c>
    </row>
    <row r="39" spans="1:43" ht="15" thickBot="1" x14ac:dyDescent="0.25">
      <c r="A39" s="42" t="s">
        <v>58</v>
      </c>
      <c r="B39" s="52" t="s">
        <v>331</v>
      </c>
      <c r="C39" s="28"/>
      <c r="D39" s="60"/>
      <c r="E39" s="43">
        <v>69</v>
      </c>
      <c r="F39" s="43">
        <v>90</v>
      </c>
      <c r="G39" s="43">
        <v>80</v>
      </c>
      <c r="H39" s="43">
        <v>71</v>
      </c>
      <c r="I39" s="43">
        <v>62</v>
      </c>
      <c r="J39" s="43">
        <v>56</v>
      </c>
      <c r="K39" s="43">
        <v>105</v>
      </c>
      <c r="L39" s="43"/>
      <c r="M39" s="43"/>
      <c r="N39" s="43"/>
      <c r="O39" s="43"/>
      <c r="P39" s="43"/>
      <c r="Q39" s="105">
        <v>533</v>
      </c>
      <c r="R39" s="43">
        <v>6</v>
      </c>
      <c r="S39" s="43">
        <v>7</v>
      </c>
      <c r="T39" s="43">
        <v>5</v>
      </c>
      <c r="U39" s="43">
        <v>7</v>
      </c>
      <c r="V39" s="43">
        <v>8</v>
      </c>
      <c r="W39" s="43">
        <v>5</v>
      </c>
      <c r="X39" s="43">
        <v>8</v>
      </c>
      <c r="Y39" s="43"/>
      <c r="Z39" s="43"/>
      <c r="AA39" s="43"/>
      <c r="AB39" s="43"/>
      <c r="AC39" s="43"/>
      <c r="AD39" s="105">
        <v>46</v>
      </c>
      <c r="AE39" s="43">
        <v>69</v>
      </c>
      <c r="AF39" s="43">
        <v>90</v>
      </c>
      <c r="AG39" s="43">
        <v>80</v>
      </c>
      <c r="AH39" s="43">
        <v>71</v>
      </c>
      <c r="AI39" s="43">
        <v>62</v>
      </c>
      <c r="AJ39" s="43">
        <v>56</v>
      </c>
      <c r="AK39" s="43">
        <v>105</v>
      </c>
      <c r="AL39" s="43"/>
      <c r="AM39" s="43"/>
      <c r="AN39" s="43"/>
      <c r="AO39" s="43"/>
      <c r="AP39" s="43"/>
      <c r="AQ39" s="105">
        <v>533</v>
      </c>
    </row>
    <row r="40" spans="1:43" ht="15" thickBot="1" x14ac:dyDescent="0.25">
      <c r="A40" s="42" t="s">
        <v>58</v>
      </c>
      <c r="B40" s="52" t="s">
        <v>332</v>
      </c>
      <c r="C40" s="28"/>
      <c r="D40" s="60"/>
      <c r="E40" s="43">
        <v>54</v>
      </c>
      <c r="F40" s="43">
        <v>38</v>
      </c>
      <c r="G40" s="43">
        <v>64</v>
      </c>
      <c r="H40" s="43">
        <v>52</v>
      </c>
      <c r="I40" s="43">
        <v>78</v>
      </c>
      <c r="J40" s="43">
        <v>66</v>
      </c>
      <c r="K40" s="43">
        <v>97</v>
      </c>
      <c r="L40" s="43"/>
      <c r="M40" s="43"/>
      <c r="N40" s="43"/>
      <c r="O40" s="43"/>
      <c r="P40" s="43"/>
      <c r="Q40" s="105">
        <v>449</v>
      </c>
      <c r="R40" s="43">
        <v>7</v>
      </c>
      <c r="S40" s="43">
        <v>4</v>
      </c>
      <c r="T40" s="43">
        <v>10</v>
      </c>
      <c r="U40" s="43">
        <v>10</v>
      </c>
      <c r="V40" s="43">
        <v>11</v>
      </c>
      <c r="W40" s="43">
        <v>11</v>
      </c>
      <c r="X40" s="43">
        <v>4</v>
      </c>
      <c r="Y40" s="43"/>
      <c r="Z40" s="43"/>
      <c r="AA40" s="43"/>
      <c r="AB40" s="43"/>
      <c r="AC40" s="43"/>
      <c r="AD40" s="105">
        <v>57</v>
      </c>
      <c r="AE40" s="43">
        <v>54</v>
      </c>
      <c r="AF40" s="43">
        <v>38</v>
      </c>
      <c r="AG40" s="43">
        <v>64</v>
      </c>
      <c r="AH40" s="43">
        <v>52</v>
      </c>
      <c r="AI40" s="43">
        <v>78</v>
      </c>
      <c r="AJ40" s="43">
        <v>66</v>
      </c>
      <c r="AK40" s="43">
        <v>97</v>
      </c>
      <c r="AL40" s="43"/>
      <c r="AM40" s="43"/>
      <c r="AN40" s="43"/>
      <c r="AO40" s="43"/>
      <c r="AP40" s="43"/>
      <c r="AQ40" s="105">
        <v>449</v>
      </c>
    </row>
    <row r="41" spans="1:43" ht="15" thickBot="1" x14ac:dyDescent="0.25">
      <c r="A41" s="42" t="s">
        <v>58</v>
      </c>
      <c r="B41" s="52" t="s">
        <v>333</v>
      </c>
      <c r="C41" s="28"/>
      <c r="D41" s="60"/>
      <c r="E41" s="43">
        <v>71</v>
      </c>
      <c r="F41" s="43">
        <v>58</v>
      </c>
      <c r="G41" s="43">
        <v>76</v>
      </c>
      <c r="H41" s="43">
        <v>26</v>
      </c>
      <c r="I41" s="43">
        <v>77</v>
      </c>
      <c r="J41" s="43">
        <v>61</v>
      </c>
      <c r="K41" s="43">
        <v>87</v>
      </c>
      <c r="L41" s="43"/>
      <c r="M41" s="43"/>
      <c r="N41" s="43"/>
      <c r="O41" s="43"/>
      <c r="P41" s="43"/>
      <c r="Q41" s="105">
        <v>456</v>
      </c>
      <c r="R41" s="43">
        <v>5</v>
      </c>
      <c r="S41" s="43">
        <v>5</v>
      </c>
      <c r="T41" s="43">
        <v>10</v>
      </c>
      <c r="U41" s="43">
        <v>7</v>
      </c>
      <c r="V41" s="43">
        <v>19</v>
      </c>
      <c r="W41" s="43">
        <v>7</v>
      </c>
      <c r="X41" s="43">
        <v>16</v>
      </c>
      <c r="Y41" s="43"/>
      <c r="Z41" s="43"/>
      <c r="AA41" s="43"/>
      <c r="AB41" s="43"/>
      <c r="AC41" s="43"/>
      <c r="AD41" s="105">
        <v>69</v>
      </c>
      <c r="AE41" s="43">
        <v>71</v>
      </c>
      <c r="AF41" s="43">
        <v>58</v>
      </c>
      <c r="AG41" s="43">
        <v>76</v>
      </c>
      <c r="AH41" s="43">
        <v>26</v>
      </c>
      <c r="AI41" s="43">
        <v>77</v>
      </c>
      <c r="AJ41" s="43">
        <v>61</v>
      </c>
      <c r="AK41" s="43">
        <v>87</v>
      </c>
      <c r="AL41" s="43"/>
      <c r="AM41" s="43"/>
      <c r="AN41" s="43"/>
      <c r="AO41" s="43"/>
      <c r="AP41" s="43"/>
      <c r="AQ41" s="105">
        <v>456</v>
      </c>
    </row>
    <row r="42" spans="1:43" ht="15" thickBot="1" x14ac:dyDescent="0.25">
      <c r="A42" s="42" t="s">
        <v>58</v>
      </c>
      <c r="B42" s="52" t="s">
        <v>334</v>
      </c>
      <c r="C42" s="28"/>
      <c r="D42" s="60"/>
      <c r="E42" s="43">
        <v>10</v>
      </c>
      <c r="F42" s="43">
        <v>9</v>
      </c>
      <c r="G42" s="43">
        <v>9</v>
      </c>
      <c r="H42" s="43">
        <v>8</v>
      </c>
      <c r="I42" s="43">
        <v>10</v>
      </c>
      <c r="J42" s="43">
        <v>6</v>
      </c>
      <c r="K42" s="43">
        <v>8</v>
      </c>
      <c r="L42" s="43"/>
      <c r="M42" s="43"/>
      <c r="N42" s="43"/>
      <c r="O42" s="43"/>
      <c r="P42" s="43"/>
      <c r="Q42" s="105">
        <v>60</v>
      </c>
      <c r="R42" s="43">
        <v>1</v>
      </c>
      <c r="S42" s="43">
        <v>0</v>
      </c>
      <c r="T42" s="43">
        <v>1</v>
      </c>
      <c r="U42" s="43">
        <v>1</v>
      </c>
      <c r="V42" s="43">
        <v>1</v>
      </c>
      <c r="W42" s="43">
        <v>2</v>
      </c>
      <c r="X42" s="43">
        <v>0</v>
      </c>
      <c r="Y42" s="43"/>
      <c r="Z42" s="43"/>
      <c r="AA42" s="43"/>
      <c r="AB42" s="43"/>
      <c r="AC42" s="43"/>
      <c r="AD42" s="105">
        <v>6</v>
      </c>
      <c r="AE42" s="43">
        <v>10</v>
      </c>
      <c r="AF42" s="43">
        <v>9</v>
      </c>
      <c r="AG42" s="43">
        <v>9</v>
      </c>
      <c r="AH42" s="43">
        <v>8</v>
      </c>
      <c r="AI42" s="43">
        <v>10</v>
      </c>
      <c r="AJ42" s="43">
        <v>6</v>
      </c>
      <c r="AK42" s="43">
        <v>8</v>
      </c>
      <c r="AL42" s="43"/>
      <c r="AM42" s="43"/>
      <c r="AN42" s="43"/>
      <c r="AO42" s="43"/>
      <c r="AP42" s="43"/>
      <c r="AQ42" s="105">
        <v>60</v>
      </c>
    </row>
    <row r="43" spans="1:43" ht="15" thickBot="1" x14ac:dyDescent="0.25">
      <c r="A43" s="42" t="s">
        <v>58</v>
      </c>
      <c r="B43" s="52" t="s">
        <v>335</v>
      </c>
      <c r="C43" s="28"/>
      <c r="D43" s="60"/>
      <c r="E43" s="43">
        <v>99</v>
      </c>
      <c r="F43" s="43">
        <v>120</v>
      </c>
      <c r="G43" s="43">
        <v>117</v>
      </c>
      <c r="H43" s="43">
        <v>113</v>
      </c>
      <c r="I43" s="43">
        <v>125</v>
      </c>
      <c r="J43" s="43">
        <v>110</v>
      </c>
      <c r="K43" s="43">
        <v>175</v>
      </c>
      <c r="L43" s="43"/>
      <c r="M43" s="43"/>
      <c r="N43" s="43"/>
      <c r="O43" s="43"/>
      <c r="P43" s="43"/>
      <c r="Q43" s="105">
        <v>859</v>
      </c>
      <c r="R43" s="43">
        <v>12</v>
      </c>
      <c r="S43" s="43">
        <v>13</v>
      </c>
      <c r="T43" s="43">
        <v>6</v>
      </c>
      <c r="U43" s="43">
        <v>8</v>
      </c>
      <c r="V43" s="43">
        <v>13</v>
      </c>
      <c r="W43" s="43">
        <v>17</v>
      </c>
      <c r="X43" s="43">
        <v>21</v>
      </c>
      <c r="Y43" s="43"/>
      <c r="Z43" s="43"/>
      <c r="AA43" s="43"/>
      <c r="AB43" s="43"/>
      <c r="AC43" s="43"/>
      <c r="AD43" s="105">
        <v>90</v>
      </c>
      <c r="AE43" s="43">
        <v>99</v>
      </c>
      <c r="AF43" s="43">
        <v>120</v>
      </c>
      <c r="AG43" s="43">
        <v>117</v>
      </c>
      <c r="AH43" s="43">
        <v>113</v>
      </c>
      <c r="AI43" s="43">
        <v>125</v>
      </c>
      <c r="AJ43" s="43">
        <v>110</v>
      </c>
      <c r="AK43" s="43">
        <v>175</v>
      </c>
      <c r="AL43" s="43"/>
      <c r="AM43" s="43"/>
      <c r="AN43" s="43"/>
      <c r="AO43" s="43"/>
      <c r="AP43" s="43"/>
      <c r="AQ43" s="105">
        <v>859</v>
      </c>
    </row>
    <row r="44" spans="1:43" ht="15" thickBot="1" x14ac:dyDescent="0.25">
      <c r="A44" s="42" t="s">
        <v>58</v>
      </c>
      <c r="B44" s="52" t="s">
        <v>336</v>
      </c>
      <c r="C44" s="28"/>
      <c r="D44" s="60"/>
      <c r="E44" s="43">
        <v>70</v>
      </c>
      <c r="F44" s="43">
        <v>85</v>
      </c>
      <c r="G44" s="43">
        <v>72</v>
      </c>
      <c r="H44" s="43">
        <v>77</v>
      </c>
      <c r="I44" s="43">
        <v>96</v>
      </c>
      <c r="J44" s="43">
        <v>43</v>
      </c>
      <c r="K44" s="43">
        <v>135</v>
      </c>
      <c r="L44" s="43"/>
      <c r="M44" s="43"/>
      <c r="N44" s="43"/>
      <c r="O44" s="43"/>
      <c r="P44" s="43"/>
      <c r="Q44" s="105">
        <v>578</v>
      </c>
      <c r="R44" s="43">
        <v>8</v>
      </c>
      <c r="S44" s="43">
        <v>5</v>
      </c>
      <c r="T44" s="43">
        <v>12</v>
      </c>
      <c r="U44" s="43">
        <v>6</v>
      </c>
      <c r="V44" s="43">
        <v>14</v>
      </c>
      <c r="W44" s="43">
        <v>6</v>
      </c>
      <c r="X44" s="43">
        <v>8</v>
      </c>
      <c r="Y44" s="43"/>
      <c r="Z44" s="43"/>
      <c r="AA44" s="43"/>
      <c r="AB44" s="43"/>
      <c r="AC44" s="43"/>
      <c r="AD44" s="105">
        <v>59</v>
      </c>
      <c r="AE44" s="43">
        <v>70</v>
      </c>
      <c r="AF44" s="43">
        <v>85</v>
      </c>
      <c r="AG44" s="43">
        <v>72</v>
      </c>
      <c r="AH44" s="43">
        <v>77</v>
      </c>
      <c r="AI44" s="43">
        <v>96</v>
      </c>
      <c r="AJ44" s="43">
        <v>43</v>
      </c>
      <c r="AK44" s="43">
        <v>135</v>
      </c>
      <c r="AL44" s="43"/>
      <c r="AM44" s="43"/>
      <c r="AN44" s="43"/>
      <c r="AO44" s="43"/>
      <c r="AP44" s="43"/>
      <c r="AQ44" s="105">
        <v>578</v>
      </c>
    </row>
    <row r="45" spans="1:43" ht="15" thickBot="1" x14ac:dyDescent="0.25">
      <c r="A45" s="42" t="s">
        <v>58</v>
      </c>
      <c r="B45" s="52" t="s">
        <v>337</v>
      </c>
      <c r="C45" s="28"/>
      <c r="D45" s="60"/>
      <c r="E45" s="43">
        <v>91</v>
      </c>
      <c r="F45" s="43">
        <v>34</v>
      </c>
      <c r="G45" s="43">
        <v>66</v>
      </c>
      <c r="H45" s="43">
        <v>89</v>
      </c>
      <c r="I45" s="43">
        <v>111</v>
      </c>
      <c r="J45" s="43">
        <v>74</v>
      </c>
      <c r="K45" s="43">
        <v>75</v>
      </c>
      <c r="L45" s="43"/>
      <c r="M45" s="43"/>
      <c r="N45" s="43"/>
      <c r="O45" s="43"/>
      <c r="P45" s="43"/>
      <c r="Q45" s="105">
        <v>540</v>
      </c>
      <c r="R45" s="43">
        <v>5</v>
      </c>
      <c r="S45" s="43">
        <v>6</v>
      </c>
      <c r="T45" s="43">
        <v>6</v>
      </c>
      <c r="U45" s="43">
        <v>7</v>
      </c>
      <c r="V45" s="43">
        <v>7</v>
      </c>
      <c r="W45" s="43">
        <v>15</v>
      </c>
      <c r="X45" s="43">
        <v>8</v>
      </c>
      <c r="Y45" s="43"/>
      <c r="Z45" s="43"/>
      <c r="AA45" s="43"/>
      <c r="AB45" s="43"/>
      <c r="AC45" s="43"/>
      <c r="AD45" s="105">
        <v>54</v>
      </c>
      <c r="AE45" s="43">
        <v>91</v>
      </c>
      <c r="AF45" s="43">
        <v>34</v>
      </c>
      <c r="AG45" s="43">
        <v>66</v>
      </c>
      <c r="AH45" s="43">
        <v>89</v>
      </c>
      <c r="AI45" s="43">
        <v>111</v>
      </c>
      <c r="AJ45" s="43">
        <v>74</v>
      </c>
      <c r="AK45" s="43">
        <v>75</v>
      </c>
      <c r="AL45" s="43"/>
      <c r="AM45" s="43"/>
      <c r="AN45" s="43"/>
      <c r="AO45" s="43"/>
      <c r="AP45" s="43"/>
      <c r="AQ45" s="105">
        <v>540</v>
      </c>
    </row>
    <row r="46" spans="1:43" ht="15" thickBot="1" x14ac:dyDescent="0.25">
      <c r="A46" s="42" t="s">
        <v>58</v>
      </c>
      <c r="B46" s="52" t="s">
        <v>338</v>
      </c>
      <c r="C46" s="28"/>
      <c r="D46" s="60"/>
      <c r="E46" s="43">
        <v>17</v>
      </c>
      <c r="F46" s="43">
        <v>9</v>
      </c>
      <c r="G46" s="43">
        <v>19</v>
      </c>
      <c r="H46" s="43">
        <v>18</v>
      </c>
      <c r="I46" s="43">
        <v>37</v>
      </c>
      <c r="J46" s="43">
        <v>24</v>
      </c>
      <c r="K46" s="43">
        <v>15</v>
      </c>
      <c r="L46" s="43"/>
      <c r="M46" s="43"/>
      <c r="N46" s="43"/>
      <c r="O46" s="43"/>
      <c r="P46" s="43"/>
      <c r="Q46" s="105">
        <v>139</v>
      </c>
      <c r="R46" s="43">
        <v>3</v>
      </c>
      <c r="S46" s="43">
        <v>1</v>
      </c>
      <c r="T46" s="43">
        <v>6</v>
      </c>
      <c r="U46" s="43">
        <v>1</v>
      </c>
      <c r="V46" s="43">
        <v>8</v>
      </c>
      <c r="W46" s="43">
        <v>1</v>
      </c>
      <c r="X46" s="43">
        <v>1</v>
      </c>
      <c r="Y46" s="43"/>
      <c r="Z46" s="43"/>
      <c r="AA46" s="43"/>
      <c r="AB46" s="43"/>
      <c r="AC46" s="43"/>
      <c r="AD46" s="105">
        <v>21</v>
      </c>
      <c r="AE46" s="43">
        <v>17</v>
      </c>
      <c r="AF46" s="43">
        <v>9</v>
      </c>
      <c r="AG46" s="43">
        <v>19</v>
      </c>
      <c r="AH46" s="43">
        <v>18</v>
      </c>
      <c r="AI46" s="43">
        <v>37</v>
      </c>
      <c r="AJ46" s="43">
        <v>24</v>
      </c>
      <c r="AK46" s="43">
        <v>15</v>
      </c>
      <c r="AL46" s="43"/>
      <c r="AM46" s="43"/>
      <c r="AN46" s="43"/>
      <c r="AO46" s="43"/>
      <c r="AP46" s="43"/>
      <c r="AQ46" s="105">
        <v>139</v>
      </c>
    </row>
    <row r="47" spans="1:43" ht="15" thickBot="1" x14ac:dyDescent="0.25">
      <c r="A47" s="42" t="s">
        <v>58</v>
      </c>
      <c r="B47" s="52" t="s">
        <v>339</v>
      </c>
      <c r="C47" s="28"/>
      <c r="D47" s="60"/>
      <c r="E47" s="43">
        <v>11</v>
      </c>
      <c r="F47" s="43">
        <v>21</v>
      </c>
      <c r="G47" s="43">
        <v>21</v>
      </c>
      <c r="H47" s="43">
        <v>14</v>
      </c>
      <c r="I47" s="43">
        <v>26</v>
      </c>
      <c r="J47" s="43">
        <v>32</v>
      </c>
      <c r="K47" s="43">
        <v>25</v>
      </c>
      <c r="L47" s="43"/>
      <c r="M47" s="43"/>
      <c r="N47" s="43"/>
      <c r="O47" s="43"/>
      <c r="P47" s="43"/>
      <c r="Q47" s="105">
        <v>150</v>
      </c>
      <c r="R47" s="43">
        <v>3</v>
      </c>
      <c r="S47" s="43">
        <v>8</v>
      </c>
      <c r="T47" s="43">
        <v>3</v>
      </c>
      <c r="U47" s="43">
        <v>1</v>
      </c>
      <c r="V47" s="43">
        <v>3</v>
      </c>
      <c r="W47" s="43">
        <v>9</v>
      </c>
      <c r="X47" s="43">
        <v>5</v>
      </c>
      <c r="Y47" s="43"/>
      <c r="Z47" s="43"/>
      <c r="AA47" s="43"/>
      <c r="AB47" s="43"/>
      <c r="AC47" s="43"/>
      <c r="AD47" s="105">
        <v>32</v>
      </c>
      <c r="AE47" s="43">
        <v>11</v>
      </c>
      <c r="AF47" s="43">
        <v>21</v>
      </c>
      <c r="AG47" s="43">
        <v>21</v>
      </c>
      <c r="AH47" s="43">
        <v>14</v>
      </c>
      <c r="AI47" s="43">
        <v>26</v>
      </c>
      <c r="AJ47" s="43">
        <v>32</v>
      </c>
      <c r="AK47" s="43">
        <v>25</v>
      </c>
      <c r="AL47" s="43"/>
      <c r="AM47" s="43"/>
      <c r="AN47" s="43"/>
      <c r="AO47" s="43"/>
      <c r="AP47" s="43"/>
      <c r="AQ47" s="105">
        <v>150</v>
      </c>
    </row>
    <row r="48" spans="1:43" ht="15" thickBot="1" x14ac:dyDescent="0.25">
      <c r="A48" s="40" t="s">
        <v>58</v>
      </c>
      <c r="B48" s="40" t="s">
        <v>340</v>
      </c>
      <c r="C48" s="28"/>
      <c r="D48" s="60"/>
      <c r="E48" s="43">
        <v>486</v>
      </c>
      <c r="F48" s="43">
        <v>380</v>
      </c>
      <c r="G48" s="43">
        <v>493</v>
      </c>
      <c r="H48" s="43">
        <v>399</v>
      </c>
      <c r="I48" s="43">
        <v>615</v>
      </c>
      <c r="J48" s="43">
        <v>621</v>
      </c>
      <c r="K48" s="43">
        <v>416</v>
      </c>
      <c r="L48" s="43"/>
      <c r="M48" s="43"/>
      <c r="N48" s="43"/>
      <c r="O48" s="43"/>
      <c r="P48" s="43"/>
      <c r="Q48" s="105">
        <v>3410</v>
      </c>
      <c r="R48" s="43">
        <v>25</v>
      </c>
      <c r="S48" s="43">
        <v>26</v>
      </c>
      <c r="T48" s="43">
        <v>40</v>
      </c>
      <c r="U48" s="43">
        <v>37</v>
      </c>
      <c r="V48" s="43">
        <v>46</v>
      </c>
      <c r="W48" s="43">
        <v>58</v>
      </c>
      <c r="X48" s="43">
        <v>40</v>
      </c>
      <c r="Y48" s="43"/>
      <c r="Z48" s="43"/>
      <c r="AA48" s="43"/>
      <c r="AB48" s="43"/>
      <c r="AC48" s="43"/>
      <c r="AD48" s="105">
        <v>272</v>
      </c>
      <c r="AE48" s="43">
        <v>486</v>
      </c>
      <c r="AF48" s="43">
        <v>380</v>
      </c>
      <c r="AG48" s="43">
        <v>493</v>
      </c>
      <c r="AH48" s="43">
        <v>399</v>
      </c>
      <c r="AI48" s="43">
        <v>615</v>
      </c>
      <c r="AJ48" s="43">
        <v>621</v>
      </c>
      <c r="AK48" s="43">
        <v>416</v>
      </c>
      <c r="AL48" s="43"/>
      <c r="AM48" s="43"/>
      <c r="AN48" s="43"/>
      <c r="AO48" s="43"/>
      <c r="AP48" s="43"/>
      <c r="AQ48" s="105">
        <v>3410</v>
      </c>
    </row>
    <row r="49" spans="1:43" ht="18.75" customHeight="1" thickBot="1" x14ac:dyDescent="0.25">
      <c r="A49" s="294" t="s">
        <v>159</v>
      </c>
      <c r="B49" s="295"/>
      <c r="C49" s="76">
        <v>0.97998812135610469</v>
      </c>
      <c r="D49" s="9">
        <v>0.90158907164761637</v>
      </c>
      <c r="E49" s="23">
        <v>978</v>
      </c>
      <c r="F49" s="23">
        <v>844</v>
      </c>
      <c r="G49" s="23">
        <v>1017</v>
      </c>
      <c r="H49" s="23">
        <v>867</v>
      </c>
      <c r="I49" s="23">
        <v>1237</v>
      </c>
      <c r="J49" s="23">
        <v>1093</v>
      </c>
      <c r="K49" s="23">
        <v>1138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11">
        <v>7174</v>
      </c>
      <c r="R49" s="23">
        <v>75</v>
      </c>
      <c r="S49" s="23">
        <v>75</v>
      </c>
      <c r="T49" s="23">
        <v>99</v>
      </c>
      <c r="U49" s="23">
        <v>85</v>
      </c>
      <c r="V49" s="23">
        <v>130</v>
      </c>
      <c r="W49" s="23">
        <v>131</v>
      </c>
      <c r="X49" s="23">
        <v>111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11">
        <v>706</v>
      </c>
      <c r="AE49" s="23">
        <v>978</v>
      </c>
      <c r="AF49" s="23">
        <v>844</v>
      </c>
      <c r="AG49" s="23">
        <v>1017</v>
      </c>
      <c r="AH49" s="23">
        <v>867</v>
      </c>
      <c r="AI49" s="23">
        <v>1237</v>
      </c>
      <c r="AJ49" s="23">
        <v>1093</v>
      </c>
      <c r="AK49" s="23">
        <v>1138</v>
      </c>
      <c r="AL49" s="23">
        <v>0</v>
      </c>
      <c r="AM49" s="23">
        <v>0</v>
      </c>
      <c r="AN49" s="23">
        <v>0</v>
      </c>
      <c r="AO49" s="23">
        <v>0</v>
      </c>
      <c r="AP49" s="23">
        <v>0</v>
      </c>
      <c r="AQ49" s="211">
        <v>7174</v>
      </c>
    </row>
    <row r="50" spans="1:43" ht="15" thickBot="1" x14ac:dyDescent="0.25">
      <c r="A50" s="53" t="s">
        <v>72</v>
      </c>
      <c r="B50" s="52" t="s">
        <v>341</v>
      </c>
      <c r="C50" s="28"/>
      <c r="D50" s="60"/>
      <c r="E50" s="43">
        <v>1258</v>
      </c>
      <c r="F50" s="43">
        <v>1112</v>
      </c>
      <c r="G50" s="43">
        <v>1015</v>
      </c>
      <c r="H50" s="43">
        <v>833</v>
      </c>
      <c r="I50" s="43">
        <v>984</v>
      </c>
      <c r="J50" s="43">
        <v>1290</v>
      </c>
      <c r="K50" s="43">
        <v>1055</v>
      </c>
      <c r="L50" s="43"/>
      <c r="M50" s="43"/>
      <c r="N50" s="43"/>
      <c r="O50" s="43"/>
      <c r="P50" s="43"/>
      <c r="Q50" s="105">
        <v>7547</v>
      </c>
      <c r="R50" s="43">
        <v>127</v>
      </c>
      <c r="S50" s="43">
        <v>86</v>
      </c>
      <c r="T50" s="43">
        <v>41</v>
      </c>
      <c r="U50" s="43">
        <v>107</v>
      </c>
      <c r="V50" s="43">
        <v>147</v>
      </c>
      <c r="W50" s="43">
        <v>114</v>
      </c>
      <c r="X50" s="43">
        <v>92</v>
      </c>
      <c r="Y50" s="43"/>
      <c r="Z50" s="43"/>
      <c r="AA50" s="43"/>
      <c r="AB50" s="43"/>
      <c r="AC50" s="43"/>
      <c r="AD50" s="105">
        <v>714</v>
      </c>
      <c r="AE50" s="43">
        <v>1258</v>
      </c>
      <c r="AF50" s="43">
        <v>1112</v>
      </c>
      <c r="AG50" s="43">
        <v>1015</v>
      </c>
      <c r="AH50" s="43">
        <v>833</v>
      </c>
      <c r="AI50" s="43">
        <v>984</v>
      </c>
      <c r="AJ50" s="43">
        <v>1290</v>
      </c>
      <c r="AK50" s="43">
        <v>1055</v>
      </c>
      <c r="AL50" s="43"/>
      <c r="AM50" s="43"/>
      <c r="AN50" s="43"/>
      <c r="AO50" s="43"/>
      <c r="AP50" s="43"/>
      <c r="AQ50" s="105">
        <v>7547</v>
      </c>
    </row>
    <row r="51" spans="1:43" ht="15" thickBot="1" x14ac:dyDescent="0.25">
      <c r="A51" s="53" t="s">
        <v>72</v>
      </c>
      <c r="B51" s="52" t="s">
        <v>342</v>
      </c>
      <c r="C51" s="28"/>
      <c r="D51" s="60"/>
      <c r="E51" s="43">
        <v>81</v>
      </c>
      <c r="F51" s="43">
        <v>72</v>
      </c>
      <c r="G51" s="43">
        <v>76</v>
      </c>
      <c r="H51" s="43">
        <v>77</v>
      </c>
      <c r="I51" s="43">
        <v>0</v>
      </c>
      <c r="J51" s="43">
        <v>0</v>
      </c>
      <c r="K51" s="43">
        <v>119</v>
      </c>
      <c r="L51" s="43"/>
      <c r="M51" s="43"/>
      <c r="N51" s="43"/>
      <c r="O51" s="43"/>
      <c r="P51" s="43"/>
      <c r="Q51" s="105">
        <v>425</v>
      </c>
      <c r="R51" s="43">
        <v>12</v>
      </c>
      <c r="S51" s="43">
        <v>9</v>
      </c>
      <c r="T51" s="43">
        <v>10</v>
      </c>
      <c r="U51" s="43">
        <v>11</v>
      </c>
      <c r="V51" s="43">
        <v>0</v>
      </c>
      <c r="W51" s="43">
        <v>0</v>
      </c>
      <c r="X51" s="43">
        <v>1</v>
      </c>
      <c r="Y51" s="43"/>
      <c r="Z51" s="43"/>
      <c r="AA51" s="43"/>
      <c r="AB51" s="43"/>
      <c r="AC51" s="43"/>
      <c r="AD51" s="105">
        <v>43</v>
      </c>
      <c r="AE51" s="43">
        <v>81</v>
      </c>
      <c r="AF51" s="43">
        <v>72</v>
      </c>
      <c r="AG51" s="43">
        <v>76</v>
      </c>
      <c r="AH51" s="43">
        <v>77</v>
      </c>
      <c r="AI51" s="43">
        <v>0</v>
      </c>
      <c r="AJ51" s="43">
        <v>0</v>
      </c>
      <c r="AK51" s="43">
        <v>119</v>
      </c>
      <c r="AL51" s="43"/>
      <c r="AM51" s="43"/>
      <c r="AN51" s="43"/>
      <c r="AO51" s="43"/>
      <c r="AP51" s="43"/>
      <c r="AQ51" s="105">
        <v>425</v>
      </c>
    </row>
    <row r="52" spans="1:43" ht="15" thickBot="1" x14ac:dyDescent="0.25">
      <c r="A52" s="53" t="s">
        <v>72</v>
      </c>
      <c r="B52" s="52" t="s">
        <v>343</v>
      </c>
      <c r="C52" s="28"/>
      <c r="D52" s="60"/>
      <c r="E52" s="43">
        <v>58</v>
      </c>
      <c r="F52" s="43">
        <v>57</v>
      </c>
      <c r="G52" s="43">
        <v>64</v>
      </c>
      <c r="H52" s="43">
        <v>52</v>
      </c>
      <c r="I52" s="43">
        <v>0</v>
      </c>
      <c r="J52" s="43">
        <v>80</v>
      </c>
      <c r="K52" s="43">
        <v>59</v>
      </c>
      <c r="L52" s="43"/>
      <c r="M52" s="43"/>
      <c r="N52" s="43"/>
      <c r="O52" s="43"/>
      <c r="P52" s="43"/>
      <c r="Q52" s="105">
        <v>370</v>
      </c>
      <c r="R52" s="43">
        <v>4</v>
      </c>
      <c r="S52" s="43">
        <v>10</v>
      </c>
      <c r="T52" s="43">
        <v>7</v>
      </c>
      <c r="U52" s="43">
        <v>3</v>
      </c>
      <c r="V52" s="43">
        <v>0</v>
      </c>
      <c r="W52" s="43">
        <v>8</v>
      </c>
      <c r="X52" s="43">
        <v>7</v>
      </c>
      <c r="Y52" s="43"/>
      <c r="Z52" s="43"/>
      <c r="AA52" s="43"/>
      <c r="AB52" s="43"/>
      <c r="AC52" s="43"/>
      <c r="AD52" s="105">
        <v>39</v>
      </c>
      <c r="AE52" s="43">
        <v>58</v>
      </c>
      <c r="AF52" s="43">
        <v>57</v>
      </c>
      <c r="AG52" s="43">
        <v>64</v>
      </c>
      <c r="AH52" s="43">
        <v>52</v>
      </c>
      <c r="AI52" s="43">
        <v>0</v>
      </c>
      <c r="AJ52" s="43">
        <v>80</v>
      </c>
      <c r="AK52" s="43">
        <v>59</v>
      </c>
      <c r="AL52" s="43"/>
      <c r="AM52" s="43"/>
      <c r="AN52" s="43"/>
      <c r="AO52" s="43"/>
      <c r="AP52" s="43"/>
      <c r="AQ52" s="105">
        <v>370</v>
      </c>
    </row>
    <row r="53" spans="1:43" ht="15" thickBot="1" x14ac:dyDescent="0.25">
      <c r="A53" s="53" t="s">
        <v>72</v>
      </c>
      <c r="B53" s="52" t="s">
        <v>344</v>
      </c>
      <c r="C53" s="28"/>
      <c r="D53" s="60"/>
      <c r="E53" s="43">
        <v>162</v>
      </c>
      <c r="F53" s="43">
        <v>158</v>
      </c>
      <c r="G53" s="43">
        <v>168</v>
      </c>
      <c r="H53" s="43">
        <v>158</v>
      </c>
      <c r="I53" s="43">
        <v>262</v>
      </c>
      <c r="J53" s="43">
        <v>180</v>
      </c>
      <c r="K53" s="43">
        <v>163</v>
      </c>
      <c r="L53" s="43"/>
      <c r="M53" s="43"/>
      <c r="N53" s="43"/>
      <c r="O53" s="43"/>
      <c r="P53" s="43"/>
      <c r="Q53" s="105">
        <v>1251</v>
      </c>
      <c r="R53" s="43">
        <v>4</v>
      </c>
      <c r="S53" s="43">
        <v>6</v>
      </c>
      <c r="T53" s="43">
        <v>7</v>
      </c>
      <c r="U53" s="43">
        <v>4</v>
      </c>
      <c r="V53" s="43">
        <v>1</v>
      </c>
      <c r="W53" s="43">
        <v>2</v>
      </c>
      <c r="X53" s="43">
        <v>5</v>
      </c>
      <c r="Y53" s="43"/>
      <c r="Z53" s="43"/>
      <c r="AA53" s="43"/>
      <c r="AB53" s="43"/>
      <c r="AC53" s="43"/>
      <c r="AD53" s="105">
        <v>29</v>
      </c>
      <c r="AE53" s="43">
        <v>162</v>
      </c>
      <c r="AF53" s="43">
        <v>158</v>
      </c>
      <c r="AG53" s="43">
        <v>168</v>
      </c>
      <c r="AH53" s="43">
        <v>158</v>
      </c>
      <c r="AI53" s="43">
        <v>262</v>
      </c>
      <c r="AJ53" s="43">
        <v>180</v>
      </c>
      <c r="AK53" s="43">
        <v>163</v>
      </c>
      <c r="AL53" s="43"/>
      <c r="AM53" s="43"/>
      <c r="AN53" s="43"/>
      <c r="AO53" s="43"/>
      <c r="AP53" s="43"/>
      <c r="AQ53" s="105">
        <v>1251</v>
      </c>
    </row>
    <row r="54" spans="1:43" ht="15" thickBot="1" x14ac:dyDescent="0.25">
      <c r="A54" s="53" t="s">
        <v>72</v>
      </c>
      <c r="B54" s="52" t="s">
        <v>345</v>
      </c>
      <c r="C54" s="28"/>
      <c r="D54" s="60"/>
      <c r="E54" s="43">
        <v>9</v>
      </c>
      <c r="F54" s="43">
        <v>20</v>
      </c>
      <c r="G54" s="43">
        <v>7</v>
      </c>
      <c r="H54" s="43">
        <v>13</v>
      </c>
      <c r="I54" s="43">
        <v>19</v>
      </c>
      <c r="J54" s="43">
        <v>8</v>
      </c>
      <c r="K54" s="43">
        <v>17</v>
      </c>
      <c r="L54" s="43"/>
      <c r="M54" s="43"/>
      <c r="N54" s="43"/>
      <c r="O54" s="43"/>
      <c r="P54" s="43"/>
      <c r="Q54" s="105">
        <v>93</v>
      </c>
      <c r="R54" s="43">
        <v>1</v>
      </c>
      <c r="S54" s="43">
        <v>0</v>
      </c>
      <c r="T54" s="43">
        <v>2</v>
      </c>
      <c r="U54" s="43">
        <v>1</v>
      </c>
      <c r="V54" s="43">
        <v>0</v>
      </c>
      <c r="W54" s="43">
        <v>1</v>
      </c>
      <c r="X54" s="43">
        <v>1</v>
      </c>
      <c r="Y54" s="43"/>
      <c r="Z54" s="43"/>
      <c r="AA54" s="43"/>
      <c r="AB54" s="43"/>
      <c r="AC54" s="43"/>
      <c r="AD54" s="105">
        <v>6</v>
      </c>
      <c r="AE54" s="43">
        <v>9</v>
      </c>
      <c r="AF54" s="43">
        <v>20</v>
      </c>
      <c r="AG54" s="43">
        <v>7</v>
      </c>
      <c r="AH54" s="43">
        <v>13</v>
      </c>
      <c r="AI54" s="43">
        <v>19</v>
      </c>
      <c r="AJ54" s="43">
        <v>8</v>
      </c>
      <c r="AK54" s="43">
        <v>17</v>
      </c>
      <c r="AL54" s="43"/>
      <c r="AM54" s="43"/>
      <c r="AN54" s="43"/>
      <c r="AO54" s="43"/>
      <c r="AP54" s="43"/>
      <c r="AQ54" s="105">
        <v>93</v>
      </c>
    </row>
    <row r="55" spans="1:43" ht="15" thickBot="1" x14ac:dyDescent="0.25">
      <c r="A55" s="53" t="s">
        <v>72</v>
      </c>
      <c r="B55" s="52" t="s">
        <v>346</v>
      </c>
      <c r="C55" s="28"/>
      <c r="D55" s="60"/>
      <c r="E55" s="43">
        <v>59</v>
      </c>
      <c r="F55" s="43">
        <v>51</v>
      </c>
      <c r="G55" s="43">
        <v>40</v>
      </c>
      <c r="H55" s="43">
        <v>38</v>
      </c>
      <c r="I55" s="43">
        <v>67</v>
      </c>
      <c r="J55" s="43">
        <v>64</v>
      </c>
      <c r="K55" s="43">
        <v>65</v>
      </c>
      <c r="L55" s="43"/>
      <c r="M55" s="43"/>
      <c r="N55" s="43"/>
      <c r="O55" s="43"/>
      <c r="P55" s="43"/>
      <c r="Q55" s="105">
        <v>384</v>
      </c>
      <c r="R55" s="43">
        <v>4</v>
      </c>
      <c r="S55" s="43">
        <v>8</v>
      </c>
      <c r="T55" s="43">
        <v>5</v>
      </c>
      <c r="U55" s="43">
        <v>7</v>
      </c>
      <c r="V55" s="43">
        <v>6</v>
      </c>
      <c r="W55" s="43">
        <v>5</v>
      </c>
      <c r="X55" s="43">
        <v>6</v>
      </c>
      <c r="Y55" s="43"/>
      <c r="Z55" s="43"/>
      <c r="AA55" s="43"/>
      <c r="AB55" s="43"/>
      <c r="AC55" s="43"/>
      <c r="AD55" s="105">
        <v>41</v>
      </c>
      <c r="AE55" s="43">
        <v>59</v>
      </c>
      <c r="AF55" s="43">
        <v>51</v>
      </c>
      <c r="AG55" s="43">
        <v>40</v>
      </c>
      <c r="AH55" s="43">
        <v>38</v>
      </c>
      <c r="AI55" s="43">
        <v>67</v>
      </c>
      <c r="AJ55" s="43">
        <v>64</v>
      </c>
      <c r="AK55" s="43">
        <v>65</v>
      </c>
      <c r="AL55" s="43"/>
      <c r="AM55" s="43"/>
      <c r="AN55" s="43"/>
      <c r="AO55" s="43"/>
      <c r="AP55" s="43"/>
      <c r="AQ55" s="105">
        <v>384</v>
      </c>
    </row>
    <row r="56" spans="1:43" ht="15" thickBot="1" x14ac:dyDescent="0.25">
      <c r="A56" s="53" t="s">
        <v>72</v>
      </c>
      <c r="B56" s="52" t="s">
        <v>347</v>
      </c>
      <c r="C56" s="28"/>
      <c r="D56" s="60"/>
      <c r="E56" s="43">
        <v>79</v>
      </c>
      <c r="F56" s="43">
        <v>56</v>
      </c>
      <c r="G56" s="43">
        <v>50</v>
      </c>
      <c r="H56" s="43">
        <v>64</v>
      </c>
      <c r="I56" s="43">
        <v>46</v>
      </c>
      <c r="J56" s="43">
        <v>73</v>
      </c>
      <c r="K56" s="43">
        <v>52</v>
      </c>
      <c r="L56" s="43"/>
      <c r="M56" s="43"/>
      <c r="N56" s="43"/>
      <c r="O56" s="43"/>
      <c r="P56" s="43"/>
      <c r="Q56" s="105">
        <v>420</v>
      </c>
      <c r="R56" s="43">
        <v>8</v>
      </c>
      <c r="S56" s="43">
        <v>4</v>
      </c>
      <c r="T56" s="43">
        <v>7</v>
      </c>
      <c r="U56" s="43">
        <v>5</v>
      </c>
      <c r="V56" s="43">
        <v>1</v>
      </c>
      <c r="W56" s="43">
        <v>8</v>
      </c>
      <c r="X56" s="43">
        <v>7</v>
      </c>
      <c r="Y56" s="43"/>
      <c r="Z56" s="43"/>
      <c r="AA56" s="43"/>
      <c r="AB56" s="43"/>
      <c r="AC56" s="43"/>
      <c r="AD56" s="105">
        <v>40</v>
      </c>
      <c r="AE56" s="43">
        <v>79</v>
      </c>
      <c r="AF56" s="43">
        <v>56</v>
      </c>
      <c r="AG56" s="43">
        <v>50</v>
      </c>
      <c r="AH56" s="43">
        <v>64</v>
      </c>
      <c r="AI56" s="43">
        <v>46</v>
      </c>
      <c r="AJ56" s="43">
        <v>73</v>
      </c>
      <c r="AK56" s="43">
        <v>52</v>
      </c>
      <c r="AL56" s="43"/>
      <c r="AM56" s="43"/>
      <c r="AN56" s="43"/>
      <c r="AO56" s="43"/>
      <c r="AP56" s="43"/>
      <c r="AQ56" s="105">
        <v>420</v>
      </c>
    </row>
    <row r="57" spans="1:43" ht="15" thickBot="1" x14ac:dyDescent="0.25">
      <c r="A57" s="53" t="s">
        <v>72</v>
      </c>
      <c r="B57" s="52" t="s">
        <v>348</v>
      </c>
      <c r="C57" s="28"/>
      <c r="D57" s="60"/>
      <c r="E57" s="43">
        <v>17</v>
      </c>
      <c r="F57" s="43">
        <v>27</v>
      </c>
      <c r="G57" s="43">
        <v>37</v>
      </c>
      <c r="H57" s="43">
        <v>38</v>
      </c>
      <c r="I57" s="43">
        <v>36</v>
      </c>
      <c r="J57" s="43">
        <v>25</v>
      </c>
      <c r="K57" s="43">
        <v>33</v>
      </c>
      <c r="L57" s="43"/>
      <c r="M57" s="43"/>
      <c r="N57" s="43"/>
      <c r="O57" s="43"/>
      <c r="P57" s="43"/>
      <c r="Q57" s="105">
        <v>213</v>
      </c>
      <c r="R57" s="43">
        <v>2</v>
      </c>
      <c r="S57" s="43">
        <v>1</v>
      </c>
      <c r="T57" s="43">
        <v>0</v>
      </c>
      <c r="U57" s="43">
        <v>0</v>
      </c>
      <c r="V57" s="43">
        <v>5</v>
      </c>
      <c r="W57" s="43">
        <v>2</v>
      </c>
      <c r="X57" s="43">
        <v>0</v>
      </c>
      <c r="Y57" s="43"/>
      <c r="Z57" s="43"/>
      <c r="AA57" s="43"/>
      <c r="AB57" s="43"/>
      <c r="AC57" s="43"/>
      <c r="AD57" s="105">
        <v>10</v>
      </c>
      <c r="AE57" s="43">
        <v>17</v>
      </c>
      <c r="AF57" s="43">
        <v>27</v>
      </c>
      <c r="AG57" s="43">
        <v>37</v>
      </c>
      <c r="AH57" s="43">
        <v>38</v>
      </c>
      <c r="AI57" s="43">
        <v>36</v>
      </c>
      <c r="AJ57" s="43">
        <v>25</v>
      </c>
      <c r="AK57" s="43">
        <v>33</v>
      </c>
      <c r="AL57" s="43"/>
      <c r="AM57" s="43"/>
      <c r="AN57" s="43"/>
      <c r="AO57" s="43"/>
      <c r="AP57" s="43"/>
      <c r="AQ57" s="105">
        <v>213</v>
      </c>
    </row>
    <row r="58" spans="1:43" ht="15" thickBot="1" x14ac:dyDescent="0.25">
      <c r="A58" s="53" t="s">
        <v>72</v>
      </c>
      <c r="B58" s="52" t="s">
        <v>349</v>
      </c>
      <c r="C58" s="28"/>
      <c r="D58" s="60"/>
      <c r="E58" s="43">
        <v>66</v>
      </c>
      <c r="F58" s="43">
        <v>69</v>
      </c>
      <c r="G58" s="43">
        <v>103</v>
      </c>
      <c r="H58" s="43">
        <v>45</v>
      </c>
      <c r="I58" s="43">
        <v>99</v>
      </c>
      <c r="J58" s="43">
        <v>100</v>
      </c>
      <c r="K58" s="43">
        <v>73</v>
      </c>
      <c r="L58" s="43"/>
      <c r="M58" s="43"/>
      <c r="N58" s="43"/>
      <c r="O58" s="43"/>
      <c r="P58" s="43"/>
      <c r="Q58" s="105">
        <v>555</v>
      </c>
      <c r="R58" s="43">
        <v>11</v>
      </c>
      <c r="S58" s="43">
        <v>6</v>
      </c>
      <c r="T58" s="43">
        <v>12</v>
      </c>
      <c r="U58" s="43">
        <v>5</v>
      </c>
      <c r="V58" s="43">
        <v>7</v>
      </c>
      <c r="W58" s="43">
        <v>6</v>
      </c>
      <c r="X58" s="43">
        <v>7</v>
      </c>
      <c r="Y58" s="43"/>
      <c r="Z58" s="43"/>
      <c r="AA58" s="43"/>
      <c r="AB58" s="43"/>
      <c r="AC58" s="43"/>
      <c r="AD58" s="105">
        <v>54</v>
      </c>
      <c r="AE58" s="43">
        <v>66</v>
      </c>
      <c r="AF58" s="43">
        <v>69</v>
      </c>
      <c r="AG58" s="43">
        <v>103</v>
      </c>
      <c r="AH58" s="43">
        <v>45</v>
      </c>
      <c r="AI58" s="43">
        <v>99</v>
      </c>
      <c r="AJ58" s="43">
        <v>100</v>
      </c>
      <c r="AK58" s="43">
        <v>73</v>
      </c>
      <c r="AL58" s="43"/>
      <c r="AM58" s="43"/>
      <c r="AN58" s="43"/>
      <c r="AO58" s="43"/>
      <c r="AP58" s="43"/>
      <c r="AQ58" s="105">
        <v>555</v>
      </c>
    </row>
    <row r="59" spans="1:43" ht="15" thickBot="1" x14ac:dyDescent="0.25">
      <c r="A59" s="53" t="s">
        <v>72</v>
      </c>
      <c r="B59" s="52" t="s">
        <v>350</v>
      </c>
      <c r="C59" s="28"/>
      <c r="D59" s="60"/>
      <c r="E59" s="43">
        <v>43</v>
      </c>
      <c r="F59" s="43">
        <v>28</v>
      </c>
      <c r="G59" s="43">
        <v>41</v>
      </c>
      <c r="H59" s="43">
        <v>28</v>
      </c>
      <c r="I59" s="43">
        <v>54</v>
      </c>
      <c r="J59" s="43">
        <v>78</v>
      </c>
      <c r="K59" s="43">
        <v>48</v>
      </c>
      <c r="L59" s="43"/>
      <c r="M59" s="43"/>
      <c r="N59" s="43"/>
      <c r="O59" s="43"/>
      <c r="P59" s="43"/>
      <c r="Q59" s="105">
        <v>320</v>
      </c>
      <c r="R59" s="43">
        <v>5</v>
      </c>
      <c r="S59" s="43">
        <v>1</v>
      </c>
      <c r="T59" s="43">
        <v>4</v>
      </c>
      <c r="U59" s="43">
        <v>4</v>
      </c>
      <c r="V59" s="43">
        <v>7</v>
      </c>
      <c r="W59" s="43">
        <v>7</v>
      </c>
      <c r="X59" s="43">
        <v>6</v>
      </c>
      <c r="Y59" s="43"/>
      <c r="Z59" s="43"/>
      <c r="AA59" s="43"/>
      <c r="AB59" s="43"/>
      <c r="AC59" s="43"/>
      <c r="AD59" s="105">
        <v>34</v>
      </c>
      <c r="AE59" s="43">
        <v>43</v>
      </c>
      <c r="AF59" s="43">
        <v>28</v>
      </c>
      <c r="AG59" s="43">
        <v>41</v>
      </c>
      <c r="AH59" s="43">
        <v>28</v>
      </c>
      <c r="AI59" s="43">
        <v>54</v>
      </c>
      <c r="AJ59" s="43">
        <v>78</v>
      </c>
      <c r="AK59" s="43">
        <v>48</v>
      </c>
      <c r="AL59" s="43"/>
      <c r="AM59" s="43"/>
      <c r="AN59" s="43"/>
      <c r="AO59" s="43"/>
      <c r="AP59" s="43"/>
      <c r="AQ59" s="105">
        <v>320</v>
      </c>
    </row>
    <row r="60" spans="1:43" ht="15" thickBot="1" x14ac:dyDescent="0.25">
      <c r="A60" s="53" t="s">
        <v>72</v>
      </c>
      <c r="B60" s="52" t="s">
        <v>351</v>
      </c>
      <c r="C60" s="28"/>
      <c r="D60" s="60"/>
      <c r="E60" s="43">
        <v>208</v>
      </c>
      <c r="F60" s="43">
        <v>163</v>
      </c>
      <c r="G60" s="43">
        <v>120</v>
      </c>
      <c r="H60" s="43">
        <v>136</v>
      </c>
      <c r="I60" s="43">
        <v>182</v>
      </c>
      <c r="J60" s="43">
        <v>169</v>
      </c>
      <c r="K60" s="43">
        <v>199</v>
      </c>
      <c r="L60" s="43"/>
      <c r="M60" s="43"/>
      <c r="N60" s="43"/>
      <c r="O60" s="43"/>
      <c r="P60" s="43"/>
      <c r="Q60" s="105">
        <v>1177</v>
      </c>
      <c r="R60" s="43">
        <v>29</v>
      </c>
      <c r="S60" s="43">
        <v>12</v>
      </c>
      <c r="T60" s="43">
        <v>19</v>
      </c>
      <c r="U60" s="43">
        <v>31</v>
      </c>
      <c r="V60" s="43">
        <v>26</v>
      </c>
      <c r="W60" s="43">
        <v>13</v>
      </c>
      <c r="X60" s="43">
        <v>12</v>
      </c>
      <c r="Y60" s="43"/>
      <c r="Z60" s="43"/>
      <c r="AA60" s="43"/>
      <c r="AB60" s="43"/>
      <c r="AC60" s="43"/>
      <c r="AD60" s="105">
        <v>142</v>
      </c>
      <c r="AE60" s="43">
        <v>208</v>
      </c>
      <c r="AF60" s="43">
        <v>163</v>
      </c>
      <c r="AG60" s="43">
        <v>120</v>
      </c>
      <c r="AH60" s="43">
        <v>136</v>
      </c>
      <c r="AI60" s="43">
        <v>182</v>
      </c>
      <c r="AJ60" s="43">
        <v>169</v>
      </c>
      <c r="AK60" s="43">
        <v>199</v>
      </c>
      <c r="AL60" s="43"/>
      <c r="AM60" s="43"/>
      <c r="AN60" s="43"/>
      <c r="AO60" s="43"/>
      <c r="AP60" s="43"/>
      <c r="AQ60" s="105">
        <v>1177</v>
      </c>
    </row>
    <row r="61" spans="1:43" ht="15" thickBot="1" x14ac:dyDescent="0.25">
      <c r="A61" s="53" t="s">
        <v>72</v>
      </c>
      <c r="B61" s="52" t="s">
        <v>352</v>
      </c>
      <c r="C61" s="28"/>
      <c r="D61" s="60"/>
      <c r="E61" s="43">
        <v>9</v>
      </c>
      <c r="F61" s="43">
        <v>34</v>
      </c>
      <c r="G61" s="43">
        <v>23</v>
      </c>
      <c r="H61" s="43">
        <v>21</v>
      </c>
      <c r="I61" s="43">
        <v>45</v>
      </c>
      <c r="J61" s="43">
        <v>60</v>
      </c>
      <c r="K61" s="43">
        <v>53</v>
      </c>
      <c r="L61" s="43"/>
      <c r="M61" s="43"/>
      <c r="N61" s="43"/>
      <c r="O61" s="43"/>
      <c r="P61" s="43"/>
      <c r="Q61" s="105">
        <v>245</v>
      </c>
      <c r="R61" s="43">
        <v>0</v>
      </c>
      <c r="S61" s="43">
        <v>5</v>
      </c>
      <c r="T61" s="43">
        <v>8</v>
      </c>
      <c r="U61" s="43">
        <v>2</v>
      </c>
      <c r="V61" s="43">
        <v>1</v>
      </c>
      <c r="W61" s="43">
        <v>6</v>
      </c>
      <c r="X61" s="43">
        <v>2</v>
      </c>
      <c r="Y61" s="43"/>
      <c r="Z61" s="43"/>
      <c r="AA61" s="43"/>
      <c r="AB61" s="43"/>
      <c r="AC61" s="43"/>
      <c r="AD61" s="105">
        <v>24</v>
      </c>
      <c r="AE61" s="43">
        <v>9</v>
      </c>
      <c r="AF61" s="43">
        <v>34</v>
      </c>
      <c r="AG61" s="43">
        <v>23</v>
      </c>
      <c r="AH61" s="43">
        <v>21</v>
      </c>
      <c r="AI61" s="43">
        <v>45</v>
      </c>
      <c r="AJ61" s="43">
        <v>60</v>
      </c>
      <c r="AK61" s="43">
        <v>53</v>
      </c>
      <c r="AL61" s="43"/>
      <c r="AM61" s="43"/>
      <c r="AN61" s="43"/>
      <c r="AO61" s="43"/>
      <c r="AP61" s="43"/>
      <c r="AQ61" s="105">
        <v>245</v>
      </c>
    </row>
    <row r="62" spans="1:43" ht="15" thickBot="1" x14ac:dyDescent="0.25">
      <c r="A62" s="53" t="s">
        <v>72</v>
      </c>
      <c r="B62" s="52" t="s">
        <v>353</v>
      </c>
      <c r="C62" s="28"/>
      <c r="D62" s="60"/>
      <c r="E62" s="43">
        <v>37</v>
      </c>
      <c r="F62" s="43">
        <v>20</v>
      </c>
      <c r="G62" s="43">
        <v>40</v>
      </c>
      <c r="H62" s="43">
        <v>24</v>
      </c>
      <c r="I62" s="43">
        <v>55</v>
      </c>
      <c r="J62" s="43">
        <v>47</v>
      </c>
      <c r="K62" s="43">
        <v>60</v>
      </c>
      <c r="L62" s="43"/>
      <c r="M62" s="43"/>
      <c r="N62" s="43"/>
      <c r="O62" s="43"/>
      <c r="P62" s="43"/>
      <c r="Q62" s="105">
        <v>283</v>
      </c>
      <c r="R62" s="43">
        <v>3</v>
      </c>
      <c r="S62" s="43">
        <v>0</v>
      </c>
      <c r="T62" s="43">
        <v>1</v>
      </c>
      <c r="U62" s="43">
        <v>9</v>
      </c>
      <c r="V62" s="43">
        <v>10</v>
      </c>
      <c r="W62" s="43">
        <v>12</v>
      </c>
      <c r="X62" s="43">
        <v>8</v>
      </c>
      <c r="Y62" s="43"/>
      <c r="Z62" s="43"/>
      <c r="AA62" s="43"/>
      <c r="AB62" s="43"/>
      <c r="AC62" s="43"/>
      <c r="AD62" s="105">
        <v>43</v>
      </c>
      <c r="AE62" s="43">
        <v>37</v>
      </c>
      <c r="AF62" s="43">
        <v>20</v>
      </c>
      <c r="AG62" s="43">
        <v>40</v>
      </c>
      <c r="AH62" s="43">
        <v>24</v>
      </c>
      <c r="AI62" s="43">
        <v>55</v>
      </c>
      <c r="AJ62" s="43">
        <v>47</v>
      </c>
      <c r="AK62" s="43">
        <v>60</v>
      </c>
      <c r="AL62" s="43"/>
      <c r="AM62" s="43"/>
      <c r="AN62" s="43"/>
      <c r="AO62" s="43"/>
      <c r="AP62" s="43"/>
      <c r="AQ62" s="105">
        <v>283</v>
      </c>
    </row>
    <row r="63" spans="1:43" ht="15" thickBot="1" x14ac:dyDescent="0.25">
      <c r="A63" s="51" t="s">
        <v>72</v>
      </c>
      <c r="B63" s="52" t="s">
        <v>354</v>
      </c>
      <c r="C63" s="28"/>
      <c r="D63" s="60"/>
      <c r="E63" s="43">
        <v>1964</v>
      </c>
      <c r="F63" s="43">
        <v>1903</v>
      </c>
      <c r="G63" s="43">
        <v>2007</v>
      </c>
      <c r="H63" s="43">
        <v>2010</v>
      </c>
      <c r="I63" s="43">
        <v>2240</v>
      </c>
      <c r="J63" s="43">
        <v>2170</v>
      </c>
      <c r="K63" s="43">
        <v>2230</v>
      </c>
      <c r="L63" s="43"/>
      <c r="M63" s="43"/>
      <c r="N63" s="43"/>
      <c r="O63" s="43"/>
      <c r="P63" s="43"/>
      <c r="Q63" s="105">
        <v>14524</v>
      </c>
      <c r="R63" s="43">
        <v>225</v>
      </c>
      <c r="S63" s="43">
        <v>215</v>
      </c>
      <c r="T63" s="43">
        <v>119</v>
      </c>
      <c r="U63" s="43">
        <v>0</v>
      </c>
      <c r="V63" s="43">
        <v>306</v>
      </c>
      <c r="W63" s="43">
        <v>105</v>
      </c>
      <c r="X63" s="43">
        <v>221</v>
      </c>
      <c r="Y63" s="43"/>
      <c r="Z63" s="43"/>
      <c r="AA63" s="43"/>
      <c r="AB63" s="43"/>
      <c r="AC63" s="43"/>
      <c r="AD63" s="105">
        <v>1191</v>
      </c>
      <c r="AE63" s="43">
        <v>1964</v>
      </c>
      <c r="AF63" s="43">
        <v>1903</v>
      </c>
      <c r="AG63" s="43">
        <v>2007</v>
      </c>
      <c r="AH63" s="43">
        <v>2010</v>
      </c>
      <c r="AI63" s="43">
        <v>2240</v>
      </c>
      <c r="AJ63" s="43">
        <v>2170</v>
      </c>
      <c r="AK63" s="43">
        <v>2230</v>
      </c>
      <c r="AL63" s="43"/>
      <c r="AM63" s="43"/>
      <c r="AN63" s="43"/>
      <c r="AO63" s="43"/>
      <c r="AP63" s="43"/>
      <c r="AQ63" s="105">
        <v>14524</v>
      </c>
    </row>
    <row r="64" spans="1:43" ht="15" thickBot="1" x14ac:dyDescent="0.25">
      <c r="A64" s="294" t="s">
        <v>160</v>
      </c>
      <c r="B64" s="295"/>
      <c r="C64" s="76">
        <v>1.0148124173369615</v>
      </c>
      <c r="D64" s="9">
        <v>0.91333117560326538</v>
      </c>
      <c r="E64" s="23">
        <v>4050</v>
      </c>
      <c r="F64" s="23">
        <v>3770</v>
      </c>
      <c r="G64" s="23">
        <v>3791</v>
      </c>
      <c r="H64" s="23">
        <v>3537</v>
      </c>
      <c r="I64" s="23">
        <v>4089</v>
      </c>
      <c r="J64" s="23">
        <v>4344</v>
      </c>
      <c r="K64" s="23">
        <v>4226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11">
        <v>27807</v>
      </c>
      <c r="R64" s="23">
        <v>435</v>
      </c>
      <c r="S64" s="23">
        <v>363</v>
      </c>
      <c r="T64" s="23">
        <v>242</v>
      </c>
      <c r="U64" s="23">
        <v>189</v>
      </c>
      <c r="V64" s="23">
        <v>517</v>
      </c>
      <c r="W64" s="23">
        <v>289</v>
      </c>
      <c r="X64" s="23">
        <v>375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11">
        <v>2410</v>
      </c>
      <c r="AE64" s="23">
        <v>4050</v>
      </c>
      <c r="AF64" s="23">
        <v>3770</v>
      </c>
      <c r="AG64" s="23">
        <v>3791</v>
      </c>
      <c r="AH64" s="23">
        <v>3537</v>
      </c>
      <c r="AI64" s="23">
        <v>4089</v>
      </c>
      <c r="AJ64" s="23">
        <v>4344</v>
      </c>
      <c r="AK64" s="23">
        <v>4226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11">
        <v>27807</v>
      </c>
    </row>
    <row r="65" spans="1:43" ht="15" thickBot="1" x14ac:dyDescent="0.25">
      <c r="A65" s="53" t="s">
        <v>83</v>
      </c>
      <c r="B65" s="52" t="s">
        <v>355</v>
      </c>
      <c r="C65" s="28"/>
      <c r="D65" s="60"/>
      <c r="E65" s="43">
        <v>945</v>
      </c>
      <c r="F65" s="43">
        <v>824</v>
      </c>
      <c r="G65" s="43">
        <v>723</v>
      </c>
      <c r="H65" s="43">
        <v>565</v>
      </c>
      <c r="I65" s="43">
        <v>658</v>
      </c>
      <c r="J65" s="43">
        <v>848</v>
      </c>
      <c r="K65" s="43">
        <v>1126</v>
      </c>
      <c r="L65" s="43"/>
      <c r="M65" s="43"/>
      <c r="N65" s="43"/>
      <c r="O65" s="43"/>
      <c r="P65" s="43"/>
      <c r="Q65" s="105">
        <v>5689</v>
      </c>
      <c r="R65" s="43">
        <v>93</v>
      </c>
      <c r="S65" s="43">
        <v>82</v>
      </c>
      <c r="T65" s="43">
        <v>75</v>
      </c>
      <c r="U65" s="43">
        <v>108</v>
      </c>
      <c r="V65" s="43">
        <v>123</v>
      </c>
      <c r="W65" s="43">
        <v>77</v>
      </c>
      <c r="X65" s="43">
        <v>173</v>
      </c>
      <c r="Y65" s="43"/>
      <c r="Z65" s="43"/>
      <c r="AA65" s="43"/>
      <c r="AB65" s="43"/>
      <c r="AC65" s="43"/>
      <c r="AD65" s="105">
        <v>731</v>
      </c>
      <c r="AE65" s="43">
        <v>945</v>
      </c>
      <c r="AF65" s="43">
        <v>824</v>
      </c>
      <c r="AG65" s="43">
        <v>723</v>
      </c>
      <c r="AH65" s="43">
        <v>565</v>
      </c>
      <c r="AI65" s="43">
        <v>658</v>
      </c>
      <c r="AJ65" s="43">
        <v>848</v>
      </c>
      <c r="AK65" s="43">
        <v>1126</v>
      </c>
      <c r="AL65" s="43"/>
      <c r="AM65" s="43"/>
      <c r="AN65" s="43"/>
      <c r="AO65" s="43"/>
      <c r="AP65" s="43"/>
      <c r="AQ65" s="105">
        <v>5689</v>
      </c>
    </row>
    <row r="66" spans="1:43" ht="15" thickBot="1" x14ac:dyDescent="0.25">
      <c r="A66" s="53" t="s">
        <v>83</v>
      </c>
      <c r="B66" s="52" t="s">
        <v>356</v>
      </c>
      <c r="C66" s="28"/>
      <c r="D66" s="60"/>
      <c r="E66" s="43">
        <v>77</v>
      </c>
      <c r="F66" s="43">
        <v>116</v>
      </c>
      <c r="G66" s="43">
        <v>114</v>
      </c>
      <c r="H66" s="43">
        <v>82</v>
      </c>
      <c r="I66" s="43">
        <v>86</v>
      </c>
      <c r="J66" s="43">
        <v>138</v>
      </c>
      <c r="K66" s="43">
        <v>166</v>
      </c>
      <c r="L66" s="43"/>
      <c r="M66" s="43"/>
      <c r="N66" s="43"/>
      <c r="O66" s="43"/>
      <c r="P66" s="43"/>
      <c r="Q66" s="105">
        <v>779</v>
      </c>
      <c r="R66" s="43">
        <v>0</v>
      </c>
      <c r="S66" s="43">
        <v>0</v>
      </c>
      <c r="T66" s="43">
        <v>0</v>
      </c>
      <c r="U66" s="43">
        <v>0</v>
      </c>
      <c r="V66" s="43">
        <v>0</v>
      </c>
      <c r="W66" s="43">
        <v>0</v>
      </c>
      <c r="X66" s="43">
        <v>0</v>
      </c>
      <c r="Y66" s="43"/>
      <c r="Z66" s="43"/>
      <c r="AA66" s="43"/>
      <c r="AB66" s="43"/>
      <c r="AC66" s="43"/>
      <c r="AD66" s="105">
        <v>0</v>
      </c>
      <c r="AE66" s="43">
        <v>77</v>
      </c>
      <c r="AF66" s="43">
        <v>116</v>
      </c>
      <c r="AG66" s="43">
        <v>114</v>
      </c>
      <c r="AH66" s="43">
        <v>82</v>
      </c>
      <c r="AI66" s="43">
        <v>86</v>
      </c>
      <c r="AJ66" s="43">
        <v>138</v>
      </c>
      <c r="AK66" s="43">
        <v>166</v>
      </c>
      <c r="AL66" s="43"/>
      <c r="AM66" s="43"/>
      <c r="AN66" s="43"/>
      <c r="AO66" s="43"/>
      <c r="AP66" s="43"/>
      <c r="AQ66" s="105">
        <v>779</v>
      </c>
    </row>
    <row r="67" spans="1:43" ht="15" thickBot="1" x14ac:dyDescent="0.25">
      <c r="A67" s="53" t="s">
        <v>83</v>
      </c>
      <c r="B67" s="52" t="s">
        <v>357</v>
      </c>
      <c r="C67" s="28"/>
      <c r="D67" s="60"/>
      <c r="E67" s="43">
        <v>23</v>
      </c>
      <c r="F67" s="43">
        <v>7</v>
      </c>
      <c r="G67" s="43">
        <v>12</v>
      </c>
      <c r="H67" s="43">
        <v>9</v>
      </c>
      <c r="I67" s="43">
        <v>26</v>
      </c>
      <c r="J67" s="43">
        <v>11</v>
      </c>
      <c r="K67" s="43">
        <v>34</v>
      </c>
      <c r="L67" s="43"/>
      <c r="M67" s="43"/>
      <c r="N67" s="43"/>
      <c r="O67" s="43"/>
      <c r="P67" s="43"/>
      <c r="Q67" s="105">
        <v>122</v>
      </c>
      <c r="R67" s="43">
        <v>0</v>
      </c>
      <c r="S67" s="43">
        <v>0</v>
      </c>
      <c r="T67" s="43">
        <v>0</v>
      </c>
      <c r="U67" s="43">
        <v>0</v>
      </c>
      <c r="V67" s="43">
        <v>0</v>
      </c>
      <c r="W67" s="43">
        <v>0</v>
      </c>
      <c r="X67" s="43">
        <v>0</v>
      </c>
      <c r="Y67" s="43"/>
      <c r="Z67" s="43"/>
      <c r="AA67" s="43"/>
      <c r="AB67" s="43"/>
      <c r="AC67" s="43"/>
      <c r="AD67" s="105">
        <v>0</v>
      </c>
      <c r="AE67" s="43">
        <v>23</v>
      </c>
      <c r="AF67" s="43">
        <v>7</v>
      </c>
      <c r="AG67" s="43">
        <v>12</v>
      </c>
      <c r="AH67" s="43">
        <v>9</v>
      </c>
      <c r="AI67" s="43">
        <v>26</v>
      </c>
      <c r="AJ67" s="43">
        <v>11</v>
      </c>
      <c r="AK67" s="43">
        <v>34</v>
      </c>
      <c r="AL67" s="43"/>
      <c r="AM67" s="43"/>
      <c r="AN67" s="43"/>
      <c r="AO67" s="43"/>
      <c r="AP67" s="43"/>
      <c r="AQ67" s="105">
        <v>122</v>
      </c>
    </row>
    <row r="68" spans="1:43" ht="15" thickBot="1" x14ac:dyDescent="0.25">
      <c r="A68" s="53" t="s">
        <v>83</v>
      </c>
      <c r="B68" s="52" t="s">
        <v>358</v>
      </c>
      <c r="C68" s="28"/>
      <c r="D68" s="60"/>
      <c r="E68" s="43">
        <v>67</v>
      </c>
      <c r="F68" s="43">
        <v>45</v>
      </c>
      <c r="G68" s="43">
        <v>42</v>
      </c>
      <c r="H68" s="43">
        <v>24</v>
      </c>
      <c r="I68" s="43">
        <v>46</v>
      </c>
      <c r="J68" s="43">
        <v>65</v>
      </c>
      <c r="K68" s="43">
        <v>74</v>
      </c>
      <c r="L68" s="43"/>
      <c r="M68" s="43"/>
      <c r="N68" s="43"/>
      <c r="O68" s="43"/>
      <c r="P68" s="43"/>
      <c r="Q68" s="105">
        <v>363</v>
      </c>
      <c r="R68" s="43">
        <v>0</v>
      </c>
      <c r="S68" s="43">
        <v>0</v>
      </c>
      <c r="T68" s="43">
        <v>0</v>
      </c>
      <c r="U68" s="43">
        <v>0</v>
      </c>
      <c r="V68" s="43">
        <v>0</v>
      </c>
      <c r="W68" s="43">
        <v>0</v>
      </c>
      <c r="X68" s="43">
        <v>0</v>
      </c>
      <c r="Y68" s="43"/>
      <c r="Z68" s="43"/>
      <c r="AA68" s="43"/>
      <c r="AB68" s="43"/>
      <c r="AC68" s="43"/>
      <c r="AD68" s="105">
        <v>0</v>
      </c>
      <c r="AE68" s="43">
        <v>67</v>
      </c>
      <c r="AF68" s="43">
        <v>45</v>
      </c>
      <c r="AG68" s="43">
        <v>42</v>
      </c>
      <c r="AH68" s="43">
        <v>24</v>
      </c>
      <c r="AI68" s="43">
        <v>46</v>
      </c>
      <c r="AJ68" s="43">
        <v>65</v>
      </c>
      <c r="AK68" s="43">
        <v>74</v>
      </c>
      <c r="AL68" s="43"/>
      <c r="AM68" s="43"/>
      <c r="AN68" s="43"/>
      <c r="AO68" s="43"/>
      <c r="AP68" s="43"/>
      <c r="AQ68" s="105">
        <v>363</v>
      </c>
    </row>
    <row r="69" spans="1:43" ht="15" thickBot="1" x14ac:dyDescent="0.25">
      <c r="A69" s="53" t="s">
        <v>83</v>
      </c>
      <c r="B69" s="52" t="s">
        <v>359</v>
      </c>
      <c r="C69" s="28"/>
      <c r="D69" s="60"/>
      <c r="E69" s="43">
        <v>34</v>
      </c>
      <c r="F69" s="43">
        <v>24</v>
      </c>
      <c r="G69" s="43">
        <v>21</v>
      </c>
      <c r="H69" s="43">
        <v>24</v>
      </c>
      <c r="I69" s="43">
        <v>47</v>
      </c>
      <c r="J69" s="43">
        <v>45</v>
      </c>
      <c r="K69" s="43">
        <v>51</v>
      </c>
      <c r="L69" s="43"/>
      <c r="M69" s="43"/>
      <c r="N69" s="43"/>
      <c r="O69" s="43"/>
      <c r="P69" s="43"/>
      <c r="Q69" s="105">
        <v>246</v>
      </c>
      <c r="R69" s="43">
        <v>0</v>
      </c>
      <c r="S69" s="43">
        <v>0</v>
      </c>
      <c r="T69" s="43">
        <v>0</v>
      </c>
      <c r="U69" s="43">
        <v>0</v>
      </c>
      <c r="V69" s="43">
        <v>0</v>
      </c>
      <c r="W69" s="43">
        <v>0</v>
      </c>
      <c r="X69" s="43">
        <v>0</v>
      </c>
      <c r="Y69" s="43"/>
      <c r="Z69" s="43"/>
      <c r="AA69" s="43"/>
      <c r="AB69" s="43"/>
      <c r="AC69" s="43"/>
      <c r="AD69" s="105">
        <v>0</v>
      </c>
      <c r="AE69" s="43">
        <v>34</v>
      </c>
      <c r="AF69" s="43">
        <v>24</v>
      </c>
      <c r="AG69" s="43">
        <v>21</v>
      </c>
      <c r="AH69" s="43">
        <v>24</v>
      </c>
      <c r="AI69" s="43">
        <v>47</v>
      </c>
      <c r="AJ69" s="43">
        <v>45</v>
      </c>
      <c r="AK69" s="43">
        <v>51</v>
      </c>
      <c r="AL69" s="43"/>
      <c r="AM69" s="43"/>
      <c r="AN69" s="43"/>
      <c r="AO69" s="43"/>
      <c r="AP69" s="43"/>
      <c r="AQ69" s="105">
        <v>246</v>
      </c>
    </row>
    <row r="70" spans="1:43" ht="15" thickBot="1" x14ac:dyDescent="0.25">
      <c r="A70" s="53" t="s">
        <v>83</v>
      </c>
      <c r="B70" s="52" t="s">
        <v>360</v>
      </c>
      <c r="C70" s="28"/>
      <c r="D70" s="60"/>
      <c r="E70" s="43">
        <v>50</v>
      </c>
      <c r="F70" s="43">
        <v>39</v>
      </c>
      <c r="G70" s="43">
        <v>39</v>
      </c>
      <c r="H70" s="43">
        <v>26</v>
      </c>
      <c r="I70" s="43">
        <v>32</v>
      </c>
      <c r="J70" s="43">
        <v>32</v>
      </c>
      <c r="K70" s="43">
        <v>79</v>
      </c>
      <c r="L70" s="43"/>
      <c r="M70" s="43"/>
      <c r="N70" s="43"/>
      <c r="O70" s="43"/>
      <c r="P70" s="43"/>
      <c r="Q70" s="105">
        <v>297</v>
      </c>
      <c r="R70" s="43">
        <v>0</v>
      </c>
      <c r="S70" s="43">
        <v>0</v>
      </c>
      <c r="T70" s="43">
        <v>0</v>
      </c>
      <c r="U70" s="43">
        <v>0</v>
      </c>
      <c r="V70" s="43">
        <v>0</v>
      </c>
      <c r="W70" s="43">
        <v>0</v>
      </c>
      <c r="X70" s="43">
        <v>0</v>
      </c>
      <c r="Y70" s="43"/>
      <c r="Z70" s="43"/>
      <c r="AA70" s="43"/>
      <c r="AB70" s="43"/>
      <c r="AC70" s="43"/>
      <c r="AD70" s="105">
        <v>0</v>
      </c>
      <c r="AE70" s="43">
        <v>50</v>
      </c>
      <c r="AF70" s="43">
        <v>39</v>
      </c>
      <c r="AG70" s="43">
        <v>39</v>
      </c>
      <c r="AH70" s="43">
        <v>26</v>
      </c>
      <c r="AI70" s="43">
        <v>32</v>
      </c>
      <c r="AJ70" s="43">
        <v>32</v>
      </c>
      <c r="AK70" s="43">
        <v>79</v>
      </c>
      <c r="AL70" s="43"/>
      <c r="AM70" s="43"/>
      <c r="AN70" s="43"/>
      <c r="AO70" s="43"/>
      <c r="AP70" s="43"/>
      <c r="AQ70" s="105">
        <v>297</v>
      </c>
    </row>
    <row r="71" spans="1:43" ht="15" thickBot="1" x14ac:dyDescent="0.25">
      <c r="A71" s="53" t="s">
        <v>83</v>
      </c>
      <c r="B71" s="52" t="s">
        <v>361</v>
      </c>
      <c r="C71" s="28"/>
      <c r="D71" s="60"/>
      <c r="E71" s="43">
        <v>14</v>
      </c>
      <c r="F71" s="43">
        <v>11</v>
      </c>
      <c r="G71" s="43">
        <v>4</v>
      </c>
      <c r="H71" s="43">
        <v>11</v>
      </c>
      <c r="I71" s="43">
        <v>6</v>
      </c>
      <c r="J71" s="43">
        <v>11</v>
      </c>
      <c r="K71" s="43">
        <v>24</v>
      </c>
      <c r="L71" s="43"/>
      <c r="M71" s="43"/>
      <c r="N71" s="43"/>
      <c r="O71" s="43"/>
      <c r="P71" s="43"/>
      <c r="Q71" s="105">
        <v>81</v>
      </c>
      <c r="R71" s="43">
        <v>0</v>
      </c>
      <c r="S71" s="43">
        <v>0</v>
      </c>
      <c r="T71" s="43">
        <v>0</v>
      </c>
      <c r="U71" s="43">
        <v>0</v>
      </c>
      <c r="V71" s="43">
        <v>0</v>
      </c>
      <c r="W71" s="43">
        <v>0</v>
      </c>
      <c r="X71" s="43">
        <v>0</v>
      </c>
      <c r="Y71" s="43"/>
      <c r="Z71" s="43"/>
      <c r="AA71" s="43"/>
      <c r="AB71" s="43"/>
      <c r="AC71" s="43"/>
      <c r="AD71" s="105">
        <v>0</v>
      </c>
      <c r="AE71" s="43">
        <v>14</v>
      </c>
      <c r="AF71" s="43">
        <v>11</v>
      </c>
      <c r="AG71" s="43">
        <v>4</v>
      </c>
      <c r="AH71" s="43">
        <v>11</v>
      </c>
      <c r="AI71" s="43">
        <v>6</v>
      </c>
      <c r="AJ71" s="43">
        <v>11</v>
      </c>
      <c r="AK71" s="43">
        <v>24</v>
      </c>
      <c r="AL71" s="43"/>
      <c r="AM71" s="43"/>
      <c r="AN71" s="43"/>
      <c r="AO71" s="43"/>
      <c r="AP71" s="43"/>
      <c r="AQ71" s="105">
        <v>81</v>
      </c>
    </row>
    <row r="72" spans="1:43" ht="15" thickBot="1" x14ac:dyDescent="0.25">
      <c r="A72" s="53" t="s">
        <v>83</v>
      </c>
      <c r="B72" s="52" t="s">
        <v>362</v>
      </c>
      <c r="C72" s="28"/>
      <c r="D72" s="60"/>
      <c r="E72" s="43">
        <v>8</v>
      </c>
      <c r="F72" s="43">
        <v>8</v>
      </c>
      <c r="G72" s="43">
        <v>8</v>
      </c>
      <c r="H72" s="43">
        <v>6</v>
      </c>
      <c r="I72" s="43">
        <v>7</v>
      </c>
      <c r="J72" s="43">
        <v>21</v>
      </c>
      <c r="K72" s="43">
        <v>23</v>
      </c>
      <c r="L72" s="43"/>
      <c r="M72" s="43"/>
      <c r="N72" s="43"/>
      <c r="O72" s="43"/>
      <c r="P72" s="43"/>
      <c r="Q72" s="105">
        <v>81</v>
      </c>
      <c r="R72" s="43">
        <v>0</v>
      </c>
      <c r="S72" s="43">
        <v>0</v>
      </c>
      <c r="T72" s="43">
        <v>0</v>
      </c>
      <c r="U72" s="43">
        <v>0</v>
      </c>
      <c r="V72" s="43">
        <v>0</v>
      </c>
      <c r="W72" s="43">
        <v>0</v>
      </c>
      <c r="X72" s="43">
        <v>0</v>
      </c>
      <c r="Y72" s="43"/>
      <c r="Z72" s="43"/>
      <c r="AA72" s="43"/>
      <c r="AB72" s="43"/>
      <c r="AC72" s="43"/>
      <c r="AD72" s="105">
        <v>0</v>
      </c>
      <c r="AE72" s="43">
        <v>8</v>
      </c>
      <c r="AF72" s="43">
        <v>8</v>
      </c>
      <c r="AG72" s="43">
        <v>8</v>
      </c>
      <c r="AH72" s="43">
        <v>6</v>
      </c>
      <c r="AI72" s="43">
        <v>7</v>
      </c>
      <c r="AJ72" s="43">
        <v>21</v>
      </c>
      <c r="AK72" s="43">
        <v>23</v>
      </c>
      <c r="AL72" s="43"/>
      <c r="AM72" s="43"/>
      <c r="AN72" s="43"/>
      <c r="AO72" s="43"/>
      <c r="AP72" s="43"/>
      <c r="AQ72" s="105">
        <v>81</v>
      </c>
    </row>
    <row r="73" spans="1:43" ht="15" thickBot="1" x14ac:dyDescent="0.25">
      <c r="A73" s="53" t="s">
        <v>83</v>
      </c>
      <c r="B73" s="52" t="s">
        <v>363</v>
      </c>
      <c r="C73" s="28"/>
      <c r="D73" s="60"/>
      <c r="E73" s="43">
        <v>12</v>
      </c>
      <c r="F73" s="43">
        <v>11</v>
      </c>
      <c r="G73" s="43">
        <v>11</v>
      </c>
      <c r="H73" s="43">
        <v>7</v>
      </c>
      <c r="I73" s="43">
        <v>11</v>
      </c>
      <c r="J73" s="43">
        <v>7</v>
      </c>
      <c r="K73" s="43">
        <v>10</v>
      </c>
      <c r="L73" s="43"/>
      <c r="M73" s="43"/>
      <c r="N73" s="43"/>
      <c r="O73" s="43"/>
      <c r="P73" s="43"/>
      <c r="Q73" s="105">
        <v>69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3">
        <v>0</v>
      </c>
      <c r="Y73" s="43"/>
      <c r="Z73" s="43"/>
      <c r="AA73" s="43"/>
      <c r="AB73" s="43"/>
      <c r="AC73" s="43"/>
      <c r="AD73" s="105">
        <v>0</v>
      </c>
      <c r="AE73" s="43">
        <v>12</v>
      </c>
      <c r="AF73" s="43">
        <v>11</v>
      </c>
      <c r="AG73" s="43">
        <v>11</v>
      </c>
      <c r="AH73" s="43">
        <v>7</v>
      </c>
      <c r="AI73" s="43">
        <v>11</v>
      </c>
      <c r="AJ73" s="43">
        <v>7</v>
      </c>
      <c r="AK73" s="43">
        <v>10</v>
      </c>
      <c r="AL73" s="43"/>
      <c r="AM73" s="43"/>
      <c r="AN73" s="43"/>
      <c r="AO73" s="43"/>
      <c r="AP73" s="43"/>
      <c r="AQ73" s="105">
        <v>69</v>
      </c>
    </row>
    <row r="74" spans="1:43" ht="15" thickBot="1" x14ac:dyDescent="0.25">
      <c r="A74" s="53" t="s">
        <v>83</v>
      </c>
      <c r="B74" s="52" t="s">
        <v>364</v>
      </c>
      <c r="C74" s="28"/>
      <c r="D74" s="60"/>
      <c r="E74" s="43">
        <v>7</v>
      </c>
      <c r="F74" s="43">
        <v>7</v>
      </c>
      <c r="G74" s="43">
        <v>6</v>
      </c>
      <c r="H74" s="43">
        <v>9</v>
      </c>
      <c r="I74" s="43">
        <v>8</v>
      </c>
      <c r="J74" s="43">
        <v>0</v>
      </c>
      <c r="K74" s="43">
        <v>8</v>
      </c>
      <c r="L74" s="43"/>
      <c r="M74" s="43"/>
      <c r="N74" s="43"/>
      <c r="O74" s="43"/>
      <c r="P74" s="43"/>
      <c r="Q74" s="105">
        <v>45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0</v>
      </c>
      <c r="Y74" s="43"/>
      <c r="Z74" s="43"/>
      <c r="AA74" s="43"/>
      <c r="AB74" s="43"/>
      <c r="AC74" s="43"/>
      <c r="AD74" s="105">
        <v>0</v>
      </c>
      <c r="AE74" s="43">
        <v>7</v>
      </c>
      <c r="AF74" s="43">
        <v>7</v>
      </c>
      <c r="AG74" s="43">
        <v>6</v>
      </c>
      <c r="AH74" s="43">
        <v>9</v>
      </c>
      <c r="AI74" s="43">
        <v>8</v>
      </c>
      <c r="AJ74" s="43">
        <v>0</v>
      </c>
      <c r="AK74" s="43">
        <v>8</v>
      </c>
      <c r="AL74" s="43"/>
      <c r="AM74" s="43"/>
      <c r="AN74" s="43"/>
      <c r="AO74" s="43"/>
      <c r="AP74" s="43"/>
      <c r="AQ74" s="105">
        <v>45</v>
      </c>
    </row>
    <row r="75" spans="1:43" ht="15" thickBot="1" x14ac:dyDescent="0.25">
      <c r="A75" s="294" t="s">
        <v>17</v>
      </c>
      <c r="B75" s="295"/>
      <c r="C75" s="76">
        <v>1.0785052569663995</v>
      </c>
      <c r="D75" s="9">
        <v>0.90594441585177565</v>
      </c>
      <c r="E75" s="23">
        <v>1237</v>
      </c>
      <c r="F75" s="23">
        <v>1092</v>
      </c>
      <c r="G75" s="23">
        <v>980</v>
      </c>
      <c r="H75" s="23">
        <v>763</v>
      </c>
      <c r="I75" s="23">
        <v>927</v>
      </c>
      <c r="J75" s="23">
        <v>1178</v>
      </c>
      <c r="K75" s="23">
        <v>1595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11">
        <v>7772</v>
      </c>
      <c r="R75" s="23">
        <v>93</v>
      </c>
      <c r="S75" s="23">
        <v>82</v>
      </c>
      <c r="T75" s="23">
        <v>75</v>
      </c>
      <c r="U75" s="23">
        <v>108</v>
      </c>
      <c r="V75" s="23">
        <v>123</v>
      </c>
      <c r="W75" s="23">
        <v>77</v>
      </c>
      <c r="X75" s="23">
        <v>173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11">
        <v>731</v>
      </c>
      <c r="AE75" s="23">
        <v>1237</v>
      </c>
      <c r="AF75" s="23">
        <v>1092</v>
      </c>
      <c r="AG75" s="23">
        <v>980</v>
      </c>
      <c r="AH75" s="23">
        <v>763</v>
      </c>
      <c r="AI75" s="23">
        <v>927</v>
      </c>
      <c r="AJ75" s="23">
        <v>1178</v>
      </c>
      <c r="AK75" s="23">
        <v>1595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11">
        <v>7772</v>
      </c>
    </row>
    <row r="76" spans="1:43" ht="15" thickBot="1" x14ac:dyDescent="0.25">
      <c r="A76" s="42" t="s">
        <v>89</v>
      </c>
      <c r="B76" s="52" t="s">
        <v>365</v>
      </c>
      <c r="C76" s="28"/>
      <c r="D76" s="60"/>
      <c r="E76" s="43">
        <v>143</v>
      </c>
      <c r="F76" s="43">
        <v>101</v>
      </c>
      <c r="G76" s="43">
        <v>204</v>
      </c>
      <c r="H76" s="43">
        <v>213</v>
      </c>
      <c r="I76" s="43">
        <v>272</v>
      </c>
      <c r="J76" s="43">
        <v>126</v>
      </c>
      <c r="K76" s="43">
        <v>149</v>
      </c>
      <c r="L76" s="43"/>
      <c r="M76" s="43"/>
      <c r="N76" s="43"/>
      <c r="O76" s="43"/>
      <c r="P76" s="43"/>
      <c r="Q76" s="105">
        <v>1208</v>
      </c>
      <c r="R76" s="43">
        <v>8</v>
      </c>
      <c r="S76" s="43">
        <v>6</v>
      </c>
      <c r="T76" s="43">
        <v>8</v>
      </c>
      <c r="U76" s="43">
        <v>4</v>
      </c>
      <c r="V76" s="43">
        <v>10</v>
      </c>
      <c r="W76" s="43">
        <v>0</v>
      </c>
      <c r="X76" s="43">
        <v>12</v>
      </c>
      <c r="Y76" s="43"/>
      <c r="Z76" s="43"/>
      <c r="AA76" s="43"/>
      <c r="AB76" s="43"/>
      <c r="AC76" s="43"/>
      <c r="AD76" s="105">
        <v>48</v>
      </c>
      <c r="AE76" s="43">
        <v>143</v>
      </c>
      <c r="AF76" s="43">
        <v>101</v>
      </c>
      <c r="AG76" s="43">
        <v>204</v>
      </c>
      <c r="AH76" s="43">
        <v>213</v>
      </c>
      <c r="AI76" s="43">
        <v>272</v>
      </c>
      <c r="AJ76" s="43">
        <v>126</v>
      </c>
      <c r="AK76" s="43">
        <v>149</v>
      </c>
      <c r="AL76" s="43"/>
      <c r="AM76" s="43"/>
      <c r="AN76" s="43"/>
      <c r="AO76" s="43"/>
      <c r="AP76" s="43"/>
      <c r="AQ76" s="105">
        <v>1208</v>
      </c>
    </row>
    <row r="77" spans="1:43" ht="15" thickBot="1" x14ac:dyDescent="0.25">
      <c r="A77" s="42" t="s">
        <v>89</v>
      </c>
      <c r="B77" s="52" t="s">
        <v>366</v>
      </c>
      <c r="C77" s="28"/>
      <c r="D77" s="60"/>
      <c r="E77" s="43">
        <v>114</v>
      </c>
      <c r="F77" s="43">
        <v>98</v>
      </c>
      <c r="G77" s="43">
        <v>113</v>
      </c>
      <c r="H77" s="43">
        <v>115</v>
      </c>
      <c r="I77" s="43">
        <v>116</v>
      </c>
      <c r="J77" s="43">
        <v>131</v>
      </c>
      <c r="K77" s="43">
        <v>62</v>
      </c>
      <c r="L77" s="43"/>
      <c r="M77" s="43"/>
      <c r="N77" s="43"/>
      <c r="O77" s="43"/>
      <c r="P77" s="43"/>
      <c r="Q77" s="105">
        <v>749</v>
      </c>
      <c r="R77" s="43">
        <v>4</v>
      </c>
      <c r="S77" s="43">
        <v>5</v>
      </c>
      <c r="T77" s="43">
        <v>6</v>
      </c>
      <c r="U77" s="43">
        <v>5</v>
      </c>
      <c r="V77" s="43">
        <v>7</v>
      </c>
      <c r="W77" s="43">
        <v>0</v>
      </c>
      <c r="X77" s="43">
        <v>6</v>
      </c>
      <c r="Y77" s="43"/>
      <c r="Z77" s="43"/>
      <c r="AA77" s="43"/>
      <c r="AB77" s="43"/>
      <c r="AC77" s="43"/>
      <c r="AD77" s="105">
        <v>33</v>
      </c>
      <c r="AE77" s="43">
        <v>114</v>
      </c>
      <c r="AF77" s="43">
        <v>98</v>
      </c>
      <c r="AG77" s="43">
        <v>113</v>
      </c>
      <c r="AH77" s="43">
        <v>115</v>
      </c>
      <c r="AI77" s="43">
        <v>116</v>
      </c>
      <c r="AJ77" s="43">
        <v>131</v>
      </c>
      <c r="AK77" s="43">
        <v>62</v>
      </c>
      <c r="AL77" s="43"/>
      <c r="AM77" s="43"/>
      <c r="AN77" s="43"/>
      <c r="AO77" s="43"/>
      <c r="AP77" s="43"/>
      <c r="AQ77" s="105">
        <v>749</v>
      </c>
    </row>
    <row r="78" spans="1:43" ht="15" thickBot="1" x14ac:dyDescent="0.25">
      <c r="A78" s="42" t="s">
        <v>89</v>
      </c>
      <c r="B78" s="52" t="s">
        <v>367</v>
      </c>
      <c r="C78" s="28"/>
      <c r="D78" s="60"/>
      <c r="E78" s="43">
        <v>325</v>
      </c>
      <c r="F78" s="43">
        <v>263</v>
      </c>
      <c r="G78" s="43">
        <v>355</v>
      </c>
      <c r="H78" s="43">
        <v>398</v>
      </c>
      <c r="I78" s="43">
        <v>502</v>
      </c>
      <c r="J78" s="43">
        <v>396</v>
      </c>
      <c r="K78" s="43">
        <v>326</v>
      </c>
      <c r="L78" s="43"/>
      <c r="M78" s="43"/>
      <c r="N78" s="43"/>
      <c r="O78" s="43"/>
      <c r="P78" s="43"/>
      <c r="Q78" s="105">
        <v>2565</v>
      </c>
      <c r="R78" s="43">
        <v>28</v>
      </c>
      <c r="S78" s="43">
        <v>26</v>
      </c>
      <c r="T78" s="43">
        <v>21</v>
      </c>
      <c r="U78" s="43">
        <v>18</v>
      </c>
      <c r="V78" s="43">
        <v>25</v>
      </c>
      <c r="W78" s="43">
        <v>0</v>
      </c>
      <c r="X78" s="43">
        <v>56</v>
      </c>
      <c r="Y78" s="43"/>
      <c r="Z78" s="43"/>
      <c r="AA78" s="43"/>
      <c r="AB78" s="43"/>
      <c r="AC78" s="43"/>
      <c r="AD78" s="105">
        <v>174</v>
      </c>
      <c r="AE78" s="43">
        <v>325</v>
      </c>
      <c r="AF78" s="43">
        <v>263</v>
      </c>
      <c r="AG78" s="43">
        <v>355</v>
      </c>
      <c r="AH78" s="43">
        <v>398</v>
      </c>
      <c r="AI78" s="43">
        <v>502</v>
      </c>
      <c r="AJ78" s="43">
        <v>396</v>
      </c>
      <c r="AK78" s="43">
        <v>326</v>
      </c>
      <c r="AL78" s="43"/>
      <c r="AM78" s="43"/>
      <c r="AN78" s="43"/>
      <c r="AO78" s="43"/>
      <c r="AP78" s="43"/>
      <c r="AQ78" s="105">
        <v>2565</v>
      </c>
    </row>
    <row r="79" spans="1:43" ht="15" thickBot="1" x14ac:dyDescent="0.25">
      <c r="A79" s="42" t="s">
        <v>89</v>
      </c>
      <c r="B79" s="52" t="s">
        <v>368</v>
      </c>
      <c r="C79" s="28"/>
      <c r="D79" s="60"/>
      <c r="E79" s="43">
        <v>42</v>
      </c>
      <c r="F79" s="43">
        <v>15</v>
      </c>
      <c r="G79" s="43">
        <v>60</v>
      </c>
      <c r="H79" s="43">
        <v>26</v>
      </c>
      <c r="I79" s="43">
        <v>58</v>
      </c>
      <c r="J79" s="43">
        <v>27</v>
      </c>
      <c r="K79" s="43">
        <v>64</v>
      </c>
      <c r="L79" s="43"/>
      <c r="M79" s="43"/>
      <c r="N79" s="43"/>
      <c r="O79" s="43"/>
      <c r="P79" s="43"/>
      <c r="Q79" s="105">
        <v>292</v>
      </c>
      <c r="R79" s="43">
        <v>3</v>
      </c>
      <c r="S79" s="43">
        <v>0</v>
      </c>
      <c r="T79" s="43">
        <v>6</v>
      </c>
      <c r="U79" s="43">
        <v>0</v>
      </c>
      <c r="V79" s="43">
        <v>5</v>
      </c>
      <c r="W79" s="43">
        <v>0</v>
      </c>
      <c r="X79" s="43">
        <v>4</v>
      </c>
      <c r="Y79" s="43"/>
      <c r="Z79" s="43"/>
      <c r="AA79" s="43"/>
      <c r="AB79" s="43"/>
      <c r="AC79" s="43"/>
      <c r="AD79" s="105">
        <v>18</v>
      </c>
      <c r="AE79" s="43">
        <v>42</v>
      </c>
      <c r="AF79" s="43">
        <v>15</v>
      </c>
      <c r="AG79" s="43">
        <v>60</v>
      </c>
      <c r="AH79" s="43">
        <v>26</v>
      </c>
      <c r="AI79" s="43">
        <v>58</v>
      </c>
      <c r="AJ79" s="43">
        <v>27</v>
      </c>
      <c r="AK79" s="43">
        <v>64</v>
      </c>
      <c r="AL79" s="43"/>
      <c r="AM79" s="43"/>
      <c r="AN79" s="43"/>
      <c r="AO79" s="43"/>
      <c r="AP79" s="43"/>
      <c r="AQ79" s="105">
        <v>292</v>
      </c>
    </row>
    <row r="80" spans="1:43" ht="15" thickBot="1" x14ac:dyDescent="0.25">
      <c r="A80" s="42" t="s">
        <v>89</v>
      </c>
      <c r="B80" s="52" t="s">
        <v>369</v>
      </c>
      <c r="C80" s="28"/>
      <c r="D80" s="60"/>
      <c r="E80" s="43">
        <v>116</v>
      </c>
      <c r="F80" s="43">
        <v>98</v>
      </c>
      <c r="G80" s="43">
        <v>108</v>
      </c>
      <c r="H80" s="43">
        <v>146</v>
      </c>
      <c r="I80" s="43">
        <v>191</v>
      </c>
      <c r="J80" s="43">
        <v>137</v>
      </c>
      <c r="K80" s="43">
        <v>128</v>
      </c>
      <c r="L80" s="43"/>
      <c r="M80" s="43"/>
      <c r="N80" s="43"/>
      <c r="O80" s="43"/>
      <c r="P80" s="43"/>
      <c r="Q80" s="105">
        <v>924</v>
      </c>
      <c r="R80" s="43">
        <v>2</v>
      </c>
      <c r="S80" s="43">
        <v>6</v>
      </c>
      <c r="T80" s="43">
        <v>4</v>
      </c>
      <c r="U80" s="43">
        <v>6</v>
      </c>
      <c r="V80" s="43">
        <v>4</v>
      </c>
      <c r="W80" s="43">
        <v>0</v>
      </c>
      <c r="X80" s="43">
        <v>10</v>
      </c>
      <c r="Y80" s="43"/>
      <c r="Z80" s="43"/>
      <c r="AA80" s="43"/>
      <c r="AB80" s="43"/>
      <c r="AC80" s="43"/>
      <c r="AD80" s="105">
        <v>32</v>
      </c>
      <c r="AE80" s="43">
        <v>116</v>
      </c>
      <c r="AF80" s="43">
        <v>98</v>
      </c>
      <c r="AG80" s="43">
        <v>108</v>
      </c>
      <c r="AH80" s="43">
        <v>146</v>
      </c>
      <c r="AI80" s="43">
        <v>191</v>
      </c>
      <c r="AJ80" s="43">
        <v>137</v>
      </c>
      <c r="AK80" s="43">
        <v>128</v>
      </c>
      <c r="AL80" s="43"/>
      <c r="AM80" s="43"/>
      <c r="AN80" s="43"/>
      <c r="AO80" s="43"/>
      <c r="AP80" s="43"/>
      <c r="AQ80" s="105">
        <v>924</v>
      </c>
    </row>
    <row r="81" spans="1:43" ht="15" thickBot="1" x14ac:dyDescent="0.25">
      <c r="A81" s="294" t="s">
        <v>161</v>
      </c>
      <c r="B81" s="295"/>
      <c r="C81" s="76">
        <v>1.0291799899980298</v>
      </c>
      <c r="D81" s="9">
        <v>0.94684559079818753</v>
      </c>
      <c r="E81" s="23">
        <v>740</v>
      </c>
      <c r="F81" s="23">
        <v>575</v>
      </c>
      <c r="G81" s="23">
        <v>840</v>
      </c>
      <c r="H81" s="23">
        <v>898</v>
      </c>
      <c r="I81" s="23">
        <v>1139</v>
      </c>
      <c r="J81" s="23">
        <v>817</v>
      </c>
      <c r="K81" s="23">
        <v>729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11">
        <v>5738</v>
      </c>
      <c r="R81" s="23">
        <v>45</v>
      </c>
      <c r="S81" s="23">
        <v>43</v>
      </c>
      <c r="T81" s="23">
        <v>45</v>
      </c>
      <c r="U81" s="23">
        <v>33</v>
      </c>
      <c r="V81" s="23">
        <v>51</v>
      </c>
      <c r="W81" s="23">
        <v>0</v>
      </c>
      <c r="X81" s="23">
        <v>88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11">
        <v>305</v>
      </c>
      <c r="AE81" s="23">
        <v>740</v>
      </c>
      <c r="AF81" s="23">
        <v>575</v>
      </c>
      <c r="AG81" s="23">
        <v>840</v>
      </c>
      <c r="AH81" s="23">
        <v>898</v>
      </c>
      <c r="AI81" s="23">
        <v>1139</v>
      </c>
      <c r="AJ81" s="23">
        <v>817</v>
      </c>
      <c r="AK81" s="23">
        <v>729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11">
        <v>5738</v>
      </c>
    </row>
    <row r="82" spans="1:43" ht="15" thickBot="1" x14ac:dyDescent="0.25">
      <c r="A82" s="42" t="s">
        <v>100</v>
      </c>
      <c r="B82" s="52" t="s">
        <v>370</v>
      </c>
      <c r="C82" s="28"/>
      <c r="D82" s="60"/>
      <c r="E82" s="43">
        <v>34</v>
      </c>
      <c r="F82" s="43">
        <v>50</v>
      </c>
      <c r="G82" s="43">
        <v>61</v>
      </c>
      <c r="H82" s="43">
        <v>43</v>
      </c>
      <c r="I82" s="43">
        <v>0</v>
      </c>
      <c r="J82" s="43">
        <v>38</v>
      </c>
      <c r="K82" s="43">
        <v>50</v>
      </c>
      <c r="L82" s="43"/>
      <c r="M82" s="43"/>
      <c r="N82" s="43"/>
      <c r="O82" s="43"/>
      <c r="P82" s="43"/>
      <c r="Q82" s="105">
        <v>276</v>
      </c>
      <c r="R82" s="43">
        <v>5</v>
      </c>
      <c r="S82" s="43">
        <v>0</v>
      </c>
      <c r="T82" s="43">
        <v>9</v>
      </c>
      <c r="U82" s="43">
        <v>6</v>
      </c>
      <c r="V82" s="43">
        <v>1</v>
      </c>
      <c r="W82" s="43">
        <v>26</v>
      </c>
      <c r="X82" s="43">
        <v>0</v>
      </c>
      <c r="Y82" s="43"/>
      <c r="Z82" s="43"/>
      <c r="AA82" s="43"/>
      <c r="AB82" s="43"/>
      <c r="AC82" s="43"/>
      <c r="AD82" s="105">
        <v>47</v>
      </c>
      <c r="AE82" s="43">
        <v>34</v>
      </c>
      <c r="AF82" s="43">
        <v>50</v>
      </c>
      <c r="AG82" s="43">
        <v>61</v>
      </c>
      <c r="AH82" s="43">
        <v>43</v>
      </c>
      <c r="AI82" s="43">
        <v>0</v>
      </c>
      <c r="AJ82" s="43">
        <v>38</v>
      </c>
      <c r="AK82" s="43">
        <v>50</v>
      </c>
      <c r="AL82" s="43"/>
      <c r="AM82" s="43"/>
      <c r="AN82" s="43"/>
      <c r="AO82" s="43"/>
      <c r="AP82" s="43"/>
      <c r="AQ82" s="105">
        <v>276</v>
      </c>
    </row>
    <row r="83" spans="1:43" ht="15" thickBot="1" x14ac:dyDescent="0.25">
      <c r="A83" s="42" t="s">
        <v>100</v>
      </c>
      <c r="B83" s="52" t="s">
        <v>371</v>
      </c>
      <c r="C83" s="28"/>
      <c r="D83" s="60"/>
      <c r="E83" s="43">
        <v>108</v>
      </c>
      <c r="F83" s="43">
        <v>92</v>
      </c>
      <c r="G83" s="43">
        <v>142</v>
      </c>
      <c r="H83" s="43">
        <v>119</v>
      </c>
      <c r="I83" s="43">
        <v>193</v>
      </c>
      <c r="J83" s="43">
        <v>117</v>
      </c>
      <c r="K83" s="43">
        <v>152</v>
      </c>
      <c r="L83" s="43"/>
      <c r="M83" s="43"/>
      <c r="N83" s="43"/>
      <c r="O83" s="43"/>
      <c r="P83" s="43"/>
      <c r="Q83" s="105">
        <v>923</v>
      </c>
      <c r="R83" s="43">
        <v>0</v>
      </c>
      <c r="S83" s="43">
        <v>0</v>
      </c>
      <c r="T83" s="43">
        <v>9</v>
      </c>
      <c r="U83" s="43">
        <v>26</v>
      </c>
      <c r="V83" s="43">
        <v>2</v>
      </c>
      <c r="W83" s="43">
        <v>9</v>
      </c>
      <c r="X83" s="43">
        <v>0</v>
      </c>
      <c r="Y83" s="43"/>
      <c r="Z83" s="43"/>
      <c r="AA83" s="43"/>
      <c r="AB83" s="43"/>
      <c r="AC83" s="43"/>
      <c r="AD83" s="105">
        <v>46</v>
      </c>
      <c r="AE83" s="43">
        <v>108</v>
      </c>
      <c r="AF83" s="43">
        <v>92</v>
      </c>
      <c r="AG83" s="43">
        <v>142</v>
      </c>
      <c r="AH83" s="43">
        <v>119</v>
      </c>
      <c r="AI83" s="43">
        <v>193</v>
      </c>
      <c r="AJ83" s="43">
        <v>117</v>
      </c>
      <c r="AK83" s="43">
        <v>152</v>
      </c>
      <c r="AL83" s="43"/>
      <c r="AM83" s="43"/>
      <c r="AN83" s="43"/>
      <c r="AO83" s="43"/>
      <c r="AP83" s="43"/>
      <c r="AQ83" s="105">
        <v>923</v>
      </c>
    </row>
    <row r="84" spans="1:43" ht="15" thickBot="1" x14ac:dyDescent="0.25">
      <c r="A84" s="42" t="s">
        <v>100</v>
      </c>
      <c r="B84" s="52" t="s">
        <v>372</v>
      </c>
      <c r="C84" s="28"/>
      <c r="D84" s="60"/>
      <c r="E84" s="43">
        <v>22</v>
      </c>
      <c r="F84" s="43">
        <v>0</v>
      </c>
      <c r="G84" s="43">
        <v>28</v>
      </c>
      <c r="H84" s="43">
        <v>24</v>
      </c>
      <c r="I84" s="43">
        <v>20</v>
      </c>
      <c r="J84" s="43">
        <v>52</v>
      </c>
      <c r="K84" s="43">
        <v>18</v>
      </c>
      <c r="L84" s="43"/>
      <c r="M84" s="43"/>
      <c r="N84" s="43"/>
      <c r="O84" s="43"/>
      <c r="P84" s="43"/>
      <c r="Q84" s="105">
        <v>164</v>
      </c>
      <c r="R84" s="43">
        <v>1</v>
      </c>
      <c r="S84" s="43">
        <v>0</v>
      </c>
      <c r="T84" s="43">
        <v>2</v>
      </c>
      <c r="U84" s="43">
        <v>0</v>
      </c>
      <c r="V84" s="43">
        <v>2</v>
      </c>
      <c r="W84" s="43">
        <v>0</v>
      </c>
      <c r="X84" s="43">
        <v>0</v>
      </c>
      <c r="Y84" s="43"/>
      <c r="Z84" s="43"/>
      <c r="AA84" s="43"/>
      <c r="AB84" s="43"/>
      <c r="AC84" s="43"/>
      <c r="AD84" s="105">
        <v>5</v>
      </c>
      <c r="AE84" s="43">
        <v>22</v>
      </c>
      <c r="AF84" s="43">
        <v>0</v>
      </c>
      <c r="AG84" s="43">
        <v>28</v>
      </c>
      <c r="AH84" s="43">
        <v>24</v>
      </c>
      <c r="AI84" s="43">
        <v>20</v>
      </c>
      <c r="AJ84" s="43">
        <v>52</v>
      </c>
      <c r="AK84" s="43">
        <v>18</v>
      </c>
      <c r="AL84" s="43"/>
      <c r="AM84" s="43"/>
      <c r="AN84" s="43"/>
      <c r="AO84" s="43"/>
      <c r="AP84" s="43"/>
      <c r="AQ84" s="105">
        <v>164</v>
      </c>
    </row>
    <row r="85" spans="1:43" ht="15" thickBot="1" x14ac:dyDescent="0.25">
      <c r="A85" s="42" t="s">
        <v>100</v>
      </c>
      <c r="B85" s="52" t="s">
        <v>379</v>
      </c>
      <c r="C85" s="28"/>
      <c r="D85" s="60"/>
      <c r="E85" s="43">
        <v>307</v>
      </c>
      <c r="F85" s="43">
        <v>363</v>
      </c>
      <c r="G85" s="43">
        <v>316</v>
      </c>
      <c r="H85" s="43">
        <v>259</v>
      </c>
      <c r="I85" s="43">
        <v>1589</v>
      </c>
      <c r="J85" s="43">
        <v>484</v>
      </c>
      <c r="K85" s="43">
        <v>475</v>
      </c>
      <c r="L85" s="43"/>
      <c r="M85" s="43"/>
      <c r="N85" s="43"/>
      <c r="O85" s="43"/>
      <c r="P85" s="43"/>
      <c r="Q85" s="105">
        <v>3793</v>
      </c>
      <c r="R85" s="43">
        <v>0</v>
      </c>
      <c r="S85" s="43">
        <v>0</v>
      </c>
      <c r="T85" s="43">
        <v>22</v>
      </c>
      <c r="U85" s="43">
        <v>0</v>
      </c>
      <c r="V85" s="43">
        <v>0</v>
      </c>
      <c r="W85" s="43">
        <v>0</v>
      </c>
      <c r="X85" s="43">
        <v>0</v>
      </c>
      <c r="Y85" s="43"/>
      <c r="Z85" s="43"/>
      <c r="AA85" s="43"/>
      <c r="AB85" s="43"/>
      <c r="AC85" s="43"/>
      <c r="AD85" s="105">
        <v>22</v>
      </c>
      <c r="AE85" s="43">
        <v>307</v>
      </c>
      <c r="AF85" s="43">
        <v>363</v>
      </c>
      <c r="AG85" s="43">
        <v>316</v>
      </c>
      <c r="AH85" s="43">
        <v>259</v>
      </c>
      <c r="AI85" s="43">
        <v>1589</v>
      </c>
      <c r="AJ85" s="43">
        <v>484</v>
      </c>
      <c r="AK85" s="43">
        <v>475</v>
      </c>
      <c r="AL85" s="43"/>
      <c r="AM85" s="43"/>
      <c r="AN85" s="43"/>
      <c r="AO85" s="43"/>
      <c r="AP85" s="43"/>
      <c r="AQ85" s="105">
        <v>3793</v>
      </c>
    </row>
    <row r="86" spans="1:43" ht="15" thickBot="1" x14ac:dyDescent="0.25">
      <c r="A86" s="42" t="s">
        <v>100</v>
      </c>
      <c r="B86" s="52" t="s">
        <v>373</v>
      </c>
      <c r="C86" s="28"/>
      <c r="D86" s="60"/>
      <c r="E86" s="43">
        <v>55</v>
      </c>
      <c r="F86" s="43">
        <v>86</v>
      </c>
      <c r="G86" s="43">
        <v>95</v>
      </c>
      <c r="H86" s="43">
        <v>38</v>
      </c>
      <c r="I86" s="43">
        <v>95</v>
      </c>
      <c r="J86" s="43">
        <v>81</v>
      </c>
      <c r="K86" s="43">
        <v>70</v>
      </c>
      <c r="L86" s="43"/>
      <c r="M86" s="43"/>
      <c r="N86" s="43"/>
      <c r="O86" s="43"/>
      <c r="P86" s="43"/>
      <c r="Q86" s="105">
        <v>520</v>
      </c>
      <c r="R86" s="43">
        <v>5</v>
      </c>
      <c r="S86" s="43">
        <v>0</v>
      </c>
      <c r="T86" s="43">
        <v>5</v>
      </c>
      <c r="U86" s="43">
        <v>35</v>
      </c>
      <c r="V86" s="43">
        <v>2</v>
      </c>
      <c r="W86" s="43">
        <v>21</v>
      </c>
      <c r="X86" s="43">
        <v>0</v>
      </c>
      <c r="Y86" s="43"/>
      <c r="Z86" s="43"/>
      <c r="AA86" s="43"/>
      <c r="AB86" s="43"/>
      <c r="AC86" s="43"/>
      <c r="AD86" s="105">
        <v>68</v>
      </c>
      <c r="AE86" s="43">
        <v>55</v>
      </c>
      <c r="AF86" s="43">
        <v>86</v>
      </c>
      <c r="AG86" s="43">
        <v>95</v>
      </c>
      <c r="AH86" s="43">
        <v>38</v>
      </c>
      <c r="AI86" s="43">
        <v>95</v>
      </c>
      <c r="AJ86" s="43">
        <v>81</v>
      </c>
      <c r="AK86" s="43">
        <v>70</v>
      </c>
      <c r="AL86" s="43"/>
      <c r="AM86" s="43"/>
      <c r="AN86" s="43"/>
      <c r="AO86" s="43"/>
      <c r="AP86" s="43"/>
      <c r="AQ86" s="105">
        <v>520</v>
      </c>
    </row>
    <row r="87" spans="1:43" ht="15" thickBot="1" x14ac:dyDescent="0.25">
      <c r="A87" s="42" t="s">
        <v>100</v>
      </c>
      <c r="B87" s="52" t="s">
        <v>374</v>
      </c>
      <c r="C87" s="28"/>
      <c r="D87" s="60"/>
      <c r="E87" s="43">
        <v>12</v>
      </c>
      <c r="F87" s="43">
        <v>55</v>
      </c>
      <c r="G87" s="43">
        <v>48</v>
      </c>
      <c r="H87" s="43">
        <v>24</v>
      </c>
      <c r="I87" s="43">
        <v>39</v>
      </c>
      <c r="J87" s="43">
        <v>54</v>
      </c>
      <c r="K87" s="43">
        <v>28</v>
      </c>
      <c r="L87" s="43"/>
      <c r="M87" s="43"/>
      <c r="N87" s="43"/>
      <c r="O87" s="43"/>
      <c r="P87" s="43"/>
      <c r="Q87" s="105">
        <v>260</v>
      </c>
      <c r="R87" s="43">
        <v>1</v>
      </c>
      <c r="S87" s="43">
        <v>0</v>
      </c>
      <c r="T87" s="43">
        <v>0</v>
      </c>
      <c r="U87" s="43">
        <v>2</v>
      </c>
      <c r="V87" s="43">
        <v>0</v>
      </c>
      <c r="W87" s="43">
        <v>1</v>
      </c>
      <c r="X87" s="43">
        <v>0</v>
      </c>
      <c r="Y87" s="43"/>
      <c r="Z87" s="43"/>
      <c r="AA87" s="43"/>
      <c r="AB87" s="43"/>
      <c r="AC87" s="43"/>
      <c r="AD87" s="105">
        <v>4</v>
      </c>
      <c r="AE87" s="43">
        <v>12</v>
      </c>
      <c r="AF87" s="43">
        <v>55</v>
      </c>
      <c r="AG87" s="43">
        <v>48</v>
      </c>
      <c r="AH87" s="43">
        <v>24</v>
      </c>
      <c r="AI87" s="43">
        <v>39</v>
      </c>
      <c r="AJ87" s="43">
        <v>54</v>
      </c>
      <c r="AK87" s="43">
        <v>28</v>
      </c>
      <c r="AL87" s="43"/>
      <c r="AM87" s="43"/>
      <c r="AN87" s="43"/>
      <c r="AO87" s="43"/>
      <c r="AP87" s="43"/>
      <c r="AQ87" s="105">
        <v>260</v>
      </c>
    </row>
    <row r="88" spans="1:43" ht="15" thickBot="1" x14ac:dyDescent="0.25">
      <c r="A88" s="42" t="s">
        <v>100</v>
      </c>
      <c r="B88" s="52" t="s">
        <v>375</v>
      </c>
      <c r="C88" s="28"/>
      <c r="D88" s="60"/>
      <c r="E88" s="43">
        <v>87</v>
      </c>
      <c r="F88" s="43">
        <v>182</v>
      </c>
      <c r="G88" s="43">
        <v>109</v>
      </c>
      <c r="H88" s="43">
        <v>58</v>
      </c>
      <c r="I88" s="43">
        <v>190</v>
      </c>
      <c r="J88" s="43">
        <v>93</v>
      </c>
      <c r="K88" s="43">
        <v>115</v>
      </c>
      <c r="L88" s="43"/>
      <c r="M88" s="43"/>
      <c r="N88" s="43"/>
      <c r="O88" s="43"/>
      <c r="P88" s="43"/>
      <c r="Q88" s="105">
        <v>834</v>
      </c>
      <c r="R88" s="43">
        <v>6</v>
      </c>
      <c r="S88" s="43">
        <v>0</v>
      </c>
      <c r="T88" s="43">
        <v>13</v>
      </c>
      <c r="U88" s="43">
        <v>66</v>
      </c>
      <c r="V88" s="43">
        <v>5</v>
      </c>
      <c r="W88" s="43">
        <v>11</v>
      </c>
      <c r="X88" s="43">
        <v>0</v>
      </c>
      <c r="Y88" s="43"/>
      <c r="Z88" s="43"/>
      <c r="AA88" s="43"/>
      <c r="AB88" s="43"/>
      <c r="AC88" s="43"/>
      <c r="AD88" s="105">
        <v>101</v>
      </c>
      <c r="AE88" s="43">
        <v>87</v>
      </c>
      <c r="AF88" s="43">
        <v>182</v>
      </c>
      <c r="AG88" s="43">
        <v>109</v>
      </c>
      <c r="AH88" s="43">
        <v>58</v>
      </c>
      <c r="AI88" s="43">
        <v>190</v>
      </c>
      <c r="AJ88" s="43">
        <v>93</v>
      </c>
      <c r="AK88" s="43">
        <v>115</v>
      </c>
      <c r="AL88" s="43"/>
      <c r="AM88" s="43"/>
      <c r="AN88" s="43"/>
      <c r="AO88" s="43"/>
      <c r="AP88" s="43"/>
      <c r="AQ88" s="105">
        <v>834</v>
      </c>
    </row>
    <row r="89" spans="1:43" ht="15" thickBot="1" x14ac:dyDescent="0.25">
      <c r="A89" s="42" t="s">
        <v>100</v>
      </c>
      <c r="B89" s="52" t="s">
        <v>376</v>
      </c>
      <c r="C89" s="28"/>
      <c r="D89" s="60"/>
      <c r="E89" s="43">
        <v>128</v>
      </c>
      <c r="F89" s="43">
        <v>157</v>
      </c>
      <c r="G89" s="43">
        <v>205</v>
      </c>
      <c r="H89" s="43">
        <v>129</v>
      </c>
      <c r="I89" s="43">
        <v>206</v>
      </c>
      <c r="J89" s="43">
        <v>248</v>
      </c>
      <c r="K89" s="43">
        <v>173</v>
      </c>
      <c r="L89" s="43"/>
      <c r="M89" s="43"/>
      <c r="N89" s="43"/>
      <c r="O89" s="43"/>
      <c r="P89" s="43"/>
      <c r="Q89" s="105">
        <v>1246</v>
      </c>
      <c r="R89" s="43">
        <v>6</v>
      </c>
      <c r="S89" s="43">
        <v>0</v>
      </c>
      <c r="T89" s="43">
        <v>7</v>
      </c>
      <c r="U89" s="43">
        <v>64</v>
      </c>
      <c r="V89" s="43">
        <v>6</v>
      </c>
      <c r="W89" s="43">
        <v>16</v>
      </c>
      <c r="X89" s="43">
        <v>0</v>
      </c>
      <c r="Y89" s="43"/>
      <c r="Z89" s="43"/>
      <c r="AA89" s="43"/>
      <c r="AB89" s="43"/>
      <c r="AC89" s="43"/>
      <c r="AD89" s="105">
        <v>99</v>
      </c>
      <c r="AE89" s="43">
        <v>128</v>
      </c>
      <c r="AF89" s="43">
        <v>157</v>
      </c>
      <c r="AG89" s="43">
        <v>205</v>
      </c>
      <c r="AH89" s="43">
        <v>129</v>
      </c>
      <c r="AI89" s="43">
        <v>206</v>
      </c>
      <c r="AJ89" s="43">
        <v>248</v>
      </c>
      <c r="AK89" s="43">
        <v>173</v>
      </c>
      <c r="AL89" s="43"/>
      <c r="AM89" s="43"/>
      <c r="AN89" s="43"/>
      <c r="AO89" s="43"/>
      <c r="AP89" s="43"/>
      <c r="AQ89" s="105">
        <v>1246</v>
      </c>
    </row>
    <row r="90" spans="1:43" ht="15" thickBot="1" x14ac:dyDescent="0.25">
      <c r="A90" s="42" t="s">
        <v>100</v>
      </c>
      <c r="B90" s="52" t="s">
        <v>377</v>
      </c>
      <c r="C90" s="28"/>
      <c r="D90" s="60"/>
      <c r="E90" s="43">
        <v>26</v>
      </c>
      <c r="F90" s="43">
        <v>52</v>
      </c>
      <c r="G90" s="43">
        <v>43</v>
      </c>
      <c r="H90" s="43">
        <v>62</v>
      </c>
      <c r="I90" s="43">
        <v>42</v>
      </c>
      <c r="J90" s="43">
        <v>35</v>
      </c>
      <c r="K90" s="43">
        <v>58</v>
      </c>
      <c r="L90" s="43"/>
      <c r="M90" s="43"/>
      <c r="N90" s="43"/>
      <c r="O90" s="43"/>
      <c r="P90" s="43"/>
      <c r="Q90" s="105">
        <v>318</v>
      </c>
      <c r="R90" s="43">
        <v>3</v>
      </c>
      <c r="S90" s="43">
        <v>0</v>
      </c>
      <c r="T90" s="43">
        <v>14</v>
      </c>
      <c r="U90" s="43">
        <v>29</v>
      </c>
      <c r="V90" s="43">
        <v>2</v>
      </c>
      <c r="W90" s="43">
        <v>0</v>
      </c>
      <c r="X90" s="43">
        <v>0</v>
      </c>
      <c r="Y90" s="43"/>
      <c r="Z90" s="43"/>
      <c r="AA90" s="43"/>
      <c r="AB90" s="43"/>
      <c r="AC90" s="43"/>
      <c r="AD90" s="105">
        <v>48</v>
      </c>
      <c r="AE90" s="43">
        <v>26</v>
      </c>
      <c r="AF90" s="43">
        <v>52</v>
      </c>
      <c r="AG90" s="43">
        <v>43</v>
      </c>
      <c r="AH90" s="43">
        <v>62</v>
      </c>
      <c r="AI90" s="43">
        <v>42</v>
      </c>
      <c r="AJ90" s="43">
        <v>35</v>
      </c>
      <c r="AK90" s="43">
        <v>58</v>
      </c>
      <c r="AL90" s="43"/>
      <c r="AM90" s="43"/>
      <c r="AN90" s="43"/>
      <c r="AO90" s="43"/>
      <c r="AP90" s="43"/>
      <c r="AQ90" s="105">
        <v>318</v>
      </c>
    </row>
    <row r="91" spans="1:43" ht="15" thickBot="1" x14ac:dyDescent="0.25">
      <c r="A91" s="42" t="s">
        <v>100</v>
      </c>
      <c r="B91" s="52" t="s">
        <v>378</v>
      </c>
      <c r="C91" s="28"/>
      <c r="D91" s="60"/>
      <c r="E91" s="43">
        <v>79</v>
      </c>
      <c r="F91" s="43">
        <v>156</v>
      </c>
      <c r="G91" s="43">
        <v>96</v>
      </c>
      <c r="H91" s="43">
        <v>48</v>
      </c>
      <c r="I91" s="43">
        <v>156</v>
      </c>
      <c r="J91" s="43">
        <v>106</v>
      </c>
      <c r="K91" s="43">
        <v>139</v>
      </c>
      <c r="L91" s="43"/>
      <c r="M91" s="43"/>
      <c r="N91" s="43"/>
      <c r="O91" s="43"/>
      <c r="P91" s="43"/>
      <c r="Q91" s="105">
        <v>780</v>
      </c>
      <c r="R91" s="43">
        <v>1</v>
      </c>
      <c r="S91" s="43">
        <v>0</v>
      </c>
      <c r="T91" s="43">
        <v>4</v>
      </c>
      <c r="U91" s="43">
        <v>28</v>
      </c>
      <c r="V91" s="43">
        <v>4</v>
      </c>
      <c r="W91" s="43">
        <v>6</v>
      </c>
      <c r="X91" s="43">
        <v>0</v>
      </c>
      <c r="Y91" s="43"/>
      <c r="Z91" s="43"/>
      <c r="AA91" s="43"/>
      <c r="AB91" s="43"/>
      <c r="AC91" s="43"/>
      <c r="AD91" s="105">
        <v>43</v>
      </c>
      <c r="AE91" s="43">
        <v>79</v>
      </c>
      <c r="AF91" s="43">
        <v>156</v>
      </c>
      <c r="AG91" s="43">
        <v>96</v>
      </c>
      <c r="AH91" s="43">
        <v>48</v>
      </c>
      <c r="AI91" s="43">
        <v>156</v>
      </c>
      <c r="AJ91" s="43">
        <v>106</v>
      </c>
      <c r="AK91" s="43">
        <v>139</v>
      </c>
      <c r="AL91" s="43"/>
      <c r="AM91" s="43"/>
      <c r="AN91" s="43"/>
      <c r="AO91" s="43"/>
      <c r="AP91" s="43"/>
      <c r="AQ91" s="105">
        <v>780</v>
      </c>
    </row>
    <row r="92" spans="1:43" ht="15" thickBot="1" x14ac:dyDescent="0.25">
      <c r="A92" s="294" t="s">
        <v>162</v>
      </c>
      <c r="B92" s="295"/>
      <c r="C92" s="76">
        <v>1.0522273425499231</v>
      </c>
      <c r="D92" s="9">
        <v>0.94700460829493083</v>
      </c>
      <c r="E92" s="23">
        <v>858</v>
      </c>
      <c r="F92" s="23">
        <v>1193</v>
      </c>
      <c r="G92" s="23">
        <v>1143</v>
      </c>
      <c r="H92" s="23">
        <v>804</v>
      </c>
      <c r="I92" s="23">
        <v>2530</v>
      </c>
      <c r="J92" s="23">
        <v>1308</v>
      </c>
      <c r="K92" s="23">
        <v>1278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11">
        <v>9114</v>
      </c>
      <c r="R92" s="23">
        <v>28</v>
      </c>
      <c r="S92" s="23">
        <v>0</v>
      </c>
      <c r="T92" s="23">
        <v>85</v>
      </c>
      <c r="U92" s="23">
        <v>256</v>
      </c>
      <c r="V92" s="23">
        <v>24</v>
      </c>
      <c r="W92" s="23">
        <v>90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11">
        <v>483</v>
      </c>
      <c r="AE92" s="23">
        <v>858</v>
      </c>
      <c r="AF92" s="23">
        <v>1193</v>
      </c>
      <c r="AG92" s="23">
        <v>1143</v>
      </c>
      <c r="AH92" s="23">
        <v>804</v>
      </c>
      <c r="AI92" s="23">
        <v>2530</v>
      </c>
      <c r="AJ92" s="23">
        <v>1308</v>
      </c>
      <c r="AK92" s="23">
        <v>1278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11">
        <v>9114</v>
      </c>
    </row>
    <row r="93" spans="1:43" ht="15" thickBot="1" x14ac:dyDescent="0.25">
      <c r="A93" s="42" t="s">
        <v>116</v>
      </c>
      <c r="B93" s="52" t="s">
        <v>380</v>
      </c>
      <c r="C93" s="28"/>
      <c r="D93" s="60"/>
      <c r="E93" s="43">
        <v>374</v>
      </c>
      <c r="F93" s="43">
        <v>418</v>
      </c>
      <c r="G93" s="43">
        <v>269</v>
      </c>
      <c r="H93" s="43">
        <v>127</v>
      </c>
      <c r="I93" s="43">
        <v>667</v>
      </c>
      <c r="J93" s="43">
        <v>326</v>
      </c>
      <c r="K93" s="43">
        <v>589</v>
      </c>
      <c r="L93" s="43"/>
      <c r="M93" s="43"/>
      <c r="N93" s="36"/>
      <c r="O93" s="36"/>
      <c r="P93" s="36"/>
      <c r="Q93" s="105">
        <v>2770</v>
      </c>
      <c r="R93" s="43">
        <v>0</v>
      </c>
      <c r="S93" s="43">
        <v>0</v>
      </c>
      <c r="T93" s="43">
        <v>0</v>
      </c>
      <c r="U93" s="43">
        <v>14</v>
      </c>
      <c r="V93" s="43">
        <v>31</v>
      </c>
      <c r="W93" s="43">
        <v>20</v>
      </c>
      <c r="X93" s="43">
        <v>0</v>
      </c>
      <c r="Y93" s="43"/>
      <c r="Z93" s="43"/>
      <c r="AA93" s="36"/>
      <c r="AB93" s="36"/>
      <c r="AC93" s="36"/>
      <c r="AD93" s="105">
        <v>65</v>
      </c>
      <c r="AE93" s="43">
        <v>374</v>
      </c>
      <c r="AF93" s="43">
        <v>418</v>
      </c>
      <c r="AG93" s="43">
        <v>269</v>
      </c>
      <c r="AH93" s="43">
        <v>127</v>
      </c>
      <c r="AI93" s="43">
        <v>667</v>
      </c>
      <c r="AJ93" s="43">
        <v>326</v>
      </c>
      <c r="AK93" s="43">
        <v>589</v>
      </c>
      <c r="AL93" s="43"/>
      <c r="AM93" s="43"/>
      <c r="AN93" s="43"/>
      <c r="AO93" s="43"/>
      <c r="AP93" s="43"/>
      <c r="AQ93" s="105">
        <v>2770</v>
      </c>
    </row>
    <row r="94" spans="1:43" ht="15" thickBot="1" x14ac:dyDescent="0.25">
      <c r="A94" s="42" t="s">
        <v>116</v>
      </c>
      <c r="B94" s="52" t="s">
        <v>381</v>
      </c>
      <c r="C94" s="28"/>
      <c r="D94" s="60"/>
      <c r="E94" s="43">
        <v>1106</v>
      </c>
      <c r="F94" s="43">
        <v>1353</v>
      </c>
      <c r="G94" s="43">
        <v>1768</v>
      </c>
      <c r="H94" s="43">
        <v>1799</v>
      </c>
      <c r="I94" s="43">
        <v>1855</v>
      </c>
      <c r="J94" s="43">
        <v>1765</v>
      </c>
      <c r="K94" s="43">
        <v>2020</v>
      </c>
      <c r="L94" s="43"/>
      <c r="M94" s="43"/>
      <c r="N94" s="36"/>
      <c r="O94" s="36"/>
      <c r="P94" s="36"/>
      <c r="Q94" s="105">
        <v>11666</v>
      </c>
      <c r="R94" s="43">
        <v>144</v>
      </c>
      <c r="S94" s="43">
        <v>190</v>
      </c>
      <c r="T94" s="43">
        <v>207</v>
      </c>
      <c r="U94" s="43">
        <v>212</v>
      </c>
      <c r="V94" s="43">
        <v>152</v>
      </c>
      <c r="W94" s="43">
        <v>151</v>
      </c>
      <c r="X94" s="43">
        <v>233</v>
      </c>
      <c r="Y94" s="43"/>
      <c r="Z94" s="43"/>
      <c r="AA94" s="36"/>
      <c r="AB94" s="36"/>
      <c r="AC94" s="36"/>
      <c r="AD94" s="105">
        <v>1289</v>
      </c>
      <c r="AE94" s="43">
        <v>1106</v>
      </c>
      <c r="AF94" s="43">
        <v>1353</v>
      </c>
      <c r="AG94" s="43">
        <v>1768</v>
      </c>
      <c r="AH94" s="43">
        <v>1799</v>
      </c>
      <c r="AI94" s="43">
        <v>1855</v>
      </c>
      <c r="AJ94" s="43">
        <v>1765</v>
      </c>
      <c r="AK94" s="43">
        <v>2020</v>
      </c>
      <c r="AL94" s="43"/>
      <c r="AM94" s="43"/>
      <c r="AN94" s="43"/>
      <c r="AO94" s="43"/>
      <c r="AP94" s="43"/>
      <c r="AQ94" s="105">
        <v>11666</v>
      </c>
    </row>
    <row r="95" spans="1:43" ht="15" thickBot="1" x14ac:dyDescent="0.25">
      <c r="A95" s="42" t="s">
        <v>116</v>
      </c>
      <c r="B95" s="52" t="s">
        <v>382</v>
      </c>
      <c r="C95" s="28"/>
      <c r="D95" s="60"/>
      <c r="E95" s="43">
        <v>1596</v>
      </c>
      <c r="F95" s="43">
        <v>1549</v>
      </c>
      <c r="G95" s="43">
        <v>1621</v>
      </c>
      <c r="H95" s="43">
        <v>3271</v>
      </c>
      <c r="I95" s="43">
        <v>3299</v>
      </c>
      <c r="J95" s="43">
        <v>1891</v>
      </c>
      <c r="K95" s="43">
        <v>2659</v>
      </c>
      <c r="L95" s="43"/>
      <c r="M95" s="43"/>
      <c r="N95" s="36"/>
      <c r="O95" s="36"/>
      <c r="P95" s="36"/>
      <c r="Q95" s="105">
        <v>15886</v>
      </c>
      <c r="R95" s="43">
        <v>167</v>
      </c>
      <c r="S95" s="43">
        <v>171</v>
      </c>
      <c r="T95" s="43">
        <v>166</v>
      </c>
      <c r="U95" s="43">
        <v>173</v>
      </c>
      <c r="V95" s="43">
        <v>196</v>
      </c>
      <c r="W95" s="43">
        <v>146</v>
      </c>
      <c r="X95" s="43">
        <v>208</v>
      </c>
      <c r="Y95" s="43"/>
      <c r="Z95" s="43"/>
      <c r="AA95" s="36"/>
      <c r="AB95" s="36"/>
      <c r="AC95" s="36"/>
      <c r="AD95" s="105">
        <v>1227</v>
      </c>
      <c r="AE95" s="43">
        <v>1596</v>
      </c>
      <c r="AF95" s="43">
        <v>1549</v>
      </c>
      <c r="AG95" s="43">
        <v>1621</v>
      </c>
      <c r="AH95" s="43">
        <v>3271</v>
      </c>
      <c r="AI95" s="43">
        <v>3299</v>
      </c>
      <c r="AJ95" s="43">
        <v>1891</v>
      </c>
      <c r="AK95" s="43">
        <v>2659</v>
      </c>
      <c r="AL95" s="43"/>
      <c r="AM95" s="43"/>
      <c r="AN95" s="43"/>
      <c r="AO95" s="43"/>
      <c r="AP95" s="43"/>
      <c r="AQ95" s="105">
        <v>15886</v>
      </c>
    </row>
    <row r="96" spans="1:43" ht="15" thickBot="1" x14ac:dyDescent="0.25">
      <c r="A96" s="42" t="s">
        <v>116</v>
      </c>
      <c r="B96" s="52" t="s">
        <v>383</v>
      </c>
      <c r="C96" s="28"/>
      <c r="D96" s="60"/>
      <c r="E96" s="43">
        <v>554</v>
      </c>
      <c r="F96" s="43">
        <v>500</v>
      </c>
      <c r="G96" s="43">
        <v>772</v>
      </c>
      <c r="H96" s="43">
        <v>626</v>
      </c>
      <c r="I96" s="43">
        <v>708</v>
      </c>
      <c r="J96" s="43">
        <v>719</v>
      </c>
      <c r="K96" s="43">
        <v>678</v>
      </c>
      <c r="L96" s="43"/>
      <c r="M96" s="43"/>
      <c r="N96" s="36"/>
      <c r="O96" s="36"/>
      <c r="P96" s="36"/>
      <c r="Q96" s="105">
        <v>4557</v>
      </c>
      <c r="R96" s="43">
        <v>101</v>
      </c>
      <c r="S96" s="43">
        <v>101</v>
      </c>
      <c r="T96" s="43">
        <v>99</v>
      </c>
      <c r="U96" s="43">
        <v>85</v>
      </c>
      <c r="V96" s="43">
        <v>127</v>
      </c>
      <c r="W96" s="43">
        <v>91</v>
      </c>
      <c r="X96" s="43">
        <v>115</v>
      </c>
      <c r="Y96" s="43"/>
      <c r="Z96" s="43"/>
      <c r="AA96" s="36"/>
      <c r="AB96" s="36"/>
      <c r="AC96" s="36"/>
      <c r="AD96" s="105">
        <v>719</v>
      </c>
      <c r="AE96" s="43">
        <v>554</v>
      </c>
      <c r="AF96" s="43">
        <v>500</v>
      </c>
      <c r="AG96" s="43">
        <v>772</v>
      </c>
      <c r="AH96" s="43">
        <v>626</v>
      </c>
      <c r="AI96" s="43">
        <v>708</v>
      </c>
      <c r="AJ96" s="43">
        <v>719</v>
      </c>
      <c r="AK96" s="43">
        <v>678</v>
      </c>
      <c r="AL96" s="43"/>
      <c r="AM96" s="43"/>
      <c r="AN96" s="43"/>
      <c r="AO96" s="43"/>
      <c r="AP96" s="43"/>
      <c r="AQ96" s="105">
        <v>4557</v>
      </c>
    </row>
    <row r="97" spans="1:43" ht="15" thickBot="1" x14ac:dyDescent="0.25">
      <c r="A97" s="42" t="s">
        <v>116</v>
      </c>
      <c r="B97" s="52" t="s">
        <v>384</v>
      </c>
      <c r="C97" s="28"/>
      <c r="D97" s="60"/>
      <c r="E97" s="43">
        <v>0</v>
      </c>
      <c r="F97" s="43">
        <v>0</v>
      </c>
      <c r="G97" s="43">
        <v>12</v>
      </c>
      <c r="H97" s="43">
        <v>0</v>
      </c>
      <c r="I97" s="43">
        <v>0</v>
      </c>
      <c r="J97" s="43">
        <v>19</v>
      </c>
      <c r="K97" s="43">
        <v>11</v>
      </c>
      <c r="L97" s="43"/>
      <c r="M97" s="43"/>
      <c r="N97" s="36"/>
      <c r="O97" s="36"/>
      <c r="P97" s="36"/>
      <c r="Q97" s="105">
        <v>42</v>
      </c>
      <c r="R97" s="43">
        <v>0</v>
      </c>
      <c r="S97" s="43">
        <v>0</v>
      </c>
      <c r="T97" s="43">
        <v>0</v>
      </c>
      <c r="U97" s="43">
        <v>4</v>
      </c>
      <c r="V97" s="43">
        <v>3</v>
      </c>
      <c r="W97" s="43">
        <v>9</v>
      </c>
      <c r="X97" s="43">
        <v>0</v>
      </c>
      <c r="Y97" s="43"/>
      <c r="Z97" s="43"/>
      <c r="AA97" s="36"/>
      <c r="AB97" s="36"/>
      <c r="AC97" s="36"/>
      <c r="AD97" s="105">
        <v>16</v>
      </c>
      <c r="AE97" s="43">
        <v>0</v>
      </c>
      <c r="AF97" s="43">
        <v>0</v>
      </c>
      <c r="AG97" s="43">
        <v>12</v>
      </c>
      <c r="AH97" s="43">
        <v>0</v>
      </c>
      <c r="AI97" s="43">
        <v>0</v>
      </c>
      <c r="AJ97" s="43">
        <v>19</v>
      </c>
      <c r="AK97" s="43">
        <v>11</v>
      </c>
      <c r="AL97" s="43"/>
      <c r="AM97" s="43"/>
      <c r="AN97" s="43"/>
      <c r="AO97" s="43"/>
      <c r="AP97" s="43"/>
      <c r="AQ97" s="105">
        <v>42</v>
      </c>
    </row>
    <row r="98" spans="1:43" ht="15" thickBot="1" x14ac:dyDescent="0.25">
      <c r="A98" s="42" t="s">
        <v>116</v>
      </c>
      <c r="B98" s="52" t="s">
        <v>385</v>
      </c>
      <c r="C98" s="28"/>
      <c r="D98" s="60"/>
      <c r="E98" s="43">
        <v>22</v>
      </c>
      <c r="F98" s="43">
        <v>118</v>
      </c>
      <c r="G98" s="43">
        <v>56</v>
      </c>
      <c r="H98" s="43">
        <v>29</v>
      </c>
      <c r="I98" s="43">
        <v>0</v>
      </c>
      <c r="J98" s="43">
        <v>38</v>
      </c>
      <c r="K98" s="43">
        <v>52</v>
      </c>
      <c r="L98" s="43"/>
      <c r="M98" s="43"/>
      <c r="N98" s="36"/>
      <c r="O98" s="36"/>
      <c r="P98" s="36"/>
      <c r="Q98" s="105">
        <v>315</v>
      </c>
      <c r="R98" s="43">
        <v>12</v>
      </c>
      <c r="S98" s="43">
        <v>0</v>
      </c>
      <c r="T98" s="43">
        <v>8</v>
      </c>
      <c r="U98" s="43">
        <v>9</v>
      </c>
      <c r="V98" s="43">
        <v>12</v>
      </c>
      <c r="W98" s="43">
        <v>0</v>
      </c>
      <c r="X98" s="43">
        <v>22</v>
      </c>
      <c r="Y98" s="43"/>
      <c r="Z98" s="43"/>
      <c r="AA98" s="36"/>
      <c r="AB98" s="36"/>
      <c r="AC98" s="36"/>
      <c r="AD98" s="105">
        <v>63</v>
      </c>
      <c r="AE98" s="43">
        <v>22</v>
      </c>
      <c r="AF98" s="43">
        <v>118</v>
      </c>
      <c r="AG98" s="43">
        <v>56</v>
      </c>
      <c r="AH98" s="43">
        <v>29</v>
      </c>
      <c r="AI98" s="43">
        <v>0</v>
      </c>
      <c r="AJ98" s="43">
        <v>38</v>
      </c>
      <c r="AK98" s="43">
        <v>52</v>
      </c>
      <c r="AL98" s="43"/>
      <c r="AM98" s="43"/>
      <c r="AN98" s="43"/>
      <c r="AO98" s="43"/>
      <c r="AP98" s="43"/>
      <c r="AQ98" s="105">
        <v>315</v>
      </c>
    </row>
    <row r="99" spans="1:43" ht="15" thickBot="1" x14ac:dyDescent="0.25">
      <c r="A99" s="42" t="s">
        <v>116</v>
      </c>
      <c r="B99" s="52" t="s">
        <v>386</v>
      </c>
      <c r="C99" s="28"/>
      <c r="D99" s="60"/>
      <c r="E99" s="43">
        <v>0</v>
      </c>
      <c r="F99" s="43">
        <v>85</v>
      </c>
      <c r="G99" s="43">
        <v>62</v>
      </c>
      <c r="H99" s="43">
        <v>33</v>
      </c>
      <c r="I99" s="43">
        <v>1</v>
      </c>
      <c r="J99" s="43">
        <v>85</v>
      </c>
      <c r="K99" s="43">
        <v>86</v>
      </c>
      <c r="L99" s="43"/>
      <c r="M99" s="43"/>
      <c r="N99" s="36"/>
      <c r="O99" s="36"/>
      <c r="P99" s="36"/>
      <c r="Q99" s="105">
        <v>352</v>
      </c>
      <c r="R99" s="43">
        <v>7</v>
      </c>
      <c r="S99" s="43">
        <v>11</v>
      </c>
      <c r="T99" s="43">
        <v>6</v>
      </c>
      <c r="U99" s="43">
        <v>6</v>
      </c>
      <c r="V99" s="43">
        <v>0</v>
      </c>
      <c r="W99" s="43">
        <v>0</v>
      </c>
      <c r="X99" s="43">
        <v>9</v>
      </c>
      <c r="Y99" s="43"/>
      <c r="Z99" s="43"/>
      <c r="AA99" s="36"/>
      <c r="AB99" s="36"/>
      <c r="AC99" s="36"/>
      <c r="AD99" s="105">
        <v>39</v>
      </c>
      <c r="AE99" s="43">
        <v>0</v>
      </c>
      <c r="AF99" s="43">
        <v>85</v>
      </c>
      <c r="AG99" s="43">
        <v>62</v>
      </c>
      <c r="AH99" s="43">
        <v>33</v>
      </c>
      <c r="AI99" s="43">
        <v>1</v>
      </c>
      <c r="AJ99" s="43">
        <v>85</v>
      </c>
      <c r="AK99" s="43">
        <v>86</v>
      </c>
      <c r="AL99" s="43"/>
      <c r="AM99" s="43"/>
      <c r="AN99" s="43"/>
      <c r="AO99" s="43"/>
      <c r="AP99" s="43"/>
      <c r="AQ99" s="105">
        <v>352</v>
      </c>
    </row>
    <row r="100" spans="1:43" ht="15" thickBot="1" x14ac:dyDescent="0.25">
      <c r="A100" s="42" t="s">
        <v>116</v>
      </c>
      <c r="B100" s="52" t="s">
        <v>387</v>
      </c>
      <c r="C100" s="28"/>
      <c r="D100" s="60"/>
      <c r="E100" s="43">
        <v>0</v>
      </c>
      <c r="F100" s="43">
        <v>0</v>
      </c>
      <c r="G100" s="43">
        <v>6</v>
      </c>
      <c r="H100" s="43">
        <v>0</v>
      </c>
      <c r="I100" s="43">
        <v>0</v>
      </c>
      <c r="J100" s="43">
        <v>4</v>
      </c>
      <c r="K100" s="43">
        <v>0</v>
      </c>
      <c r="L100" s="43"/>
      <c r="M100" s="43"/>
      <c r="N100" s="36"/>
      <c r="O100" s="36"/>
      <c r="P100" s="36"/>
      <c r="Q100" s="105">
        <v>10</v>
      </c>
      <c r="R100" s="43">
        <v>0</v>
      </c>
      <c r="S100" s="43">
        <v>0</v>
      </c>
      <c r="T100" s="43">
        <v>0</v>
      </c>
      <c r="U100" s="43">
        <v>2</v>
      </c>
      <c r="V100" s="43">
        <v>11</v>
      </c>
      <c r="W100" s="43">
        <v>8</v>
      </c>
      <c r="X100" s="43">
        <v>0</v>
      </c>
      <c r="Y100" s="43"/>
      <c r="Z100" s="43"/>
      <c r="AA100" s="36"/>
      <c r="AB100" s="36"/>
      <c r="AC100" s="36"/>
      <c r="AD100" s="105">
        <v>21</v>
      </c>
      <c r="AE100" s="43">
        <v>0</v>
      </c>
      <c r="AF100" s="43">
        <v>0</v>
      </c>
      <c r="AG100" s="43">
        <v>6</v>
      </c>
      <c r="AH100" s="43">
        <v>0</v>
      </c>
      <c r="AI100" s="43">
        <v>0</v>
      </c>
      <c r="AJ100" s="43">
        <v>4</v>
      </c>
      <c r="AK100" s="43">
        <v>0</v>
      </c>
      <c r="AL100" s="43"/>
      <c r="AM100" s="43"/>
      <c r="AN100" s="43"/>
      <c r="AO100" s="43"/>
      <c r="AP100" s="43"/>
      <c r="AQ100" s="105">
        <v>10</v>
      </c>
    </row>
    <row r="101" spans="1:43" ht="15" thickBot="1" x14ac:dyDescent="0.25">
      <c r="A101" s="42" t="s">
        <v>116</v>
      </c>
      <c r="B101" s="52" t="s">
        <v>388</v>
      </c>
      <c r="C101" s="28"/>
      <c r="D101" s="60"/>
      <c r="E101" s="43">
        <v>5</v>
      </c>
      <c r="F101" s="43">
        <v>6</v>
      </c>
      <c r="G101" s="43">
        <v>36</v>
      </c>
      <c r="H101" s="43">
        <v>9</v>
      </c>
      <c r="I101" s="43">
        <v>0</v>
      </c>
      <c r="J101" s="43">
        <v>0</v>
      </c>
      <c r="K101" s="43">
        <v>15</v>
      </c>
      <c r="L101" s="43"/>
      <c r="M101" s="43"/>
      <c r="N101" s="36"/>
      <c r="O101" s="36"/>
      <c r="P101" s="36"/>
      <c r="Q101" s="105">
        <v>71</v>
      </c>
      <c r="R101" s="43">
        <v>5</v>
      </c>
      <c r="S101" s="43">
        <v>5</v>
      </c>
      <c r="T101" s="43">
        <v>4</v>
      </c>
      <c r="U101" s="43">
        <v>0</v>
      </c>
      <c r="V101" s="43">
        <v>2</v>
      </c>
      <c r="W101" s="43">
        <v>0</v>
      </c>
      <c r="X101" s="43">
        <v>6</v>
      </c>
      <c r="Y101" s="43"/>
      <c r="Z101" s="43"/>
      <c r="AA101" s="36"/>
      <c r="AB101" s="36"/>
      <c r="AC101" s="36"/>
      <c r="AD101" s="105">
        <v>22</v>
      </c>
      <c r="AE101" s="43">
        <v>5</v>
      </c>
      <c r="AF101" s="43">
        <v>6</v>
      </c>
      <c r="AG101" s="43">
        <v>36</v>
      </c>
      <c r="AH101" s="43">
        <v>9</v>
      </c>
      <c r="AI101" s="43">
        <v>0</v>
      </c>
      <c r="AJ101" s="43">
        <v>0</v>
      </c>
      <c r="AK101" s="43">
        <v>15</v>
      </c>
      <c r="AL101" s="43"/>
      <c r="AM101" s="43"/>
      <c r="AN101" s="43"/>
      <c r="AO101" s="43"/>
      <c r="AP101" s="43"/>
      <c r="AQ101" s="105">
        <v>71</v>
      </c>
    </row>
    <row r="102" spans="1:43" ht="15" thickBot="1" x14ac:dyDescent="0.25">
      <c r="A102" s="42" t="s">
        <v>116</v>
      </c>
      <c r="B102" s="52" t="s">
        <v>389</v>
      </c>
      <c r="C102" s="28"/>
      <c r="D102" s="60"/>
      <c r="E102" s="43">
        <v>0</v>
      </c>
      <c r="F102" s="43">
        <v>111</v>
      </c>
      <c r="G102" s="43">
        <v>59</v>
      </c>
      <c r="H102" s="43">
        <v>31</v>
      </c>
      <c r="I102" s="43">
        <v>0</v>
      </c>
      <c r="J102" s="43">
        <v>24</v>
      </c>
      <c r="K102" s="43">
        <v>28</v>
      </c>
      <c r="L102" s="43"/>
      <c r="M102" s="43"/>
      <c r="N102" s="36"/>
      <c r="O102" s="36"/>
      <c r="P102" s="36"/>
      <c r="Q102" s="105">
        <v>253</v>
      </c>
      <c r="R102" s="43">
        <v>0</v>
      </c>
      <c r="S102" s="43">
        <v>14</v>
      </c>
      <c r="T102" s="43">
        <v>8</v>
      </c>
      <c r="U102" s="43">
        <v>0</v>
      </c>
      <c r="V102" s="43">
        <v>9</v>
      </c>
      <c r="W102" s="43">
        <v>0</v>
      </c>
      <c r="X102" s="43">
        <v>9</v>
      </c>
      <c r="Y102" s="43"/>
      <c r="Z102" s="43"/>
      <c r="AA102" s="36"/>
      <c r="AB102" s="36"/>
      <c r="AC102" s="36"/>
      <c r="AD102" s="105">
        <v>40</v>
      </c>
      <c r="AE102" s="43">
        <v>0</v>
      </c>
      <c r="AF102" s="43">
        <v>111</v>
      </c>
      <c r="AG102" s="43">
        <v>59</v>
      </c>
      <c r="AH102" s="43">
        <v>31</v>
      </c>
      <c r="AI102" s="43">
        <v>0</v>
      </c>
      <c r="AJ102" s="43">
        <v>24</v>
      </c>
      <c r="AK102" s="43">
        <v>28</v>
      </c>
      <c r="AL102" s="43"/>
      <c r="AM102" s="43"/>
      <c r="AN102" s="43"/>
      <c r="AO102" s="43"/>
      <c r="AP102" s="43"/>
      <c r="AQ102" s="105">
        <v>253</v>
      </c>
    </row>
    <row r="103" spans="1:43" ht="15" thickBot="1" x14ac:dyDescent="0.25">
      <c r="A103" s="42" t="s">
        <v>116</v>
      </c>
      <c r="B103" s="52" t="s">
        <v>390</v>
      </c>
      <c r="C103" s="28"/>
      <c r="D103" s="60"/>
      <c r="E103" s="43">
        <v>40</v>
      </c>
      <c r="F103" s="43">
        <v>13</v>
      </c>
      <c r="G103" s="43">
        <v>20</v>
      </c>
      <c r="H103" s="43">
        <v>17</v>
      </c>
      <c r="I103" s="43">
        <v>0</v>
      </c>
      <c r="J103" s="43">
        <v>17</v>
      </c>
      <c r="K103" s="43">
        <v>17</v>
      </c>
      <c r="L103" s="43"/>
      <c r="M103" s="43"/>
      <c r="N103" s="36"/>
      <c r="O103" s="36"/>
      <c r="P103" s="36"/>
      <c r="Q103" s="105">
        <v>124</v>
      </c>
      <c r="R103" s="43">
        <v>0</v>
      </c>
      <c r="S103" s="43">
        <v>3</v>
      </c>
      <c r="T103" s="43">
        <v>2</v>
      </c>
      <c r="U103" s="43">
        <v>0</v>
      </c>
      <c r="V103" s="43">
        <v>7</v>
      </c>
      <c r="W103" s="43">
        <v>0</v>
      </c>
      <c r="X103" s="43">
        <v>6</v>
      </c>
      <c r="Y103" s="43"/>
      <c r="Z103" s="43"/>
      <c r="AA103" s="36"/>
      <c r="AB103" s="36"/>
      <c r="AC103" s="36"/>
      <c r="AD103" s="105">
        <v>18</v>
      </c>
      <c r="AE103" s="43">
        <v>40</v>
      </c>
      <c r="AF103" s="43">
        <v>13</v>
      </c>
      <c r="AG103" s="43">
        <v>20</v>
      </c>
      <c r="AH103" s="43">
        <v>17</v>
      </c>
      <c r="AI103" s="43">
        <v>0</v>
      </c>
      <c r="AJ103" s="43">
        <v>17</v>
      </c>
      <c r="AK103" s="43">
        <v>17</v>
      </c>
      <c r="AL103" s="43"/>
      <c r="AM103" s="43"/>
      <c r="AN103" s="43"/>
      <c r="AO103" s="43"/>
      <c r="AP103" s="43"/>
      <c r="AQ103" s="105">
        <v>124</v>
      </c>
    </row>
    <row r="104" spans="1:43" ht="15" thickBot="1" x14ac:dyDescent="0.25">
      <c r="A104" s="42" t="s">
        <v>116</v>
      </c>
      <c r="B104" s="52" t="s">
        <v>391</v>
      </c>
      <c r="C104" s="28"/>
      <c r="D104" s="60"/>
      <c r="E104" s="43">
        <v>65</v>
      </c>
      <c r="F104" s="43">
        <v>71</v>
      </c>
      <c r="G104" s="43">
        <v>37</v>
      </c>
      <c r="H104" s="43">
        <v>69</v>
      </c>
      <c r="I104" s="43">
        <v>0</v>
      </c>
      <c r="J104" s="43">
        <v>51</v>
      </c>
      <c r="K104" s="43">
        <v>39</v>
      </c>
      <c r="L104" s="43"/>
      <c r="M104" s="43"/>
      <c r="N104" s="36"/>
      <c r="O104" s="36"/>
      <c r="P104" s="36"/>
      <c r="Q104" s="105">
        <v>332</v>
      </c>
      <c r="R104" s="43">
        <v>0</v>
      </c>
      <c r="S104" s="43">
        <v>13</v>
      </c>
      <c r="T104" s="43">
        <v>6</v>
      </c>
      <c r="U104" s="43">
        <v>14</v>
      </c>
      <c r="V104" s="43">
        <v>9</v>
      </c>
      <c r="W104" s="43">
        <v>0</v>
      </c>
      <c r="X104" s="43">
        <v>4</v>
      </c>
      <c r="Y104" s="43"/>
      <c r="Z104" s="43"/>
      <c r="AA104" s="36"/>
      <c r="AB104" s="36"/>
      <c r="AC104" s="36"/>
      <c r="AD104" s="105">
        <v>46</v>
      </c>
      <c r="AE104" s="43">
        <v>65</v>
      </c>
      <c r="AF104" s="43">
        <v>71</v>
      </c>
      <c r="AG104" s="43">
        <v>37</v>
      </c>
      <c r="AH104" s="43">
        <v>69</v>
      </c>
      <c r="AI104" s="43">
        <v>0</v>
      </c>
      <c r="AJ104" s="43">
        <v>51</v>
      </c>
      <c r="AK104" s="43">
        <v>39</v>
      </c>
      <c r="AL104" s="43"/>
      <c r="AM104" s="43"/>
      <c r="AN104" s="43"/>
      <c r="AO104" s="43"/>
      <c r="AP104" s="43"/>
      <c r="AQ104" s="105">
        <v>332</v>
      </c>
    </row>
    <row r="105" spans="1:43" ht="15" thickBot="1" x14ac:dyDescent="0.25">
      <c r="A105" s="42" t="s">
        <v>116</v>
      </c>
      <c r="B105" s="52" t="s">
        <v>392</v>
      </c>
      <c r="C105" s="28"/>
      <c r="D105" s="60"/>
      <c r="E105" s="43">
        <v>78</v>
      </c>
      <c r="F105" s="43">
        <v>68</v>
      </c>
      <c r="G105" s="43">
        <v>87</v>
      </c>
      <c r="H105" s="43">
        <v>77</v>
      </c>
      <c r="I105" s="43">
        <v>0</v>
      </c>
      <c r="J105" s="43">
        <v>82</v>
      </c>
      <c r="K105" s="43">
        <v>50</v>
      </c>
      <c r="L105" s="43"/>
      <c r="M105" s="43"/>
      <c r="N105" s="36"/>
      <c r="O105" s="36"/>
      <c r="P105" s="36"/>
      <c r="Q105" s="105">
        <v>442</v>
      </c>
      <c r="R105" s="43">
        <v>17</v>
      </c>
      <c r="S105" s="43">
        <v>8</v>
      </c>
      <c r="T105" s="43">
        <v>9</v>
      </c>
      <c r="U105" s="43">
        <v>11</v>
      </c>
      <c r="V105" s="43">
        <v>20</v>
      </c>
      <c r="W105" s="43">
        <v>0</v>
      </c>
      <c r="X105" s="43">
        <v>10</v>
      </c>
      <c r="Y105" s="43"/>
      <c r="Z105" s="43"/>
      <c r="AA105" s="36"/>
      <c r="AB105" s="36"/>
      <c r="AC105" s="36"/>
      <c r="AD105" s="105">
        <v>75</v>
      </c>
      <c r="AE105" s="43">
        <v>78</v>
      </c>
      <c r="AF105" s="43">
        <v>68</v>
      </c>
      <c r="AG105" s="43">
        <v>87</v>
      </c>
      <c r="AH105" s="43">
        <v>77</v>
      </c>
      <c r="AI105" s="43">
        <v>0</v>
      </c>
      <c r="AJ105" s="43">
        <v>82</v>
      </c>
      <c r="AK105" s="43">
        <v>50</v>
      </c>
      <c r="AL105" s="43"/>
      <c r="AM105" s="43"/>
      <c r="AN105" s="43"/>
      <c r="AO105" s="43"/>
      <c r="AP105" s="43"/>
      <c r="AQ105" s="105">
        <v>442</v>
      </c>
    </row>
    <row r="106" spans="1:43" ht="15" thickBot="1" x14ac:dyDescent="0.25">
      <c r="A106" s="42" t="s">
        <v>116</v>
      </c>
      <c r="B106" s="52" t="s">
        <v>393</v>
      </c>
      <c r="C106" s="28"/>
      <c r="D106" s="60"/>
      <c r="E106" s="43">
        <v>308</v>
      </c>
      <c r="F106" s="43">
        <v>354</v>
      </c>
      <c r="G106" s="43">
        <v>324</v>
      </c>
      <c r="H106" s="43">
        <v>185</v>
      </c>
      <c r="I106" s="43">
        <v>395</v>
      </c>
      <c r="J106" s="43">
        <v>252</v>
      </c>
      <c r="K106" s="43">
        <v>410</v>
      </c>
      <c r="L106" s="43"/>
      <c r="M106" s="43"/>
      <c r="N106" s="36"/>
      <c r="O106" s="36"/>
      <c r="P106" s="36"/>
      <c r="Q106" s="105">
        <v>2228</v>
      </c>
      <c r="R106" s="43">
        <v>49</v>
      </c>
      <c r="S106" s="43">
        <v>53</v>
      </c>
      <c r="T106" s="43">
        <v>56</v>
      </c>
      <c r="U106" s="43">
        <v>24</v>
      </c>
      <c r="V106" s="43">
        <v>46</v>
      </c>
      <c r="W106" s="43">
        <v>49</v>
      </c>
      <c r="X106" s="43">
        <v>83</v>
      </c>
      <c r="Y106" s="43"/>
      <c r="Z106" s="43"/>
      <c r="AA106" s="36"/>
      <c r="AB106" s="36"/>
      <c r="AC106" s="36"/>
      <c r="AD106" s="105">
        <v>360</v>
      </c>
      <c r="AE106" s="43">
        <v>308</v>
      </c>
      <c r="AF106" s="43">
        <v>354</v>
      </c>
      <c r="AG106" s="43">
        <v>324</v>
      </c>
      <c r="AH106" s="43">
        <v>185</v>
      </c>
      <c r="AI106" s="43">
        <v>395</v>
      </c>
      <c r="AJ106" s="43">
        <v>252</v>
      </c>
      <c r="AK106" s="43">
        <v>410</v>
      </c>
      <c r="AL106" s="43"/>
      <c r="AM106" s="43"/>
      <c r="AN106" s="43"/>
      <c r="AO106" s="43"/>
      <c r="AP106" s="43"/>
      <c r="AQ106" s="105">
        <v>2228</v>
      </c>
    </row>
    <row r="107" spans="1:43" ht="15" thickBot="1" x14ac:dyDescent="0.25">
      <c r="A107" s="42" t="s">
        <v>116</v>
      </c>
      <c r="B107" s="52" t="s">
        <v>394</v>
      </c>
      <c r="C107" s="28"/>
      <c r="D107" s="60"/>
      <c r="E107" s="43">
        <v>167</v>
      </c>
      <c r="F107" s="43">
        <v>301</v>
      </c>
      <c r="G107" s="43">
        <v>282</v>
      </c>
      <c r="H107" s="43">
        <v>205</v>
      </c>
      <c r="I107" s="43">
        <v>262</v>
      </c>
      <c r="J107" s="43">
        <v>261</v>
      </c>
      <c r="K107" s="43">
        <v>328</v>
      </c>
      <c r="L107" s="43"/>
      <c r="M107" s="43"/>
      <c r="N107" s="36"/>
      <c r="O107" s="36"/>
      <c r="P107" s="36"/>
      <c r="Q107" s="105">
        <v>1806</v>
      </c>
      <c r="R107" s="43">
        <v>42</v>
      </c>
      <c r="S107" s="43">
        <v>46</v>
      </c>
      <c r="T107" s="43">
        <v>40</v>
      </c>
      <c r="U107" s="43">
        <v>40</v>
      </c>
      <c r="V107" s="43">
        <v>25</v>
      </c>
      <c r="W107" s="43">
        <v>27</v>
      </c>
      <c r="X107" s="43">
        <v>46</v>
      </c>
      <c r="Y107" s="43"/>
      <c r="Z107" s="43"/>
      <c r="AA107" s="36"/>
      <c r="AB107" s="36"/>
      <c r="AC107" s="36"/>
      <c r="AD107" s="105">
        <v>266</v>
      </c>
      <c r="AE107" s="43">
        <v>167</v>
      </c>
      <c r="AF107" s="43">
        <v>301</v>
      </c>
      <c r="AG107" s="43">
        <v>282</v>
      </c>
      <c r="AH107" s="43">
        <v>205</v>
      </c>
      <c r="AI107" s="43">
        <v>262</v>
      </c>
      <c r="AJ107" s="43">
        <v>261</v>
      </c>
      <c r="AK107" s="43">
        <v>328</v>
      </c>
      <c r="AL107" s="43"/>
      <c r="AM107" s="43"/>
      <c r="AN107" s="43"/>
      <c r="AO107" s="43"/>
      <c r="AP107" s="43"/>
      <c r="AQ107" s="105">
        <v>1806</v>
      </c>
    </row>
    <row r="108" spans="1:43" ht="15" thickBot="1" x14ac:dyDescent="0.25">
      <c r="A108" s="42" t="s">
        <v>116</v>
      </c>
      <c r="B108" s="52" t="s">
        <v>395</v>
      </c>
      <c r="C108" s="28"/>
      <c r="D108" s="60"/>
      <c r="E108" s="43">
        <v>279</v>
      </c>
      <c r="F108" s="43">
        <v>339</v>
      </c>
      <c r="G108" s="43">
        <v>329</v>
      </c>
      <c r="H108" s="43">
        <v>213</v>
      </c>
      <c r="I108" s="43">
        <v>282</v>
      </c>
      <c r="J108" s="43">
        <v>266</v>
      </c>
      <c r="K108" s="43">
        <v>322</v>
      </c>
      <c r="L108" s="43"/>
      <c r="M108" s="43"/>
      <c r="N108" s="36"/>
      <c r="O108" s="36"/>
      <c r="P108" s="36"/>
      <c r="Q108" s="105">
        <v>2030</v>
      </c>
      <c r="R108" s="43">
        <v>68</v>
      </c>
      <c r="S108" s="43">
        <v>48</v>
      </c>
      <c r="T108" s="43">
        <v>108</v>
      </c>
      <c r="U108" s="43">
        <v>40</v>
      </c>
      <c r="V108" s="43">
        <v>46</v>
      </c>
      <c r="W108" s="43">
        <v>65</v>
      </c>
      <c r="X108" s="43">
        <v>53</v>
      </c>
      <c r="Y108" s="43"/>
      <c r="Z108" s="43"/>
      <c r="AA108" s="36"/>
      <c r="AB108" s="36"/>
      <c r="AC108" s="36"/>
      <c r="AD108" s="105">
        <v>428</v>
      </c>
      <c r="AE108" s="43">
        <v>279</v>
      </c>
      <c r="AF108" s="43">
        <v>339</v>
      </c>
      <c r="AG108" s="43">
        <v>329</v>
      </c>
      <c r="AH108" s="43">
        <v>213</v>
      </c>
      <c r="AI108" s="43">
        <v>282</v>
      </c>
      <c r="AJ108" s="43">
        <v>266</v>
      </c>
      <c r="AK108" s="43">
        <v>322</v>
      </c>
      <c r="AL108" s="43"/>
      <c r="AM108" s="43"/>
      <c r="AN108" s="43"/>
      <c r="AO108" s="43"/>
      <c r="AP108" s="43"/>
      <c r="AQ108" s="105">
        <v>2030</v>
      </c>
    </row>
    <row r="109" spans="1:43" ht="15" thickBot="1" x14ac:dyDescent="0.25">
      <c r="A109" s="42" t="s">
        <v>116</v>
      </c>
      <c r="B109" s="52" t="s">
        <v>396</v>
      </c>
      <c r="C109" s="28"/>
      <c r="D109" s="60"/>
      <c r="E109" s="43">
        <v>269</v>
      </c>
      <c r="F109" s="43">
        <v>269</v>
      </c>
      <c r="G109" s="43">
        <v>278</v>
      </c>
      <c r="H109" s="43">
        <v>281</v>
      </c>
      <c r="I109" s="43">
        <v>327</v>
      </c>
      <c r="J109" s="43">
        <v>236</v>
      </c>
      <c r="K109" s="43">
        <v>236</v>
      </c>
      <c r="L109" s="43"/>
      <c r="M109" s="43"/>
      <c r="N109" s="36"/>
      <c r="O109" s="36"/>
      <c r="P109" s="36"/>
      <c r="Q109" s="105">
        <v>1896</v>
      </c>
      <c r="R109" s="43">
        <v>0</v>
      </c>
      <c r="S109" s="43">
        <v>0</v>
      </c>
      <c r="T109" s="43">
        <v>0</v>
      </c>
      <c r="U109" s="43">
        <v>51</v>
      </c>
      <c r="V109" s="43">
        <v>0</v>
      </c>
      <c r="W109" s="43">
        <v>0</v>
      </c>
      <c r="X109" s="43">
        <v>44</v>
      </c>
      <c r="Y109" s="43"/>
      <c r="Z109" s="43"/>
      <c r="AA109" s="36"/>
      <c r="AB109" s="36"/>
      <c r="AC109" s="36"/>
      <c r="AD109" s="105">
        <v>95</v>
      </c>
      <c r="AE109" s="43">
        <v>269</v>
      </c>
      <c r="AF109" s="43">
        <v>269</v>
      </c>
      <c r="AG109" s="43">
        <v>278</v>
      </c>
      <c r="AH109" s="43">
        <v>281</v>
      </c>
      <c r="AI109" s="43">
        <v>327</v>
      </c>
      <c r="AJ109" s="43">
        <v>236</v>
      </c>
      <c r="AK109" s="43">
        <v>236</v>
      </c>
      <c r="AL109" s="43"/>
      <c r="AM109" s="43"/>
      <c r="AN109" s="43"/>
      <c r="AO109" s="43"/>
      <c r="AP109" s="43"/>
      <c r="AQ109" s="105">
        <v>1896</v>
      </c>
    </row>
    <row r="110" spans="1:43" ht="15" thickBot="1" x14ac:dyDescent="0.25">
      <c r="A110" s="42" t="s">
        <v>116</v>
      </c>
      <c r="B110" s="52" t="s">
        <v>397</v>
      </c>
      <c r="C110" s="28"/>
      <c r="D110" s="60"/>
      <c r="E110" s="43">
        <v>1751</v>
      </c>
      <c r="F110" s="43">
        <v>1671</v>
      </c>
      <c r="G110" s="43">
        <v>1297</v>
      </c>
      <c r="H110" s="43">
        <v>1278</v>
      </c>
      <c r="I110" s="43">
        <v>1280</v>
      </c>
      <c r="J110" s="43">
        <v>1874</v>
      </c>
      <c r="K110" s="43">
        <v>1357</v>
      </c>
      <c r="L110" s="43"/>
      <c r="M110" s="43"/>
      <c r="N110" s="36"/>
      <c r="O110" s="36"/>
      <c r="P110" s="36"/>
      <c r="Q110" s="105">
        <v>10508</v>
      </c>
      <c r="R110" s="43">
        <v>183</v>
      </c>
      <c r="S110" s="43">
        <v>218</v>
      </c>
      <c r="T110" s="43">
        <v>154</v>
      </c>
      <c r="U110" s="43">
        <v>143</v>
      </c>
      <c r="V110" s="43">
        <v>170</v>
      </c>
      <c r="W110" s="43">
        <v>156</v>
      </c>
      <c r="X110" s="43">
        <v>145</v>
      </c>
      <c r="Y110" s="43"/>
      <c r="Z110" s="43"/>
      <c r="AA110" s="36"/>
      <c r="AB110" s="36"/>
      <c r="AC110" s="36"/>
      <c r="AD110" s="105">
        <v>1169</v>
      </c>
      <c r="AE110" s="43">
        <v>1751</v>
      </c>
      <c r="AF110" s="43">
        <v>1671</v>
      </c>
      <c r="AG110" s="43">
        <v>1297</v>
      </c>
      <c r="AH110" s="43">
        <v>1278</v>
      </c>
      <c r="AI110" s="43">
        <v>1280</v>
      </c>
      <c r="AJ110" s="43">
        <v>1874</v>
      </c>
      <c r="AK110" s="43">
        <v>1357</v>
      </c>
      <c r="AL110" s="43"/>
      <c r="AM110" s="43"/>
      <c r="AN110" s="43"/>
      <c r="AO110" s="43"/>
      <c r="AP110" s="43"/>
      <c r="AQ110" s="105">
        <v>10508</v>
      </c>
    </row>
    <row r="111" spans="1:43" ht="16.5" customHeight="1" thickBot="1" x14ac:dyDescent="0.25">
      <c r="A111" s="294" t="s">
        <v>163</v>
      </c>
      <c r="B111" s="295"/>
      <c r="C111" s="76">
        <v>0.9913744593964533</v>
      </c>
      <c r="D111" s="9">
        <v>0.89223701345680795</v>
      </c>
      <c r="E111" s="23">
        <v>6614</v>
      </c>
      <c r="F111" s="23">
        <v>7226</v>
      </c>
      <c r="G111" s="23">
        <v>7315</v>
      </c>
      <c r="H111" s="23">
        <v>8250</v>
      </c>
      <c r="I111" s="23">
        <v>9076</v>
      </c>
      <c r="J111" s="23">
        <v>7910</v>
      </c>
      <c r="K111" s="23">
        <v>8897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11">
        <v>55288</v>
      </c>
      <c r="R111" s="23">
        <v>795</v>
      </c>
      <c r="S111" s="23">
        <v>881</v>
      </c>
      <c r="T111" s="23">
        <v>873</v>
      </c>
      <c r="U111" s="23">
        <v>828</v>
      </c>
      <c r="V111" s="23">
        <v>866</v>
      </c>
      <c r="W111" s="23">
        <v>722</v>
      </c>
      <c r="X111" s="23">
        <v>993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11">
        <v>5958</v>
      </c>
      <c r="AE111" s="23">
        <v>6614</v>
      </c>
      <c r="AF111" s="23">
        <v>7226</v>
      </c>
      <c r="AG111" s="23">
        <v>7315</v>
      </c>
      <c r="AH111" s="23">
        <v>8250</v>
      </c>
      <c r="AI111" s="23">
        <v>9076</v>
      </c>
      <c r="AJ111" s="23">
        <v>7910</v>
      </c>
      <c r="AK111" s="23">
        <v>8897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11">
        <v>55288</v>
      </c>
    </row>
    <row r="112" spans="1:43" ht="15" thickBot="1" x14ac:dyDescent="0.25">
      <c r="A112" s="42" t="s">
        <v>129</v>
      </c>
      <c r="B112" s="52" t="s">
        <v>398</v>
      </c>
      <c r="C112" s="28"/>
      <c r="D112" s="60"/>
      <c r="E112" s="43">
        <v>10</v>
      </c>
      <c r="F112" s="43">
        <v>9</v>
      </c>
      <c r="G112" s="43">
        <v>15</v>
      </c>
      <c r="H112" s="43">
        <v>10</v>
      </c>
      <c r="I112" s="43">
        <v>14</v>
      </c>
      <c r="J112" s="43">
        <v>6</v>
      </c>
      <c r="K112" s="43">
        <v>0</v>
      </c>
      <c r="L112" s="43"/>
      <c r="M112" s="43"/>
      <c r="N112" s="36"/>
      <c r="O112" s="36"/>
      <c r="P112" s="36"/>
      <c r="Q112" s="105">
        <v>64</v>
      </c>
      <c r="R112" s="43">
        <v>2</v>
      </c>
      <c r="S112" s="43">
        <v>1</v>
      </c>
      <c r="T112" s="43">
        <v>0</v>
      </c>
      <c r="U112" s="43">
        <v>0</v>
      </c>
      <c r="V112" s="43">
        <v>1</v>
      </c>
      <c r="W112" s="43">
        <v>1</v>
      </c>
      <c r="X112" s="43">
        <v>0</v>
      </c>
      <c r="Y112" s="43"/>
      <c r="Z112" s="43"/>
      <c r="AA112" s="36"/>
      <c r="AB112" s="36"/>
      <c r="AC112" s="36"/>
      <c r="AD112" s="105">
        <v>5</v>
      </c>
      <c r="AE112" s="43">
        <v>10</v>
      </c>
      <c r="AF112" s="43">
        <v>9</v>
      </c>
      <c r="AG112" s="43">
        <v>15</v>
      </c>
      <c r="AH112" s="43">
        <v>10</v>
      </c>
      <c r="AI112" s="43">
        <v>14</v>
      </c>
      <c r="AJ112" s="43">
        <v>6</v>
      </c>
      <c r="AK112" s="43">
        <v>0</v>
      </c>
      <c r="AL112" s="43"/>
      <c r="AM112" s="43"/>
      <c r="AN112" s="43"/>
      <c r="AO112" s="43"/>
      <c r="AP112" s="43"/>
      <c r="AQ112" s="105">
        <v>64</v>
      </c>
    </row>
    <row r="113" spans="1:43" ht="15" thickBot="1" x14ac:dyDescent="0.25">
      <c r="A113" s="42" t="s">
        <v>129</v>
      </c>
      <c r="B113" s="52" t="s">
        <v>399</v>
      </c>
      <c r="C113" s="28"/>
      <c r="D113" s="60"/>
      <c r="E113" s="43">
        <v>30</v>
      </c>
      <c r="F113" s="43">
        <v>24</v>
      </c>
      <c r="G113" s="43">
        <v>36</v>
      </c>
      <c r="H113" s="43">
        <v>14</v>
      </c>
      <c r="I113" s="43">
        <v>46</v>
      </c>
      <c r="J113" s="43">
        <v>39</v>
      </c>
      <c r="K113" s="43">
        <v>10</v>
      </c>
      <c r="L113" s="43"/>
      <c r="M113" s="43"/>
      <c r="N113" s="36"/>
      <c r="O113" s="36"/>
      <c r="P113" s="36"/>
      <c r="Q113" s="105">
        <v>199</v>
      </c>
      <c r="R113" s="43">
        <v>4</v>
      </c>
      <c r="S113" s="43">
        <v>4</v>
      </c>
      <c r="T113" s="43">
        <v>2</v>
      </c>
      <c r="U113" s="43">
        <v>1</v>
      </c>
      <c r="V113" s="43">
        <v>2</v>
      </c>
      <c r="W113" s="43">
        <v>4</v>
      </c>
      <c r="X113" s="43">
        <v>5</v>
      </c>
      <c r="Y113" s="43"/>
      <c r="Z113" s="43"/>
      <c r="AA113" s="36"/>
      <c r="AB113" s="36"/>
      <c r="AC113" s="36"/>
      <c r="AD113" s="105">
        <v>22</v>
      </c>
      <c r="AE113" s="43">
        <v>30</v>
      </c>
      <c r="AF113" s="43">
        <v>24</v>
      </c>
      <c r="AG113" s="43">
        <v>36</v>
      </c>
      <c r="AH113" s="43">
        <v>14</v>
      </c>
      <c r="AI113" s="43">
        <v>46</v>
      </c>
      <c r="AJ113" s="43">
        <v>39</v>
      </c>
      <c r="AK113" s="43">
        <v>10</v>
      </c>
      <c r="AL113" s="43"/>
      <c r="AM113" s="43"/>
      <c r="AN113" s="43"/>
      <c r="AO113" s="43"/>
      <c r="AP113" s="43"/>
      <c r="AQ113" s="105">
        <v>199</v>
      </c>
    </row>
    <row r="114" spans="1:43" ht="15" thickBot="1" x14ac:dyDescent="0.25">
      <c r="A114" s="42" t="s">
        <v>129</v>
      </c>
      <c r="B114" s="52" t="s">
        <v>400</v>
      </c>
      <c r="C114" s="28"/>
      <c r="D114" s="60"/>
      <c r="E114" s="43">
        <v>26</v>
      </c>
      <c r="F114" s="43">
        <v>31</v>
      </c>
      <c r="G114" s="43">
        <v>57</v>
      </c>
      <c r="H114" s="43">
        <v>21</v>
      </c>
      <c r="I114" s="43">
        <v>66</v>
      </c>
      <c r="J114" s="43">
        <v>33</v>
      </c>
      <c r="K114" s="43">
        <v>24</v>
      </c>
      <c r="L114" s="43"/>
      <c r="M114" s="43"/>
      <c r="N114" s="36"/>
      <c r="O114" s="36"/>
      <c r="P114" s="36"/>
      <c r="Q114" s="105">
        <v>258</v>
      </c>
      <c r="R114" s="43">
        <v>0</v>
      </c>
      <c r="S114" s="43">
        <v>2</v>
      </c>
      <c r="T114" s="43">
        <v>4</v>
      </c>
      <c r="U114" s="43">
        <v>3</v>
      </c>
      <c r="V114" s="43">
        <v>0</v>
      </c>
      <c r="W114" s="43">
        <v>2</v>
      </c>
      <c r="X114" s="43">
        <v>1</v>
      </c>
      <c r="Y114" s="43"/>
      <c r="Z114" s="43"/>
      <c r="AA114" s="36"/>
      <c r="AB114" s="36"/>
      <c r="AC114" s="36"/>
      <c r="AD114" s="105">
        <v>12</v>
      </c>
      <c r="AE114" s="43">
        <v>26</v>
      </c>
      <c r="AF114" s="43">
        <v>31</v>
      </c>
      <c r="AG114" s="43">
        <v>57</v>
      </c>
      <c r="AH114" s="43">
        <v>21</v>
      </c>
      <c r="AI114" s="43">
        <v>66</v>
      </c>
      <c r="AJ114" s="43">
        <v>33</v>
      </c>
      <c r="AK114" s="43">
        <v>24</v>
      </c>
      <c r="AL114" s="43"/>
      <c r="AM114" s="43"/>
      <c r="AN114" s="43"/>
      <c r="AO114" s="43"/>
      <c r="AP114" s="43"/>
      <c r="AQ114" s="105">
        <v>258</v>
      </c>
    </row>
    <row r="115" spans="1:43" ht="15" thickBot="1" x14ac:dyDescent="0.25">
      <c r="A115" s="42" t="s">
        <v>129</v>
      </c>
      <c r="B115" s="52" t="s">
        <v>401</v>
      </c>
      <c r="C115" s="28"/>
      <c r="D115" s="60"/>
      <c r="E115" s="43">
        <v>44</v>
      </c>
      <c r="F115" s="43">
        <v>43</v>
      </c>
      <c r="G115" s="43">
        <v>45</v>
      </c>
      <c r="H115" s="43">
        <v>29</v>
      </c>
      <c r="I115" s="43">
        <v>41</v>
      </c>
      <c r="J115" s="43">
        <v>34</v>
      </c>
      <c r="K115" s="43">
        <v>29</v>
      </c>
      <c r="L115" s="43"/>
      <c r="M115" s="43"/>
      <c r="N115" s="36"/>
      <c r="O115" s="36"/>
      <c r="P115" s="36"/>
      <c r="Q115" s="105">
        <v>265</v>
      </c>
      <c r="R115" s="43">
        <v>0</v>
      </c>
      <c r="S115" s="43">
        <v>1</v>
      </c>
      <c r="T115" s="43">
        <v>2</v>
      </c>
      <c r="U115" s="43">
        <v>1</v>
      </c>
      <c r="V115" s="43">
        <v>4</v>
      </c>
      <c r="W115" s="43">
        <v>3</v>
      </c>
      <c r="X115" s="43">
        <v>2</v>
      </c>
      <c r="Y115" s="43"/>
      <c r="Z115" s="43"/>
      <c r="AA115" s="36"/>
      <c r="AB115" s="36"/>
      <c r="AC115" s="36"/>
      <c r="AD115" s="105">
        <v>13</v>
      </c>
      <c r="AE115" s="43">
        <v>44</v>
      </c>
      <c r="AF115" s="43">
        <v>43</v>
      </c>
      <c r="AG115" s="43">
        <v>45</v>
      </c>
      <c r="AH115" s="43">
        <v>29</v>
      </c>
      <c r="AI115" s="43">
        <v>41</v>
      </c>
      <c r="AJ115" s="43">
        <v>34</v>
      </c>
      <c r="AK115" s="43">
        <v>29</v>
      </c>
      <c r="AL115" s="43"/>
      <c r="AM115" s="43"/>
      <c r="AN115" s="43"/>
      <c r="AO115" s="43"/>
      <c r="AP115" s="43"/>
      <c r="AQ115" s="105">
        <v>265</v>
      </c>
    </row>
    <row r="116" spans="1:43" ht="15" thickBot="1" x14ac:dyDescent="0.25">
      <c r="A116" s="42" t="s">
        <v>129</v>
      </c>
      <c r="B116" s="52" t="s">
        <v>402</v>
      </c>
      <c r="C116" s="28"/>
      <c r="D116" s="60"/>
      <c r="E116" s="43">
        <v>74</v>
      </c>
      <c r="F116" s="43">
        <v>43</v>
      </c>
      <c r="G116" s="43">
        <v>86</v>
      </c>
      <c r="H116" s="43">
        <v>41</v>
      </c>
      <c r="I116" s="43">
        <v>91</v>
      </c>
      <c r="J116" s="43">
        <v>67</v>
      </c>
      <c r="K116" s="43">
        <v>102</v>
      </c>
      <c r="L116" s="43"/>
      <c r="M116" s="43"/>
      <c r="N116" s="36"/>
      <c r="O116" s="36"/>
      <c r="P116" s="36"/>
      <c r="Q116" s="105">
        <v>504</v>
      </c>
      <c r="R116" s="43">
        <v>0</v>
      </c>
      <c r="S116" s="43">
        <v>2</v>
      </c>
      <c r="T116" s="43">
        <v>10</v>
      </c>
      <c r="U116" s="43">
        <v>10</v>
      </c>
      <c r="V116" s="43">
        <v>3</v>
      </c>
      <c r="W116" s="43">
        <v>8</v>
      </c>
      <c r="X116" s="43">
        <v>10</v>
      </c>
      <c r="Y116" s="43"/>
      <c r="Z116" s="43"/>
      <c r="AA116" s="36"/>
      <c r="AB116" s="36"/>
      <c r="AC116" s="36"/>
      <c r="AD116" s="105">
        <v>43</v>
      </c>
      <c r="AE116" s="43">
        <v>74</v>
      </c>
      <c r="AF116" s="43">
        <v>43</v>
      </c>
      <c r="AG116" s="43">
        <v>86</v>
      </c>
      <c r="AH116" s="43">
        <v>41</v>
      </c>
      <c r="AI116" s="43">
        <v>91</v>
      </c>
      <c r="AJ116" s="43">
        <v>67</v>
      </c>
      <c r="AK116" s="43">
        <v>102</v>
      </c>
      <c r="AL116" s="43"/>
      <c r="AM116" s="43"/>
      <c r="AN116" s="43"/>
      <c r="AO116" s="43"/>
      <c r="AP116" s="43"/>
      <c r="AQ116" s="105">
        <v>504</v>
      </c>
    </row>
    <row r="117" spans="1:43" ht="15" thickBot="1" x14ac:dyDescent="0.25">
      <c r="A117" s="42" t="s">
        <v>129</v>
      </c>
      <c r="B117" s="52" t="s">
        <v>403</v>
      </c>
      <c r="C117" s="28"/>
      <c r="D117" s="60"/>
      <c r="E117" s="43">
        <v>18</v>
      </c>
      <c r="F117" s="43">
        <v>28</v>
      </c>
      <c r="G117" s="43">
        <v>35</v>
      </c>
      <c r="H117" s="43">
        <v>10</v>
      </c>
      <c r="I117" s="43">
        <v>25</v>
      </c>
      <c r="J117" s="43">
        <v>30</v>
      </c>
      <c r="K117" s="43">
        <v>10</v>
      </c>
      <c r="L117" s="43"/>
      <c r="M117" s="43"/>
      <c r="N117" s="36"/>
      <c r="O117" s="36"/>
      <c r="P117" s="36"/>
      <c r="Q117" s="105">
        <v>156</v>
      </c>
      <c r="R117" s="43">
        <v>1</v>
      </c>
      <c r="S117" s="43">
        <v>0</v>
      </c>
      <c r="T117" s="43">
        <v>1</v>
      </c>
      <c r="U117" s="43">
        <v>1</v>
      </c>
      <c r="V117" s="43">
        <v>1</v>
      </c>
      <c r="W117" s="43">
        <v>2</v>
      </c>
      <c r="X117" s="43">
        <v>1</v>
      </c>
      <c r="Y117" s="43"/>
      <c r="Z117" s="43"/>
      <c r="AA117" s="36"/>
      <c r="AB117" s="36"/>
      <c r="AC117" s="36"/>
      <c r="AD117" s="105">
        <v>7</v>
      </c>
      <c r="AE117" s="43">
        <v>18</v>
      </c>
      <c r="AF117" s="43">
        <v>28</v>
      </c>
      <c r="AG117" s="43">
        <v>35</v>
      </c>
      <c r="AH117" s="43">
        <v>10</v>
      </c>
      <c r="AI117" s="43">
        <v>25</v>
      </c>
      <c r="AJ117" s="43">
        <v>30</v>
      </c>
      <c r="AK117" s="43">
        <v>10</v>
      </c>
      <c r="AL117" s="43"/>
      <c r="AM117" s="43"/>
      <c r="AN117" s="43"/>
      <c r="AO117" s="43"/>
      <c r="AP117" s="43"/>
      <c r="AQ117" s="105">
        <v>156</v>
      </c>
    </row>
    <row r="118" spans="1:43" ht="15" thickBot="1" x14ac:dyDescent="0.25">
      <c r="A118" s="42" t="s">
        <v>129</v>
      </c>
      <c r="B118" s="52" t="s">
        <v>404</v>
      </c>
      <c r="C118" s="28"/>
      <c r="D118" s="60"/>
      <c r="E118" s="43">
        <v>13</v>
      </c>
      <c r="F118" s="43">
        <v>45</v>
      </c>
      <c r="G118" s="43">
        <v>11</v>
      </c>
      <c r="H118" s="43">
        <v>73</v>
      </c>
      <c r="I118" s="43">
        <v>31</v>
      </c>
      <c r="J118" s="43">
        <v>31</v>
      </c>
      <c r="K118" s="43">
        <v>19</v>
      </c>
      <c r="L118" s="43"/>
      <c r="M118" s="43"/>
      <c r="N118" s="36"/>
      <c r="O118" s="36"/>
      <c r="P118" s="36"/>
      <c r="Q118" s="105">
        <v>223</v>
      </c>
      <c r="R118" s="43">
        <v>1</v>
      </c>
      <c r="S118" s="43">
        <v>1</v>
      </c>
      <c r="T118" s="43">
        <v>0</v>
      </c>
      <c r="U118" s="43">
        <v>2</v>
      </c>
      <c r="V118" s="43">
        <v>0</v>
      </c>
      <c r="W118" s="43">
        <v>3</v>
      </c>
      <c r="X118" s="43">
        <v>2</v>
      </c>
      <c r="Y118" s="43"/>
      <c r="Z118" s="43"/>
      <c r="AA118" s="36"/>
      <c r="AB118" s="36"/>
      <c r="AC118" s="36"/>
      <c r="AD118" s="105">
        <v>9</v>
      </c>
      <c r="AE118" s="43">
        <v>13</v>
      </c>
      <c r="AF118" s="43">
        <v>45</v>
      </c>
      <c r="AG118" s="43">
        <v>11</v>
      </c>
      <c r="AH118" s="43">
        <v>73</v>
      </c>
      <c r="AI118" s="43">
        <v>31</v>
      </c>
      <c r="AJ118" s="43">
        <v>31</v>
      </c>
      <c r="AK118" s="43">
        <v>19</v>
      </c>
      <c r="AL118" s="43"/>
      <c r="AM118" s="43"/>
      <c r="AN118" s="43"/>
      <c r="AO118" s="43"/>
      <c r="AP118" s="43"/>
      <c r="AQ118" s="105">
        <v>223</v>
      </c>
    </row>
    <row r="119" spans="1:43" ht="15" thickBot="1" x14ac:dyDescent="0.25">
      <c r="A119" s="42" t="s">
        <v>129</v>
      </c>
      <c r="B119" s="52" t="s">
        <v>405</v>
      </c>
      <c r="C119" s="28"/>
      <c r="D119" s="60"/>
      <c r="E119" s="43">
        <v>87</v>
      </c>
      <c r="F119" s="43">
        <v>72</v>
      </c>
      <c r="G119" s="43">
        <v>47</v>
      </c>
      <c r="H119" s="43">
        <v>44</v>
      </c>
      <c r="I119" s="43">
        <v>75</v>
      </c>
      <c r="J119" s="43">
        <v>29</v>
      </c>
      <c r="K119" s="43">
        <v>32</v>
      </c>
      <c r="L119" s="43"/>
      <c r="M119" s="43"/>
      <c r="N119" s="36"/>
      <c r="O119" s="36"/>
      <c r="P119" s="36"/>
      <c r="Q119" s="105">
        <v>386</v>
      </c>
      <c r="R119" s="43">
        <v>4</v>
      </c>
      <c r="S119" s="43">
        <v>1</v>
      </c>
      <c r="T119" s="43">
        <v>1</v>
      </c>
      <c r="U119" s="43">
        <v>5</v>
      </c>
      <c r="V119" s="43">
        <v>0</v>
      </c>
      <c r="W119" s="43">
        <v>2</v>
      </c>
      <c r="X119" s="43">
        <v>2</v>
      </c>
      <c r="Y119" s="43"/>
      <c r="Z119" s="43"/>
      <c r="AA119" s="36"/>
      <c r="AB119" s="36"/>
      <c r="AC119" s="36"/>
      <c r="AD119" s="105">
        <v>15</v>
      </c>
      <c r="AE119" s="43">
        <v>87</v>
      </c>
      <c r="AF119" s="43">
        <v>72</v>
      </c>
      <c r="AG119" s="43">
        <v>47</v>
      </c>
      <c r="AH119" s="43">
        <v>44</v>
      </c>
      <c r="AI119" s="43">
        <v>75</v>
      </c>
      <c r="AJ119" s="43">
        <v>29</v>
      </c>
      <c r="AK119" s="43">
        <v>32</v>
      </c>
      <c r="AL119" s="43"/>
      <c r="AM119" s="43"/>
      <c r="AN119" s="43"/>
      <c r="AO119" s="43"/>
      <c r="AP119" s="43"/>
      <c r="AQ119" s="105">
        <v>386</v>
      </c>
    </row>
    <row r="120" spans="1:43" ht="15" thickBot="1" x14ac:dyDescent="0.25">
      <c r="A120" s="42" t="s">
        <v>129</v>
      </c>
      <c r="B120" s="52" t="s">
        <v>406</v>
      </c>
      <c r="C120" s="28"/>
      <c r="D120" s="60"/>
      <c r="E120" s="43">
        <v>24</v>
      </c>
      <c r="F120" s="43">
        <v>26</v>
      </c>
      <c r="G120" s="43">
        <v>47</v>
      </c>
      <c r="H120" s="43">
        <v>50</v>
      </c>
      <c r="I120" s="43">
        <v>24</v>
      </c>
      <c r="J120" s="43">
        <v>20</v>
      </c>
      <c r="K120" s="43">
        <v>37</v>
      </c>
      <c r="L120" s="43"/>
      <c r="M120" s="43"/>
      <c r="N120" s="36"/>
      <c r="O120" s="36"/>
      <c r="P120" s="36"/>
      <c r="Q120" s="105">
        <v>228</v>
      </c>
      <c r="R120" s="43">
        <v>1</v>
      </c>
      <c r="S120" s="43">
        <v>4</v>
      </c>
      <c r="T120" s="43">
        <v>2</v>
      </c>
      <c r="U120" s="43">
        <v>3</v>
      </c>
      <c r="V120" s="43">
        <v>0</v>
      </c>
      <c r="W120" s="43">
        <v>1</v>
      </c>
      <c r="X120" s="43">
        <v>6</v>
      </c>
      <c r="Y120" s="43"/>
      <c r="Z120" s="43"/>
      <c r="AA120" s="36"/>
      <c r="AB120" s="36"/>
      <c r="AC120" s="36"/>
      <c r="AD120" s="105">
        <v>17</v>
      </c>
      <c r="AE120" s="43">
        <v>24</v>
      </c>
      <c r="AF120" s="43">
        <v>26</v>
      </c>
      <c r="AG120" s="43">
        <v>47</v>
      </c>
      <c r="AH120" s="43">
        <v>50</v>
      </c>
      <c r="AI120" s="43">
        <v>24</v>
      </c>
      <c r="AJ120" s="43">
        <v>20</v>
      </c>
      <c r="AK120" s="43">
        <v>37</v>
      </c>
      <c r="AL120" s="43"/>
      <c r="AM120" s="43"/>
      <c r="AN120" s="43"/>
      <c r="AO120" s="43"/>
      <c r="AP120" s="43"/>
      <c r="AQ120" s="105">
        <v>228</v>
      </c>
    </row>
    <row r="121" spans="1:43" ht="15" thickBot="1" x14ac:dyDescent="0.25">
      <c r="A121" s="42" t="s">
        <v>129</v>
      </c>
      <c r="B121" s="52" t="s">
        <v>407</v>
      </c>
      <c r="C121" s="28"/>
      <c r="D121" s="60"/>
      <c r="E121" s="43">
        <v>46</v>
      </c>
      <c r="F121" s="43">
        <v>86</v>
      </c>
      <c r="G121" s="43">
        <v>10</v>
      </c>
      <c r="H121" s="43">
        <v>55</v>
      </c>
      <c r="I121" s="43">
        <v>61</v>
      </c>
      <c r="J121" s="43">
        <v>30</v>
      </c>
      <c r="K121" s="43">
        <v>8</v>
      </c>
      <c r="L121" s="43"/>
      <c r="M121" s="43"/>
      <c r="N121" s="36"/>
      <c r="O121" s="36"/>
      <c r="P121" s="36"/>
      <c r="Q121" s="105">
        <v>296</v>
      </c>
      <c r="R121" s="43">
        <v>1</v>
      </c>
      <c r="S121" s="43">
        <v>5</v>
      </c>
      <c r="T121" s="43">
        <v>3</v>
      </c>
      <c r="U121" s="43">
        <v>4</v>
      </c>
      <c r="V121" s="43">
        <v>1</v>
      </c>
      <c r="W121" s="43">
        <v>4</v>
      </c>
      <c r="X121" s="43">
        <v>3</v>
      </c>
      <c r="Y121" s="43"/>
      <c r="Z121" s="43"/>
      <c r="AA121" s="36"/>
      <c r="AB121" s="36"/>
      <c r="AC121" s="36"/>
      <c r="AD121" s="105">
        <v>21</v>
      </c>
      <c r="AE121" s="43">
        <v>46</v>
      </c>
      <c r="AF121" s="43">
        <v>86</v>
      </c>
      <c r="AG121" s="43">
        <v>10</v>
      </c>
      <c r="AH121" s="43">
        <v>55</v>
      </c>
      <c r="AI121" s="43">
        <v>61</v>
      </c>
      <c r="AJ121" s="43">
        <v>30</v>
      </c>
      <c r="AK121" s="43">
        <v>8</v>
      </c>
      <c r="AL121" s="43"/>
      <c r="AM121" s="43"/>
      <c r="AN121" s="43"/>
      <c r="AO121" s="43"/>
      <c r="AP121" s="43"/>
      <c r="AQ121" s="105">
        <v>296</v>
      </c>
    </row>
    <row r="122" spans="1:43" ht="15" thickBot="1" x14ac:dyDescent="0.25">
      <c r="A122" s="42" t="s">
        <v>129</v>
      </c>
      <c r="B122" s="52" t="s">
        <v>408</v>
      </c>
      <c r="C122" s="28"/>
      <c r="D122" s="60"/>
      <c r="E122" s="43">
        <v>20</v>
      </c>
      <c r="F122" s="43">
        <v>47</v>
      </c>
      <c r="G122" s="43">
        <v>38</v>
      </c>
      <c r="H122" s="43">
        <v>22</v>
      </c>
      <c r="I122" s="43">
        <v>10</v>
      </c>
      <c r="J122" s="43">
        <v>21</v>
      </c>
      <c r="K122" s="43">
        <v>0</v>
      </c>
      <c r="L122" s="43"/>
      <c r="M122" s="43"/>
      <c r="N122" s="36"/>
      <c r="O122" s="36"/>
      <c r="P122" s="36"/>
      <c r="Q122" s="105">
        <v>158</v>
      </c>
      <c r="R122" s="43">
        <v>0</v>
      </c>
      <c r="S122" s="43">
        <v>0</v>
      </c>
      <c r="T122" s="43">
        <v>2</v>
      </c>
      <c r="U122" s="43">
        <v>0</v>
      </c>
      <c r="V122" s="43">
        <v>0</v>
      </c>
      <c r="W122" s="43">
        <v>1</v>
      </c>
      <c r="X122" s="43">
        <v>1</v>
      </c>
      <c r="Y122" s="43"/>
      <c r="Z122" s="43"/>
      <c r="AA122" s="36"/>
      <c r="AB122" s="36"/>
      <c r="AC122" s="36"/>
      <c r="AD122" s="105">
        <v>4</v>
      </c>
      <c r="AE122" s="43">
        <v>20</v>
      </c>
      <c r="AF122" s="43">
        <v>47</v>
      </c>
      <c r="AG122" s="43">
        <v>38</v>
      </c>
      <c r="AH122" s="43">
        <v>22</v>
      </c>
      <c r="AI122" s="43">
        <v>10</v>
      </c>
      <c r="AJ122" s="43">
        <v>21</v>
      </c>
      <c r="AK122" s="43">
        <v>0</v>
      </c>
      <c r="AL122" s="43"/>
      <c r="AM122" s="43"/>
      <c r="AN122" s="43"/>
      <c r="AO122" s="43"/>
      <c r="AP122" s="43"/>
      <c r="AQ122" s="105">
        <v>158</v>
      </c>
    </row>
    <row r="123" spans="1:43" ht="15" thickBot="1" x14ac:dyDescent="0.25">
      <c r="A123" s="42" t="s">
        <v>129</v>
      </c>
      <c r="B123" s="52" t="s">
        <v>409</v>
      </c>
      <c r="C123" s="28"/>
      <c r="D123" s="60"/>
      <c r="E123" s="43">
        <v>23</v>
      </c>
      <c r="F123" s="43">
        <v>16</v>
      </c>
      <c r="G123" s="43">
        <v>31</v>
      </c>
      <c r="H123" s="43">
        <v>33</v>
      </c>
      <c r="I123" s="43">
        <v>24</v>
      </c>
      <c r="J123" s="43">
        <v>23</v>
      </c>
      <c r="K123" s="43">
        <v>19</v>
      </c>
      <c r="L123" s="43"/>
      <c r="M123" s="43"/>
      <c r="N123" s="36"/>
      <c r="O123" s="36"/>
      <c r="P123" s="36"/>
      <c r="Q123" s="105">
        <v>169</v>
      </c>
      <c r="R123" s="43">
        <v>1</v>
      </c>
      <c r="S123" s="43">
        <v>1</v>
      </c>
      <c r="T123" s="43">
        <v>2</v>
      </c>
      <c r="U123" s="43">
        <v>1</v>
      </c>
      <c r="V123" s="43">
        <v>4</v>
      </c>
      <c r="W123" s="43">
        <v>1</v>
      </c>
      <c r="X123" s="43">
        <v>1</v>
      </c>
      <c r="Y123" s="43"/>
      <c r="Z123" s="43"/>
      <c r="AA123" s="36"/>
      <c r="AB123" s="36"/>
      <c r="AC123" s="36"/>
      <c r="AD123" s="105">
        <v>11</v>
      </c>
      <c r="AE123" s="43">
        <v>23</v>
      </c>
      <c r="AF123" s="43">
        <v>16</v>
      </c>
      <c r="AG123" s="43">
        <v>31</v>
      </c>
      <c r="AH123" s="43">
        <v>33</v>
      </c>
      <c r="AI123" s="43">
        <v>24</v>
      </c>
      <c r="AJ123" s="43">
        <v>23</v>
      </c>
      <c r="AK123" s="43">
        <v>19</v>
      </c>
      <c r="AL123" s="43"/>
      <c r="AM123" s="43"/>
      <c r="AN123" s="43"/>
      <c r="AO123" s="43"/>
      <c r="AP123" s="43"/>
      <c r="AQ123" s="105">
        <v>169</v>
      </c>
    </row>
    <row r="124" spans="1:43" ht="15" thickBot="1" x14ac:dyDescent="0.25">
      <c r="A124" s="294" t="s">
        <v>164</v>
      </c>
      <c r="B124" s="295"/>
      <c r="C124" s="76">
        <v>1.0200035907717167</v>
      </c>
      <c r="D124" s="9">
        <v>0.93840330350997936</v>
      </c>
      <c r="E124" s="23">
        <v>415</v>
      </c>
      <c r="F124" s="23">
        <v>470</v>
      </c>
      <c r="G124" s="23">
        <v>458</v>
      </c>
      <c r="H124" s="23">
        <v>402</v>
      </c>
      <c r="I124" s="23">
        <v>508</v>
      </c>
      <c r="J124" s="23">
        <v>363</v>
      </c>
      <c r="K124" s="23">
        <v>290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11">
        <v>2906</v>
      </c>
      <c r="R124" s="23">
        <v>15</v>
      </c>
      <c r="S124" s="23">
        <v>22</v>
      </c>
      <c r="T124" s="23">
        <v>29</v>
      </c>
      <c r="U124" s="23">
        <v>31</v>
      </c>
      <c r="V124" s="23">
        <v>16</v>
      </c>
      <c r="W124" s="23">
        <v>32</v>
      </c>
      <c r="X124" s="23">
        <v>34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11">
        <v>179</v>
      </c>
      <c r="AE124" s="23">
        <v>415</v>
      </c>
      <c r="AF124" s="23">
        <v>470</v>
      </c>
      <c r="AG124" s="23">
        <v>458</v>
      </c>
      <c r="AH124" s="23">
        <v>402</v>
      </c>
      <c r="AI124" s="23">
        <v>508</v>
      </c>
      <c r="AJ124" s="23">
        <v>363</v>
      </c>
      <c r="AK124" s="23">
        <v>290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11">
        <v>2906</v>
      </c>
    </row>
    <row r="125" spans="1:43" ht="15" thickBot="1" x14ac:dyDescent="0.25">
      <c r="A125" s="42" t="s">
        <v>143</v>
      </c>
      <c r="B125" s="52" t="s">
        <v>410</v>
      </c>
      <c r="C125" s="28"/>
      <c r="D125" s="60"/>
      <c r="E125" s="43">
        <v>1103</v>
      </c>
      <c r="F125" s="43">
        <v>967</v>
      </c>
      <c r="G125" s="43">
        <v>820</v>
      </c>
      <c r="H125" s="43">
        <v>676</v>
      </c>
      <c r="I125" s="43">
        <v>717</v>
      </c>
      <c r="J125" s="43">
        <v>719</v>
      </c>
      <c r="K125" s="43">
        <v>280</v>
      </c>
      <c r="L125" s="43"/>
      <c r="M125" s="43"/>
      <c r="N125" s="43"/>
      <c r="O125" s="43"/>
      <c r="P125" s="43"/>
      <c r="Q125" s="105">
        <v>5282</v>
      </c>
      <c r="R125" s="43">
        <v>109</v>
      </c>
      <c r="S125" s="43">
        <v>64</v>
      </c>
      <c r="T125" s="43">
        <v>73</v>
      </c>
      <c r="U125" s="43">
        <v>56</v>
      </c>
      <c r="V125" s="43">
        <v>98</v>
      </c>
      <c r="W125" s="43">
        <v>105</v>
      </c>
      <c r="X125" s="43">
        <v>136</v>
      </c>
      <c r="Y125" s="43"/>
      <c r="Z125" s="43"/>
      <c r="AA125" s="43"/>
      <c r="AB125" s="43"/>
      <c r="AC125" s="43"/>
      <c r="AD125" s="105">
        <v>641</v>
      </c>
      <c r="AE125" s="43">
        <v>1103</v>
      </c>
      <c r="AF125" s="43">
        <v>967</v>
      </c>
      <c r="AG125" s="43">
        <v>820</v>
      </c>
      <c r="AH125" s="43">
        <v>676</v>
      </c>
      <c r="AI125" s="43">
        <v>717</v>
      </c>
      <c r="AJ125" s="43">
        <v>719</v>
      </c>
      <c r="AK125" s="43">
        <v>280</v>
      </c>
      <c r="AL125" s="43"/>
      <c r="AM125" s="43"/>
      <c r="AN125" s="43"/>
      <c r="AO125" s="43"/>
      <c r="AP125" s="43"/>
      <c r="AQ125" s="105">
        <v>5282</v>
      </c>
    </row>
    <row r="126" spans="1:43" ht="15" thickBot="1" x14ac:dyDescent="0.25">
      <c r="A126" s="42" t="s">
        <v>143</v>
      </c>
      <c r="B126" s="52" t="s">
        <v>411</v>
      </c>
      <c r="C126" s="28"/>
      <c r="D126" s="60"/>
      <c r="E126" s="43">
        <v>417</v>
      </c>
      <c r="F126" s="43">
        <v>311</v>
      </c>
      <c r="G126" s="43">
        <v>450</v>
      </c>
      <c r="H126" s="43">
        <v>421</v>
      </c>
      <c r="I126" s="43">
        <v>426</v>
      </c>
      <c r="J126" s="43">
        <v>341</v>
      </c>
      <c r="K126" s="43">
        <v>492</v>
      </c>
      <c r="L126" s="43"/>
      <c r="M126" s="43"/>
      <c r="N126" s="43"/>
      <c r="O126" s="43"/>
      <c r="P126" s="43"/>
      <c r="Q126" s="105">
        <v>2858</v>
      </c>
      <c r="R126" s="43">
        <v>21</v>
      </c>
      <c r="S126" s="43">
        <v>13</v>
      </c>
      <c r="T126" s="43">
        <v>21</v>
      </c>
      <c r="U126" s="43">
        <v>19</v>
      </c>
      <c r="V126" s="43">
        <v>12</v>
      </c>
      <c r="W126" s="43">
        <v>26</v>
      </c>
      <c r="X126" s="43">
        <v>34</v>
      </c>
      <c r="Y126" s="43"/>
      <c r="Z126" s="43"/>
      <c r="AA126" s="43"/>
      <c r="AB126" s="43"/>
      <c r="AC126" s="43"/>
      <c r="AD126" s="105">
        <v>146</v>
      </c>
      <c r="AE126" s="43">
        <v>417</v>
      </c>
      <c r="AF126" s="43">
        <v>311</v>
      </c>
      <c r="AG126" s="43">
        <v>450</v>
      </c>
      <c r="AH126" s="43">
        <v>421</v>
      </c>
      <c r="AI126" s="43">
        <v>426</v>
      </c>
      <c r="AJ126" s="43">
        <v>341</v>
      </c>
      <c r="AK126" s="43">
        <v>492</v>
      </c>
      <c r="AL126" s="43"/>
      <c r="AM126" s="43"/>
      <c r="AN126" s="43"/>
      <c r="AO126" s="43"/>
      <c r="AP126" s="43"/>
      <c r="AQ126" s="105">
        <v>2858</v>
      </c>
    </row>
    <row r="127" spans="1:43" ht="15" thickBot="1" x14ac:dyDescent="0.25">
      <c r="A127" s="42" t="s">
        <v>143</v>
      </c>
      <c r="B127" s="52" t="s">
        <v>412</v>
      </c>
      <c r="C127" s="28"/>
      <c r="D127" s="60"/>
      <c r="E127" s="43">
        <v>297</v>
      </c>
      <c r="F127" s="43">
        <v>227</v>
      </c>
      <c r="G127" s="43">
        <v>295</v>
      </c>
      <c r="H127" s="43">
        <v>291</v>
      </c>
      <c r="I127" s="43">
        <v>348</v>
      </c>
      <c r="J127" s="43">
        <v>343</v>
      </c>
      <c r="K127" s="43">
        <v>375</v>
      </c>
      <c r="L127" s="43"/>
      <c r="M127" s="43"/>
      <c r="N127" s="43"/>
      <c r="O127" s="43"/>
      <c r="P127" s="43"/>
      <c r="Q127" s="105">
        <v>2176</v>
      </c>
      <c r="R127" s="43">
        <v>22</v>
      </c>
      <c r="S127" s="43">
        <v>28</v>
      </c>
      <c r="T127" s="43">
        <v>24</v>
      </c>
      <c r="U127" s="43">
        <v>20</v>
      </c>
      <c r="V127" s="43">
        <v>12</v>
      </c>
      <c r="W127" s="43">
        <v>8</v>
      </c>
      <c r="X127" s="43">
        <v>85</v>
      </c>
      <c r="Y127" s="43"/>
      <c r="Z127" s="43"/>
      <c r="AA127" s="43"/>
      <c r="AB127" s="43"/>
      <c r="AC127" s="43"/>
      <c r="AD127" s="105">
        <v>199</v>
      </c>
      <c r="AE127" s="43">
        <v>297</v>
      </c>
      <c r="AF127" s="43">
        <v>227</v>
      </c>
      <c r="AG127" s="43">
        <v>295</v>
      </c>
      <c r="AH127" s="43">
        <v>291</v>
      </c>
      <c r="AI127" s="43">
        <v>348</v>
      </c>
      <c r="AJ127" s="43">
        <v>343</v>
      </c>
      <c r="AK127" s="43">
        <v>375</v>
      </c>
      <c r="AL127" s="43"/>
      <c r="AM127" s="43"/>
      <c r="AN127" s="43"/>
      <c r="AO127" s="43"/>
      <c r="AP127" s="43"/>
      <c r="AQ127" s="105">
        <v>2176</v>
      </c>
    </row>
    <row r="128" spans="1:43" ht="15" thickBot="1" x14ac:dyDescent="0.25">
      <c r="A128" s="42" t="s">
        <v>143</v>
      </c>
      <c r="B128" s="52" t="s">
        <v>413</v>
      </c>
      <c r="C128" s="28"/>
      <c r="D128" s="60"/>
      <c r="E128" s="43">
        <v>953</v>
      </c>
      <c r="F128" s="43">
        <v>820</v>
      </c>
      <c r="G128" s="43">
        <v>703</v>
      </c>
      <c r="H128" s="43">
        <v>777</v>
      </c>
      <c r="I128" s="43">
        <v>1033</v>
      </c>
      <c r="J128" s="43">
        <v>906</v>
      </c>
      <c r="K128" s="43">
        <v>517</v>
      </c>
      <c r="L128" s="43"/>
      <c r="M128" s="43"/>
      <c r="N128" s="43"/>
      <c r="O128" s="43"/>
      <c r="P128" s="43"/>
      <c r="Q128" s="105">
        <v>5709</v>
      </c>
      <c r="R128" s="43">
        <v>59</v>
      </c>
      <c r="S128" s="43">
        <v>46</v>
      </c>
      <c r="T128" s="43">
        <v>21</v>
      </c>
      <c r="U128" s="43">
        <v>0</v>
      </c>
      <c r="V128" s="43">
        <v>53</v>
      </c>
      <c r="W128" s="43">
        <v>52</v>
      </c>
      <c r="X128" s="43">
        <v>79</v>
      </c>
      <c r="Y128" s="43"/>
      <c r="Z128" s="43"/>
      <c r="AA128" s="43"/>
      <c r="AB128" s="43"/>
      <c r="AC128" s="43"/>
      <c r="AD128" s="105">
        <v>310</v>
      </c>
      <c r="AE128" s="43">
        <v>953</v>
      </c>
      <c r="AF128" s="43">
        <v>820</v>
      </c>
      <c r="AG128" s="43">
        <v>703</v>
      </c>
      <c r="AH128" s="43">
        <v>777</v>
      </c>
      <c r="AI128" s="43">
        <v>1033</v>
      </c>
      <c r="AJ128" s="43">
        <v>906</v>
      </c>
      <c r="AK128" s="43">
        <v>517</v>
      </c>
      <c r="AL128" s="43"/>
      <c r="AM128" s="43"/>
      <c r="AN128" s="43"/>
      <c r="AO128" s="43"/>
      <c r="AP128" s="43"/>
      <c r="AQ128" s="105">
        <v>5709</v>
      </c>
    </row>
    <row r="129" spans="1:43" ht="15" thickBot="1" x14ac:dyDescent="0.25">
      <c r="A129" s="42" t="s">
        <v>143</v>
      </c>
      <c r="B129" s="52" t="s">
        <v>414</v>
      </c>
      <c r="C129" s="28"/>
      <c r="D129" s="60"/>
      <c r="E129" s="43">
        <v>19</v>
      </c>
      <c r="F129" s="43">
        <v>25</v>
      </c>
      <c r="G129" s="43">
        <v>10</v>
      </c>
      <c r="H129" s="43">
        <v>23</v>
      </c>
      <c r="I129" s="43">
        <v>34</v>
      </c>
      <c r="J129" s="43">
        <v>29</v>
      </c>
      <c r="K129" s="43">
        <v>46</v>
      </c>
      <c r="L129" s="43"/>
      <c r="M129" s="43"/>
      <c r="N129" s="43"/>
      <c r="O129" s="43"/>
      <c r="P129" s="43"/>
      <c r="Q129" s="105">
        <v>186</v>
      </c>
      <c r="R129" s="43">
        <v>0</v>
      </c>
      <c r="S129" s="43">
        <v>0</v>
      </c>
      <c r="T129" s="43">
        <v>0</v>
      </c>
      <c r="U129" s="43">
        <v>0</v>
      </c>
      <c r="V129" s="43">
        <v>0</v>
      </c>
      <c r="W129" s="43">
        <v>0</v>
      </c>
      <c r="X129" s="43">
        <v>0</v>
      </c>
      <c r="Y129" s="43"/>
      <c r="Z129" s="43"/>
      <c r="AA129" s="43"/>
      <c r="AB129" s="43"/>
      <c r="AC129" s="43"/>
      <c r="AD129" s="105">
        <v>0</v>
      </c>
      <c r="AE129" s="43">
        <v>19</v>
      </c>
      <c r="AF129" s="43">
        <v>25</v>
      </c>
      <c r="AG129" s="43">
        <v>10</v>
      </c>
      <c r="AH129" s="43">
        <v>23</v>
      </c>
      <c r="AI129" s="43">
        <v>34</v>
      </c>
      <c r="AJ129" s="43">
        <v>29</v>
      </c>
      <c r="AK129" s="43">
        <v>46</v>
      </c>
      <c r="AL129" s="43"/>
      <c r="AM129" s="43"/>
      <c r="AN129" s="43"/>
      <c r="AO129" s="43"/>
      <c r="AP129" s="43"/>
      <c r="AQ129" s="105">
        <v>186</v>
      </c>
    </row>
    <row r="130" spans="1:43" ht="15" thickBot="1" x14ac:dyDescent="0.25">
      <c r="A130" s="42" t="s">
        <v>143</v>
      </c>
      <c r="B130" s="52" t="s">
        <v>415</v>
      </c>
      <c r="C130" s="28"/>
      <c r="D130" s="60"/>
      <c r="E130" s="43">
        <v>31</v>
      </c>
      <c r="F130" s="43">
        <v>19</v>
      </c>
      <c r="G130" s="43">
        <v>29</v>
      </c>
      <c r="H130" s="43">
        <v>23</v>
      </c>
      <c r="I130" s="43">
        <v>25</v>
      </c>
      <c r="J130" s="43">
        <v>21</v>
      </c>
      <c r="K130" s="43">
        <v>54</v>
      </c>
      <c r="L130" s="43"/>
      <c r="M130" s="43"/>
      <c r="N130" s="43"/>
      <c r="O130" s="43"/>
      <c r="P130" s="43"/>
      <c r="Q130" s="105">
        <v>202</v>
      </c>
      <c r="R130" s="43">
        <v>0</v>
      </c>
      <c r="S130" s="43">
        <v>0</v>
      </c>
      <c r="T130" s="43">
        <v>0</v>
      </c>
      <c r="U130" s="43">
        <v>0</v>
      </c>
      <c r="V130" s="43">
        <v>0</v>
      </c>
      <c r="W130" s="43">
        <v>0</v>
      </c>
      <c r="X130" s="43">
        <v>0</v>
      </c>
      <c r="Y130" s="43"/>
      <c r="Z130" s="43"/>
      <c r="AA130" s="43"/>
      <c r="AB130" s="43"/>
      <c r="AC130" s="43"/>
      <c r="AD130" s="105">
        <v>0</v>
      </c>
      <c r="AE130" s="43">
        <v>31</v>
      </c>
      <c r="AF130" s="43">
        <v>19</v>
      </c>
      <c r="AG130" s="43">
        <v>29</v>
      </c>
      <c r="AH130" s="43">
        <v>23</v>
      </c>
      <c r="AI130" s="43">
        <v>25</v>
      </c>
      <c r="AJ130" s="43">
        <v>21</v>
      </c>
      <c r="AK130" s="43">
        <v>54</v>
      </c>
      <c r="AL130" s="43"/>
      <c r="AM130" s="43"/>
      <c r="AN130" s="43"/>
      <c r="AO130" s="43"/>
      <c r="AP130" s="43"/>
      <c r="AQ130" s="105">
        <v>202</v>
      </c>
    </row>
    <row r="131" spans="1:43" ht="15" thickBot="1" x14ac:dyDescent="0.25">
      <c r="A131" s="42" t="s">
        <v>143</v>
      </c>
      <c r="B131" s="52" t="s">
        <v>416</v>
      </c>
      <c r="C131" s="28"/>
      <c r="D131" s="60"/>
      <c r="E131" s="43">
        <v>56</v>
      </c>
      <c r="F131" s="43">
        <v>44</v>
      </c>
      <c r="G131" s="43">
        <v>58</v>
      </c>
      <c r="H131" s="43">
        <v>67</v>
      </c>
      <c r="I131" s="43">
        <v>28</v>
      </c>
      <c r="J131" s="43">
        <v>52</v>
      </c>
      <c r="K131" s="43">
        <v>49</v>
      </c>
      <c r="L131" s="43"/>
      <c r="M131" s="43"/>
      <c r="N131" s="43"/>
      <c r="O131" s="43"/>
      <c r="P131" s="43"/>
      <c r="Q131" s="105">
        <v>354</v>
      </c>
      <c r="R131" s="43">
        <v>0</v>
      </c>
      <c r="S131" s="43">
        <v>0</v>
      </c>
      <c r="T131" s="43">
        <v>0</v>
      </c>
      <c r="U131" s="43">
        <v>0</v>
      </c>
      <c r="V131" s="43">
        <v>0</v>
      </c>
      <c r="W131" s="43">
        <v>0</v>
      </c>
      <c r="X131" s="43">
        <v>0</v>
      </c>
      <c r="Y131" s="43"/>
      <c r="Z131" s="43"/>
      <c r="AA131" s="43"/>
      <c r="AB131" s="43"/>
      <c r="AC131" s="43"/>
      <c r="AD131" s="105">
        <v>0</v>
      </c>
      <c r="AE131" s="43">
        <v>56</v>
      </c>
      <c r="AF131" s="43">
        <v>44</v>
      </c>
      <c r="AG131" s="43">
        <v>58</v>
      </c>
      <c r="AH131" s="43">
        <v>67</v>
      </c>
      <c r="AI131" s="43">
        <v>28</v>
      </c>
      <c r="AJ131" s="43">
        <v>52</v>
      </c>
      <c r="AK131" s="43">
        <v>49</v>
      </c>
      <c r="AL131" s="43"/>
      <c r="AM131" s="43"/>
      <c r="AN131" s="43"/>
      <c r="AO131" s="43"/>
      <c r="AP131" s="43"/>
      <c r="AQ131" s="105">
        <v>354</v>
      </c>
    </row>
    <row r="132" spans="1:43" ht="15" thickBot="1" x14ac:dyDescent="0.25">
      <c r="A132" s="42" t="s">
        <v>143</v>
      </c>
      <c r="B132" s="52" t="s">
        <v>417</v>
      </c>
      <c r="C132" s="28"/>
      <c r="D132" s="60"/>
      <c r="E132" s="43">
        <v>22</v>
      </c>
      <c r="F132" s="43">
        <v>21</v>
      </c>
      <c r="G132" s="43">
        <v>24</v>
      </c>
      <c r="H132" s="43">
        <v>24</v>
      </c>
      <c r="I132" s="43">
        <v>23</v>
      </c>
      <c r="J132" s="43">
        <v>19</v>
      </c>
      <c r="K132" s="43">
        <v>35</v>
      </c>
      <c r="L132" s="43"/>
      <c r="M132" s="43"/>
      <c r="N132" s="43"/>
      <c r="O132" s="43"/>
      <c r="P132" s="43"/>
      <c r="Q132" s="105">
        <v>168</v>
      </c>
      <c r="R132" s="43">
        <v>0</v>
      </c>
      <c r="S132" s="43">
        <v>0</v>
      </c>
      <c r="T132" s="43">
        <v>0</v>
      </c>
      <c r="U132" s="43">
        <v>0</v>
      </c>
      <c r="V132" s="43">
        <v>0</v>
      </c>
      <c r="W132" s="43">
        <v>0</v>
      </c>
      <c r="X132" s="43">
        <v>0</v>
      </c>
      <c r="Y132" s="43"/>
      <c r="Z132" s="43"/>
      <c r="AA132" s="43"/>
      <c r="AB132" s="43"/>
      <c r="AC132" s="43"/>
      <c r="AD132" s="105">
        <v>0</v>
      </c>
      <c r="AE132" s="43">
        <v>22</v>
      </c>
      <c r="AF132" s="43">
        <v>21</v>
      </c>
      <c r="AG132" s="43">
        <v>24</v>
      </c>
      <c r="AH132" s="43">
        <v>24</v>
      </c>
      <c r="AI132" s="43">
        <v>23</v>
      </c>
      <c r="AJ132" s="43">
        <v>19</v>
      </c>
      <c r="AK132" s="43">
        <v>35</v>
      </c>
      <c r="AL132" s="43"/>
      <c r="AM132" s="43"/>
      <c r="AN132" s="43"/>
      <c r="AO132" s="43"/>
      <c r="AP132" s="43"/>
      <c r="AQ132" s="105">
        <v>168</v>
      </c>
    </row>
    <row r="133" spans="1:43" ht="15" thickBot="1" x14ac:dyDescent="0.25">
      <c r="A133" s="42" t="s">
        <v>143</v>
      </c>
      <c r="B133" s="52" t="s">
        <v>418</v>
      </c>
      <c r="C133" s="28"/>
      <c r="D133" s="60"/>
      <c r="E133" s="43">
        <v>48</v>
      </c>
      <c r="F133" s="43">
        <v>58</v>
      </c>
      <c r="G133" s="43">
        <v>12</v>
      </c>
      <c r="H133" s="43">
        <v>46</v>
      </c>
      <c r="I133" s="43">
        <v>32</v>
      </c>
      <c r="J133" s="43">
        <v>26</v>
      </c>
      <c r="K133" s="43">
        <v>33</v>
      </c>
      <c r="L133" s="43"/>
      <c r="M133" s="43"/>
      <c r="N133" s="43"/>
      <c r="O133" s="43"/>
      <c r="P133" s="43"/>
      <c r="Q133" s="105">
        <v>255</v>
      </c>
      <c r="R133" s="43">
        <v>0</v>
      </c>
      <c r="S133" s="43">
        <v>0</v>
      </c>
      <c r="T133" s="43">
        <v>0</v>
      </c>
      <c r="U133" s="43">
        <v>0</v>
      </c>
      <c r="V133" s="43">
        <v>0</v>
      </c>
      <c r="W133" s="43">
        <v>0</v>
      </c>
      <c r="X133" s="43">
        <v>0</v>
      </c>
      <c r="Y133" s="43"/>
      <c r="Z133" s="43"/>
      <c r="AA133" s="43"/>
      <c r="AB133" s="43"/>
      <c r="AC133" s="43"/>
      <c r="AD133" s="105">
        <v>0</v>
      </c>
      <c r="AE133" s="43">
        <v>48</v>
      </c>
      <c r="AF133" s="43">
        <v>58</v>
      </c>
      <c r="AG133" s="43">
        <v>12</v>
      </c>
      <c r="AH133" s="43">
        <v>46</v>
      </c>
      <c r="AI133" s="43">
        <v>32</v>
      </c>
      <c r="AJ133" s="43">
        <v>26</v>
      </c>
      <c r="AK133" s="43">
        <v>33</v>
      </c>
      <c r="AL133" s="43"/>
      <c r="AM133" s="43"/>
      <c r="AN133" s="43"/>
      <c r="AO133" s="43"/>
      <c r="AP133" s="43"/>
      <c r="AQ133" s="105">
        <v>255</v>
      </c>
    </row>
    <row r="134" spans="1:43" ht="15" thickBot="1" x14ac:dyDescent="0.25">
      <c r="A134" s="42" t="s">
        <v>143</v>
      </c>
      <c r="B134" s="52" t="s">
        <v>419</v>
      </c>
      <c r="C134" s="28"/>
      <c r="D134" s="60"/>
      <c r="E134" s="43">
        <v>97</v>
      </c>
      <c r="F134" s="43">
        <v>32</v>
      </c>
      <c r="G134" s="43">
        <v>114</v>
      </c>
      <c r="H134" s="43">
        <v>86</v>
      </c>
      <c r="I134" s="43">
        <v>64</v>
      </c>
      <c r="J134" s="43">
        <v>82</v>
      </c>
      <c r="K134" s="43">
        <v>51</v>
      </c>
      <c r="L134" s="43"/>
      <c r="M134" s="43"/>
      <c r="N134" s="43"/>
      <c r="O134" s="43"/>
      <c r="P134" s="43"/>
      <c r="Q134" s="105">
        <v>526</v>
      </c>
      <c r="R134" s="43">
        <v>0</v>
      </c>
      <c r="S134" s="43">
        <v>0</v>
      </c>
      <c r="T134" s="43">
        <v>0</v>
      </c>
      <c r="U134" s="43">
        <v>0</v>
      </c>
      <c r="V134" s="43">
        <v>0</v>
      </c>
      <c r="W134" s="43">
        <v>0</v>
      </c>
      <c r="X134" s="43">
        <v>0</v>
      </c>
      <c r="Y134" s="43"/>
      <c r="Z134" s="43"/>
      <c r="AA134" s="43"/>
      <c r="AB134" s="43"/>
      <c r="AC134" s="43"/>
      <c r="AD134" s="105">
        <v>0</v>
      </c>
      <c r="AE134" s="43">
        <v>97</v>
      </c>
      <c r="AF134" s="43">
        <v>32</v>
      </c>
      <c r="AG134" s="43">
        <v>114</v>
      </c>
      <c r="AH134" s="43">
        <v>86</v>
      </c>
      <c r="AI134" s="43">
        <v>64</v>
      </c>
      <c r="AJ134" s="43">
        <v>82</v>
      </c>
      <c r="AK134" s="43">
        <v>51</v>
      </c>
      <c r="AL134" s="43"/>
      <c r="AM134" s="43"/>
      <c r="AN134" s="43"/>
      <c r="AO134" s="43"/>
      <c r="AP134" s="43"/>
      <c r="AQ134" s="105">
        <v>526</v>
      </c>
    </row>
    <row r="135" spans="1:43" ht="15" thickBot="1" x14ac:dyDescent="0.25">
      <c r="A135" s="42" t="s">
        <v>143</v>
      </c>
      <c r="B135" s="52" t="s">
        <v>420</v>
      </c>
      <c r="C135" s="28"/>
      <c r="D135" s="60"/>
      <c r="E135" s="43">
        <v>28</v>
      </c>
      <c r="F135" s="43">
        <v>95</v>
      </c>
      <c r="G135" s="43">
        <v>25</v>
      </c>
      <c r="H135" s="43">
        <v>83</v>
      </c>
      <c r="I135" s="43">
        <v>82</v>
      </c>
      <c r="J135" s="43">
        <v>104</v>
      </c>
      <c r="K135" s="43">
        <v>14</v>
      </c>
      <c r="L135" s="43"/>
      <c r="M135" s="43"/>
      <c r="N135" s="43"/>
      <c r="O135" s="43"/>
      <c r="P135" s="43"/>
      <c r="Q135" s="105">
        <v>431</v>
      </c>
      <c r="R135" s="43">
        <v>0</v>
      </c>
      <c r="S135" s="43">
        <v>0</v>
      </c>
      <c r="T135" s="43">
        <v>0</v>
      </c>
      <c r="U135" s="43">
        <v>0</v>
      </c>
      <c r="V135" s="43">
        <v>0</v>
      </c>
      <c r="W135" s="43">
        <v>0</v>
      </c>
      <c r="X135" s="43">
        <v>0</v>
      </c>
      <c r="Y135" s="43"/>
      <c r="Z135" s="43"/>
      <c r="AA135" s="43"/>
      <c r="AB135" s="43"/>
      <c r="AC135" s="43"/>
      <c r="AD135" s="105">
        <v>0</v>
      </c>
      <c r="AE135" s="43">
        <v>28</v>
      </c>
      <c r="AF135" s="43">
        <v>95</v>
      </c>
      <c r="AG135" s="43">
        <v>25</v>
      </c>
      <c r="AH135" s="43">
        <v>83</v>
      </c>
      <c r="AI135" s="43">
        <v>82</v>
      </c>
      <c r="AJ135" s="43">
        <v>104</v>
      </c>
      <c r="AK135" s="43">
        <v>14</v>
      </c>
      <c r="AL135" s="43"/>
      <c r="AM135" s="43"/>
      <c r="AN135" s="43"/>
      <c r="AO135" s="43"/>
      <c r="AP135" s="43"/>
      <c r="AQ135" s="105">
        <v>431</v>
      </c>
    </row>
    <row r="136" spans="1:43" ht="15" thickBot="1" x14ac:dyDescent="0.25">
      <c r="A136" s="42" t="s">
        <v>143</v>
      </c>
      <c r="B136" s="52" t="s">
        <v>421</v>
      </c>
      <c r="C136" s="28"/>
      <c r="D136" s="60"/>
      <c r="E136" s="43">
        <v>28</v>
      </c>
      <c r="F136" s="43">
        <v>38</v>
      </c>
      <c r="G136" s="43">
        <v>0</v>
      </c>
      <c r="H136" s="43">
        <v>35</v>
      </c>
      <c r="I136" s="43">
        <v>28</v>
      </c>
      <c r="J136" s="43">
        <v>20</v>
      </c>
      <c r="K136" s="43">
        <v>0</v>
      </c>
      <c r="L136" s="43"/>
      <c r="M136" s="43"/>
      <c r="N136" s="43"/>
      <c r="O136" s="43"/>
      <c r="P136" s="43"/>
      <c r="Q136" s="105">
        <v>149</v>
      </c>
      <c r="R136" s="43">
        <v>0</v>
      </c>
      <c r="S136" s="43">
        <v>0</v>
      </c>
      <c r="T136" s="43">
        <v>0</v>
      </c>
      <c r="U136" s="43">
        <v>0</v>
      </c>
      <c r="V136" s="43">
        <v>0</v>
      </c>
      <c r="W136" s="43">
        <v>0</v>
      </c>
      <c r="X136" s="43">
        <v>0</v>
      </c>
      <c r="Y136" s="43"/>
      <c r="Z136" s="43"/>
      <c r="AA136" s="43"/>
      <c r="AB136" s="43"/>
      <c r="AC136" s="43"/>
      <c r="AD136" s="105">
        <v>0</v>
      </c>
      <c r="AE136" s="43">
        <v>28</v>
      </c>
      <c r="AF136" s="43">
        <v>38</v>
      </c>
      <c r="AG136" s="43">
        <v>0</v>
      </c>
      <c r="AH136" s="43">
        <v>35</v>
      </c>
      <c r="AI136" s="43">
        <v>28</v>
      </c>
      <c r="AJ136" s="43">
        <v>20</v>
      </c>
      <c r="AK136" s="43">
        <v>0</v>
      </c>
      <c r="AL136" s="43"/>
      <c r="AM136" s="43"/>
      <c r="AN136" s="43"/>
      <c r="AO136" s="43"/>
      <c r="AP136" s="43"/>
      <c r="AQ136" s="105">
        <v>149</v>
      </c>
    </row>
    <row r="137" spans="1:43" ht="15" thickBot="1" x14ac:dyDescent="0.25">
      <c r="A137" s="42" t="s">
        <v>143</v>
      </c>
      <c r="B137" s="52" t="s">
        <v>422</v>
      </c>
      <c r="C137" s="28"/>
      <c r="D137" s="60"/>
      <c r="E137" s="43">
        <v>24</v>
      </c>
      <c r="F137" s="43">
        <v>25</v>
      </c>
      <c r="G137" s="43">
        <v>0</v>
      </c>
      <c r="H137" s="43">
        <v>35</v>
      </c>
      <c r="I137" s="43">
        <v>35</v>
      </c>
      <c r="J137" s="43">
        <v>17</v>
      </c>
      <c r="K137" s="43">
        <v>11</v>
      </c>
      <c r="L137" s="43"/>
      <c r="M137" s="43"/>
      <c r="N137" s="43"/>
      <c r="O137" s="43"/>
      <c r="P137" s="43"/>
      <c r="Q137" s="105">
        <v>147</v>
      </c>
      <c r="R137" s="43">
        <v>0</v>
      </c>
      <c r="S137" s="43">
        <v>0</v>
      </c>
      <c r="T137" s="43">
        <v>0</v>
      </c>
      <c r="U137" s="43">
        <v>0</v>
      </c>
      <c r="V137" s="43">
        <v>0</v>
      </c>
      <c r="W137" s="43">
        <v>0</v>
      </c>
      <c r="X137" s="43">
        <v>0</v>
      </c>
      <c r="Y137" s="43"/>
      <c r="Z137" s="43"/>
      <c r="AA137" s="43"/>
      <c r="AB137" s="43"/>
      <c r="AC137" s="43"/>
      <c r="AD137" s="105">
        <v>0</v>
      </c>
      <c r="AE137" s="43">
        <v>24</v>
      </c>
      <c r="AF137" s="43">
        <v>25</v>
      </c>
      <c r="AG137" s="43">
        <v>0</v>
      </c>
      <c r="AH137" s="43">
        <v>35</v>
      </c>
      <c r="AI137" s="43">
        <v>35</v>
      </c>
      <c r="AJ137" s="43">
        <v>17</v>
      </c>
      <c r="AK137" s="43">
        <v>11</v>
      </c>
      <c r="AL137" s="43"/>
      <c r="AM137" s="43"/>
      <c r="AN137" s="43"/>
      <c r="AO137" s="43"/>
      <c r="AP137" s="43"/>
      <c r="AQ137" s="105">
        <v>147</v>
      </c>
    </row>
    <row r="138" spans="1:43" ht="17.25" customHeight="1" thickBot="1" x14ac:dyDescent="0.25">
      <c r="A138" s="294" t="s">
        <v>165</v>
      </c>
      <c r="B138" s="295"/>
      <c r="C138" s="76">
        <v>1.0105754746115527</v>
      </c>
      <c r="D138" s="9">
        <v>0.92972943664262864</v>
      </c>
      <c r="E138" s="23">
        <v>3123</v>
      </c>
      <c r="F138" s="23">
        <v>2682</v>
      </c>
      <c r="G138" s="23">
        <v>2540</v>
      </c>
      <c r="H138" s="23">
        <v>2587</v>
      </c>
      <c r="I138" s="23">
        <v>2875</v>
      </c>
      <c r="J138" s="23">
        <v>2679</v>
      </c>
      <c r="K138" s="23">
        <v>1957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11">
        <v>18443</v>
      </c>
      <c r="R138" s="23">
        <v>211</v>
      </c>
      <c r="S138" s="23">
        <v>151</v>
      </c>
      <c r="T138" s="23">
        <v>139</v>
      </c>
      <c r="U138" s="23">
        <v>95</v>
      </c>
      <c r="V138" s="23">
        <v>175</v>
      </c>
      <c r="W138" s="23">
        <v>191</v>
      </c>
      <c r="X138" s="23">
        <v>334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11">
        <v>1296</v>
      </c>
      <c r="AE138" s="23">
        <v>3123</v>
      </c>
      <c r="AF138" s="23">
        <v>2682</v>
      </c>
      <c r="AG138" s="23">
        <v>2540</v>
      </c>
      <c r="AH138" s="23">
        <v>2587</v>
      </c>
      <c r="AI138" s="23">
        <v>2875</v>
      </c>
      <c r="AJ138" s="23">
        <v>2679</v>
      </c>
      <c r="AK138" s="23">
        <v>1957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11">
        <v>18443</v>
      </c>
    </row>
    <row r="139" spans="1:43" ht="15" thickBot="1" x14ac:dyDescent="0.25">
      <c r="A139" s="42" t="s">
        <v>148</v>
      </c>
      <c r="B139" s="52" t="s">
        <v>423</v>
      </c>
      <c r="C139" s="28"/>
      <c r="D139" s="60"/>
      <c r="E139" s="43">
        <v>1206</v>
      </c>
      <c r="F139" s="43">
        <v>1301</v>
      </c>
      <c r="G139" s="43">
        <v>1258</v>
      </c>
      <c r="H139" s="43">
        <v>1231</v>
      </c>
      <c r="I139" s="43">
        <v>1372</v>
      </c>
      <c r="J139" s="43">
        <v>1195</v>
      </c>
      <c r="K139" s="43">
        <v>1333</v>
      </c>
      <c r="L139" s="43"/>
      <c r="M139" s="43"/>
      <c r="N139" s="43"/>
      <c r="O139" s="43"/>
      <c r="P139" s="43"/>
      <c r="Q139" s="105">
        <v>8896</v>
      </c>
      <c r="R139" s="43">
        <v>143</v>
      </c>
      <c r="S139" s="43">
        <v>230</v>
      </c>
      <c r="T139" s="43">
        <v>115</v>
      </c>
      <c r="U139" s="43">
        <v>136</v>
      </c>
      <c r="V139" s="43">
        <v>151</v>
      </c>
      <c r="W139" s="43">
        <v>137</v>
      </c>
      <c r="X139" s="43">
        <v>159</v>
      </c>
      <c r="Y139" s="43"/>
      <c r="Z139" s="43"/>
      <c r="AA139" s="43"/>
      <c r="AB139" s="43"/>
      <c r="AC139" s="43"/>
      <c r="AD139" s="105">
        <v>1071</v>
      </c>
      <c r="AE139" s="43">
        <v>1206</v>
      </c>
      <c r="AF139" s="43">
        <v>1301</v>
      </c>
      <c r="AG139" s="43">
        <v>1258</v>
      </c>
      <c r="AH139" s="43">
        <v>1231</v>
      </c>
      <c r="AI139" s="43">
        <v>1372</v>
      </c>
      <c r="AJ139" s="43">
        <v>1195</v>
      </c>
      <c r="AK139" s="43">
        <v>1333</v>
      </c>
      <c r="AL139" s="43"/>
      <c r="AM139" s="43"/>
      <c r="AN139" s="43"/>
      <c r="AO139" s="43"/>
      <c r="AP139" s="43"/>
      <c r="AQ139" s="105">
        <v>8896</v>
      </c>
    </row>
    <row r="140" spans="1:43" ht="15" thickBot="1" x14ac:dyDescent="0.25">
      <c r="A140" s="42" t="s">
        <v>148</v>
      </c>
      <c r="B140" s="52" t="s">
        <v>424</v>
      </c>
      <c r="C140" s="28"/>
      <c r="D140" s="60"/>
      <c r="E140" s="43">
        <v>27</v>
      </c>
      <c r="F140" s="43">
        <v>14</v>
      </c>
      <c r="G140" s="43">
        <v>0</v>
      </c>
      <c r="H140" s="43">
        <v>22</v>
      </c>
      <c r="I140" s="43">
        <v>35</v>
      </c>
      <c r="J140" s="43">
        <v>18</v>
      </c>
      <c r="K140" s="43">
        <v>36</v>
      </c>
      <c r="L140" s="43"/>
      <c r="M140" s="43"/>
      <c r="N140" s="43"/>
      <c r="O140" s="43"/>
      <c r="P140" s="43"/>
      <c r="Q140" s="105">
        <v>152</v>
      </c>
      <c r="R140" s="43">
        <v>0</v>
      </c>
      <c r="S140" s="43">
        <v>0</v>
      </c>
      <c r="T140" s="43">
        <v>0</v>
      </c>
      <c r="U140" s="43">
        <v>0</v>
      </c>
      <c r="V140" s="43">
        <v>0</v>
      </c>
      <c r="W140" s="43">
        <v>0</v>
      </c>
      <c r="X140" s="43">
        <v>0</v>
      </c>
      <c r="Y140" s="43"/>
      <c r="Z140" s="43"/>
      <c r="AA140" s="43"/>
      <c r="AB140" s="43"/>
      <c r="AC140" s="43"/>
      <c r="AD140" s="105">
        <v>0</v>
      </c>
      <c r="AE140" s="43">
        <v>27</v>
      </c>
      <c r="AF140" s="43">
        <v>14</v>
      </c>
      <c r="AG140" s="43">
        <v>0</v>
      </c>
      <c r="AH140" s="43">
        <v>22</v>
      </c>
      <c r="AI140" s="43">
        <v>35</v>
      </c>
      <c r="AJ140" s="43">
        <v>18</v>
      </c>
      <c r="AK140" s="43">
        <v>36</v>
      </c>
      <c r="AL140" s="43"/>
      <c r="AM140" s="43"/>
      <c r="AN140" s="43"/>
      <c r="AO140" s="43"/>
      <c r="AP140" s="43"/>
      <c r="AQ140" s="105">
        <v>152</v>
      </c>
    </row>
    <row r="141" spans="1:43" ht="15" thickBot="1" x14ac:dyDescent="0.25">
      <c r="A141" s="42" t="s">
        <v>148</v>
      </c>
      <c r="B141" s="52" t="s">
        <v>425</v>
      </c>
      <c r="C141" s="28"/>
      <c r="D141" s="60"/>
      <c r="E141" s="43">
        <v>36</v>
      </c>
      <c r="F141" s="43">
        <v>16</v>
      </c>
      <c r="G141" s="43">
        <v>25</v>
      </c>
      <c r="H141" s="43">
        <v>16</v>
      </c>
      <c r="I141" s="43">
        <v>9</v>
      </c>
      <c r="J141" s="43">
        <v>5</v>
      </c>
      <c r="K141" s="43">
        <v>20</v>
      </c>
      <c r="L141" s="43"/>
      <c r="M141" s="43"/>
      <c r="N141" s="43"/>
      <c r="O141" s="43"/>
      <c r="P141" s="43"/>
      <c r="Q141" s="105">
        <v>127</v>
      </c>
      <c r="R141" s="43">
        <v>0</v>
      </c>
      <c r="S141" s="43">
        <v>0</v>
      </c>
      <c r="T141" s="43">
        <v>0</v>
      </c>
      <c r="U141" s="43">
        <v>0</v>
      </c>
      <c r="V141" s="43">
        <v>0</v>
      </c>
      <c r="W141" s="43">
        <v>0</v>
      </c>
      <c r="X141" s="43">
        <v>0</v>
      </c>
      <c r="Y141" s="43"/>
      <c r="Z141" s="43"/>
      <c r="AA141" s="43"/>
      <c r="AB141" s="43"/>
      <c r="AC141" s="43"/>
      <c r="AD141" s="105">
        <v>0</v>
      </c>
      <c r="AE141" s="43">
        <v>36</v>
      </c>
      <c r="AF141" s="43">
        <v>16</v>
      </c>
      <c r="AG141" s="43">
        <v>25</v>
      </c>
      <c r="AH141" s="43">
        <v>16</v>
      </c>
      <c r="AI141" s="43">
        <v>9</v>
      </c>
      <c r="AJ141" s="43">
        <v>5</v>
      </c>
      <c r="AK141" s="43">
        <v>20</v>
      </c>
      <c r="AL141" s="43"/>
      <c r="AM141" s="43"/>
      <c r="AN141" s="43"/>
      <c r="AO141" s="43"/>
      <c r="AP141" s="43"/>
      <c r="AQ141" s="105">
        <v>127</v>
      </c>
    </row>
    <row r="142" spans="1:43" ht="15" thickBot="1" x14ac:dyDescent="0.25">
      <c r="A142" s="42" t="s">
        <v>148</v>
      </c>
      <c r="B142" s="52" t="s">
        <v>426</v>
      </c>
      <c r="C142" s="28"/>
      <c r="D142" s="60"/>
      <c r="E142" s="43">
        <v>29</v>
      </c>
      <c r="F142" s="43">
        <v>29</v>
      </c>
      <c r="G142" s="43">
        <v>63</v>
      </c>
      <c r="H142" s="43">
        <v>35</v>
      </c>
      <c r="I142" s="43">
        <v>38</v>
      </c>
      <c r="J142" s="43">
        <v>31</v>
      </c>
      <c r="K142" s="43">
        <v>19</v>
      </c>
      <c r="L142" s="43"/>
      <c r="M142" s="43"/>
      <c r="N142" s="43"/>
      <c r="O142" s="43"/>
      <c r="P142" s="43"/>
      <c r="Q142" s="105">
        <v>244</v>
      </c>
      <c r="R142" s="43">
        <v>0</v>
      </c>
      <c r="S142" s="43">
        <v>0</v>
      </c>
      <c r="T142" s="43">
        <v>0</v>
      </c>
      <c r="U142" s="43">
        <v>0</v>
      </c>
      <c r="V142" s="43">
        <v>0</v>
      </c>
      <c r="W142" s="43">
        <v>0</v>
      </c>
      <c r="X142" s="43">
        <v>0</v>
      </c>
      <c r="Y142" s="43"/>
      <c r="Z142" s="43"/>
      <c r="AA142" s="43"/>
      <c r="AB142" s="43"/>
      <c r="AC142" s="43"/>
      <c r="AD142" s="105">
        <v>0</v>
      </c>
      <c r="AE142" s="43">
        <v>29</v>
      </c>
      <c r="AF142" s="43">
        <v>29</v>
      </c>
      <c r="AG142" s="43">
        <v>63</v>
      </c>
      <c r="AH142" s="43">
        <v>35</v>
      </c>
      <c r="AI142" s="43">
        <v>38</v>
      </c>
      <c r="AJ142" s="43">
        <v>31</v>
      </c>
      <c r="AK142" s="43">
        <v>19</v>
      </c>
      <c r="AL142" s="43"/>
      <c r="AM142" s="43"/>
      <c r="AN142" s="43"/>
      <c r="AO142" s="43"/>
      <c r="AP142" s="43"/>
      <c r="AQ142" s="105">
        <v>244</v>
      </c>
    </row>
    <row r="143" spans="1:43" ht="15" thickBot="1" x14ac:dyDescent="0.25">
      <c r="A143" s="294" t="s">
        <v>166</v>
      </c>
      <c r="B143" s="295"/>
      <c r="C143" s="76">
        <v>0.984770735275035</v>
      </c>
      <c r="D143" s="9">
        <v>0.88629366174753155</v>
      </c>
      <c r="E143" s="23">
        <v>1298</v>
      </c>
      <c r="F143" s="23">
        <v>1360</v>
      </c>
      <c r="G143" s="23">
        <v>1346</v>
      </c>
      <c r="H143" s="23">
        <v>1304</v>
      </c>
      <c r="I143" s="23">
        <v>1454</v>
      </c>
      <c r="J143" s="23">
        <v>1249</v>
      </c>
      <c r="K143" s="23">
        <v>1408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11">
        <v>9419</v>
      </c>
      <c r="R143" s="23">
        <v>143</v>
      </c>
      <c r="S143" s="23">
        <v>230</v>
      </c>
      <c r="T143" s="23">
        <v>115</v>
      </c>
      <c r="U143" s="23">
        <v>136</v>
      </c>
      <c r="V143" s="23">
        <v>151</v>
      </c>
      <c r="W143" s="23">
        <v>137</v>
      </c>
      <c r="X143" s="23">
        <v>159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11">
        <v>1071</v>
      </c>
      <c r="AE143" s="23">
        <v>1298</v>
      </c>
      <c r="AF143" s="23">
        <v>1360</v>
      </c>
      <c r="AG143" s="23">
        <v>1346</v>
      </c>
      <c r="AH143" s="23">
        <v>1304</v>
      </c>
      <c r="AI143" s="23">
        <v>1454</v>
      </c>
      <c r="AJ143" s="23">
        <v>1249</v>
      </c>
      <c r="AK143" s="23">
        <v>1408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11">
        <v>9419</v>
      </c>
    </row>
    <row r="144" spans="1:43" ht="15" thickBot="1" x14ac:dyDescent="0.25">
      <c r="A144" s="42" t="s">
        <v>156</v>
      </c>
      <c r="B144" s="52" t="s">
        <v>427</v>
      </c>
      <c r="C144" s="28"/>
      <c r="D144" s="60"/>
      <c r="E144" s="43">
        <v>167</v>
      </c>
      <c r="F144" s="43">
        <v>248</v>
      </c>
      <c r="G144" s="43">
        <v>283</v>
      </c>
      <c r="H144" s="43">
        <v>337</v>
      </c>
      <c r="I144" s="43">
        <v>867</v>
      </c>
      <c r="J144" s="43">
        <v>753</v>
      </c>
      <c r="K144" s="43">
        <v>692</v>
      </c>
      <c r="L144" s="43"/>
      <c r="M144" s="43"/>
      <c r="N144" s="43"/>
      <c r="O144" s="43"/>
      <c r="P144" s="43"/>
      <c r="Q144" s="105">
        <v>3347</v>
      </c>
      <c r="R144" s="43">
        <v>0</v>
      </c>
      <c r="S144" s="43">
        <v>14</v>
      </c>
      <c r="T144" s="43">
        <v>6</v>
      </c>
      <c r="U144" s="43">
        <v>25</v>
      </c>
      <c r="V144" s="43">
        <v>32</v>
      </c>
      <c r="W144" s="43">
        <v>3</v>
      </c>
      <c r="X144" s="43">
        <v>21</v>
      </c>
      <c r="Y144" s="43"/>
      <c r="Z144" s="43"/>
      <c r="AA144" s="43"/>
      <c r="AB144" s="43"/>
      <c r="AC144" s="43"/>
      <c r="AD144" s="105">
        <v>101</v>
      </c>
      <c r="AE144" s="43">
        <v>167</v>
      </c>
      <c r="AF144" s="43">
        <v>248</v>
      </c>
      <c r="AG144" s="43">
        <v>283</v>
      </c>
      <c r="AH144" s="43">
        <v>337</v>
      </c>
      <c r="AI144" s="43">
        <v>867</v>
      </c>
      <c r="AJ144" s="43">
        <v>753</v>
      </c>
      <c r="AK144" s="43">
        <v>692</v>
      </c>
      <c r="AL144" s="43"/>
      <c r="AM144" s="43"/>
      <c r="AN144" s="43"/>
      <c r="AO144" s="43"/>
      <c r="AP144" s="43"/>
      <c r="AQ144" s="105">
        <v>3347</v>
      </c>
    </row>
    <row r="145" spans="1:43" ht="15" thickBot="1" x14ac:dyDescent="0.25">
      <c r="A145" s="42" t="s">
        <v>156</v>
      </c>
      <c r="B145" s="52" t="s">
        <v>428</v>
      </c>
      <c r="C145" s="28"/>
      <c r="D145" s="60"/>
      <c r="E145" s="43">
        <v>12</v>
      </c>
      <c r="F145" s="43">
        <v>0</v>
      </c>
      <c r="G145" s="43">
        <v>0</v>
      </c>
      <c r="H145" s="43">
        <v>31</v>
      </c>
      <c r="I145" s="43">
        <v>44</v>
      </c>
      <c r="J145" s="43">
        <v>0</v>
      </c>
      <c r="K145" s="43">
        <v>32</v>
      </c>
      <c r="L145" s="43"/>
      <c r="M145" s="43"/>
      <c r="N145" s="43"/>
      <c r="O145" s="43"/>
      <c r="P145" s="43"/>
      <c r="Q145" s="105">
        <v>119</v>
      </c>
      <c r="R145" s="43">
        <v>0</v>
      </c>
      <c r="S145" s="43">
        <v>0</v>
      </c>
      <c r="T145" s="43">
        <v>0</v>
      </c>
      <c r="U145" s="43">
        <v>2</v>
      </c>
      <c r="V145" s="43">
        <v>2</v>
      </c>
      <c r="W145" s="43">
        <v>0</v>
      </c>
      <c r="X145" s="43">
        <v>0</v>
      </c>
      <c r="Y145" s="43"/>
      <c r="Z145" s="43"/>
      <c r="AA145" s="43"/>
      <c r="AB145" s="43"/>
      <c r="AC145" s="43"/>
      <c r="AD145" s="105">
        <v>4</v>
      </c>
      <c r="AE145" s="43">
        <v>12</v>
      </c>
      <c r="AF145" s="43">
        <v>0</v>
      </c>
      <c r="AG145" s="43">
        <v>0</v>
      </c>
      <c r="AH145" s="43">
        <v>31</v>
      </c>
      <c r="AI145" s="43">
        <v>44</v>
      </c>
      <c r="AJ145" s="43">
        <v>0</v>
      </c>
      <c r="AK145" s="43">
        <v>32</v>
      </c>
      <c r="AL145" s="43"/>
      <c r="AM145" s="43"/>
      <c r="AN145" s="43"/>
      <c r="AO145" s="43"/>
      <c r="AP145" s="43"/>
      <c r="AQ145" s="105">
        <v>119</v>
      </c>
    </row>
    <row r="146" spans="1:43" ht="15" thickBot="1" x14ac:dyDescent="0.25">
      <c r="A146" s="42" t="s">
        <v>156</v>
      </c>
      <c r="B146" s="52" t="s">
        <v>429</v>
      </c>
      <c r="C146" s="28"/>
      <c r="D146" s="60"/>
      <c r="E146" s="43">
        <v>14</v>
      </c>
      <c r="F146" s="43">
        <v>0</v>
      </c>
      <c r="G146" s="43">
        <v>5</v>
      </c>
      <c r="H146" s="43">
        <v>12</v>
      </c>
      <c r="I146" s="43">
        <v>0</v>
      </c>
      <c r="J146" s="43">
        <v>10</v>
      </c>
      <c r="K146" s="43">
        <v>16</v>
      </c>
      <c r="L146" s="43"/>
      <c r="M146" s="43"/>
      <c r="N146" s="43"/>
      <c r="O146" s="43"/>
      <c r="P146" s="43"/>
      <c r="Q146" s="105">
        <v>57</v>
      </c>
      <c r="R146" s="43">
        <v>0</v>
      </c>
      <c r="S146" s="43">
        <v>0</v>
      </c>
      <c r="T146" s="43">
        <v>0</v>
      </c>
      <c r="U146" s="43">
        <v>2</v>
      </c>
      <c r="V146" s="43">
        <v>0</v>
      </c>
      <c r="W146" s="43">
        <v>0</v>
      </c>
      <c r="X146" s="43">
        <v>0</v>
      </c>
      <c r="Y146" s="43"/>
      <c r="Z146" s="43"/>
      <c r="AA146" s="43"/>
      <c r="AB146" s="43"/>
      <c r="AC146" s="43"/>
      <c r="AD146" s="105">
        <v>2</v>
      </c>
      <c r="AE146" s="43">
        <v>14</v>
      </c>
      <c r="AF146" s="43">
        <v>0</v>
      </c>
      <c r="AG146" s="43">
        <v>5</v>
      </c>
      <c r="AH146" s="43">
        <v>12</v>
      </c>
      <c r="AI146" s="43">
        <v>0</v>
      </c>
      <c r="AJ146" s="43">
        <v>10</v>
      </c>
      <c r="AK146" s="43">
        <v>16</v>
      </c>
      <c r="AL146" s="43"/>
      <c r="AM146" s="43"/>
      <c r="AN146" s="43"/>
      <c r="AO146" s="43"/>
      <c r="AP146" s="43"/>
      <c r="AQ146" s="105">
        <v>57</v>
      </c>
    </row>
    <row r="147" spans="1:43" ht="15" thickBot="1" x14ac:dyDescent="0.25">
      <c r="A147" s="42" t="s">
        <v>156</v>
      </c>
      <c r="B147" s="52" t="s">
        <v>430</v>
      </c>
      <c r="C147" s="28"/>
      <c r="D147" s="60"/>
      <c r="E147" s="43">
        <v>7</v>
      </c>
      <c r="F147" s="43">
        <v>13</v>
      </c>
      <c r="G147" s="43">
        <v>0</v>
      </c>
      <c r="H147" s="43">
        <v>22</v>
      </c>
      <c r="I147" s="43">
        <v>40</v>
      </c>
      <c r="J147" s="43">
        <v>6</v>
      </c>
      <c r="K147" s="43">
        <v>26</v>
      </c>
      <c r="L147" s="43"/>
      <c r="M147" s="43"/>
      <c r="N147" s="43"/>
      <c r="O147" s="43"/>
      <c r="P147" s="43"/>
      <c r="Q147" s="105">
        <v>114</v>
      </c>
      <c r="R147" s="43">
        <v>0</v>
      </c>
      <c r="S147" s="43">
        <v>0</v>
      </c>
      <c r="T147" s="43">
        <v>0</v>
      </c>
      <c r="U147" s="43">
        <v>4</v>
      </c>
      <c r="V147" s="43">
        <v>8</v>
      </c>
      <c r="W147" s="43">
        <v>0</v>
      </c>
      <c r="X147" s="43">
        <v>3</v>
      </c>
      <c r="Y147" s="43"/>
      <c r="Z147" s="43"/>
      <c r="AA147" s="43"/>
      <c r="AB147" s="43"/>
      <c r="AC147" s="43"/>
      <c r="AD147" s="105">
        <v>15</v>
      </c>
      <c r="AE147" s="43">
        <v>7</v>
      </c>
      <c r="AF147" s="43">
        <v>13</v>
      </c>
      <c r="AG147" s="43">
        <v>0</v>
      </c>
      <c r="AH147" s="43">
        <v>22</v>
      </c>
      <c r="AI147" s="43">
        <v>40</v>
      </c>
      <c r="AJ147" s="43">
        <v>6</v>
      </c>
      <c r="AK147" s="43">
        <v>26</v>
      </c>
      <c r="AL147" s="43"/>
      <c r="AM147" s="43"/>
      <c r="AN147" s="43"/>
      <c r="AO147" s="43"/>
      <c r="AP147" s="43"/>
      <c r="AQ147" s="105">
        <v>114</v>
      </c>
    </row>
    <row r="148" spans="1:43" ht="15" thickBot="1" x14ac:dyDescent="0.25">
      <c r="A148" s="42" t="s">
        <v>156</v>
      </c>
      <c r="B148" s="52" t="s">
        <v>431</v>
      </c>
      <c r="C148" s="28"/>
      <c r="D148" s="60"/>
      <c r="E148" s="43">
        <v>15</v>
      </c>
      <c r="F148" s="43">
        <v>19</v>
      </c>
      <c r="G148" s="43">
        <v>0</v>
      </c>
      <c r="H148" s="43">
        <v>18</v>
      </c>
      <c r="I148" s="43">
        <v>47</v>
      </c>
      <c r="J148" s="43">
        <v>32</v>
      </c>
      <c r="K148" s="43">
        <v>82</v>
      </c>
      <c r="L148" s="43"/>
      <c r="M148" s="43"/>
      <c r="N148" s="43"/>
      <c r="O148" s="43"/>
      <c r="P148" s="43"/>
      <c r="Q148" s="105">
        <v>213</v>
      </c>
      <c r="R148" s="43">
        <v>0</v>
      </c>
      <c r="S148" s="43">
        <v>0</v>
      </c>
      <c r="T148" s="43">
        <v>0</v>
      </c>
      <c r="U148" s="43">
        <v>2</v>
      </c>
      <c r="V148" s="43">
        <v>1</v>
      </c>
      <c r="W148" s="43">
        <v>0</v>
      </c>
      <c r="X148" s="43">
        <v>7</v>
      </c>
      <c r="Y148" s="43"/>
      <c r="Z148" s="43"/>
      <c r="AA148" s="43"/>
      <c r="AB148" s="43"/>
      <c r="AC148" s="43"/>
      <c r="AD148" s="105">
        <v>10</v>
      </c>
      <c r="AE148" s="43">
        <v>15</v>
      </c>
      <c r="AF148" s="43">
        <v>19</v>
      </c>
      <c r="AG148" s="43">
        <v>0</v>
      </c>
      <c r="AH148" s="43">
        <v>18</v>
      </c>
      <c r="AI148" s="43">
        <v>47</v>
      </c>
      <c r="AJ148" s="43">
        <v>32</v>
      </c>
      <c r="AK148" s="43">
        <v>82</v>
      </c>
      <c r="AL148" s="43"/>
      <c r="AM148" s="43"/>
      <c r="AN148" s="43"/>
      <c r="AO148" s="43"/>
      <c r="AP148" s="43"/>
      <c r="AQ148" s="105">
        <v>213</v>
      </c>
    </row>
    <row r="149" spans="1:43" ht="15" thickBot="1" x14ac:dyDescent="0.25">
      <c r="A149" s="42" t="s">
        <v>156</v>
      </c>
      <c r="B149" s="52" t="s">
        <v>432</v>
      </c>
      <c r="C149" s="28"/>
      <c r="D149" s="60"/>
      <c r="E149" s="43">
        <v>18</v>
      </c>
      <c r="F149" s="43">
        <v>0</v>
      </c>
      <c r="G149" s="43">
        <v>0</v>
      </c>
      <c r="H149" s="43">
        <v>50</v>
      </c>
      <c r="I149" s="43">
        <v>59</v>
      </c>
      <c r="J149" s="43">
        <v>19</v>
      </c>
      <c r="K149" s="43">
        <v>67</v>
      </c>
      <c r="L149" s="43"/>
      <c r="M149" s="43"/>
      <c r="N149" s="43"/>
      <c r="O149" s="43"/>
      <c r="P149" s="43"/>
      <c r="Q149" s="105">
        <v>213</v>
      </c>
      <c r="R149" s="43">
        <v>0</v>
      </c>
      <c r="S149" s="43">
        <v>0</v>
      </c>
      <c r="T149" s="43">
        <v>0</v>
      </c>
      <c r="U149" s="43">
        <v>2</v>
      </c>
      <c r="V149" s="43">
        <v>2</v>
      </c>
      <c r="W149" s="43">
        <v>0</v>
      </c>
      <c r="X149" s="43">
        <v>2</v>
      </c>
      <c r="Y149" s="43"/>
      <c r="Z149" s="43"/>
      <c r="AA149" s="43"/>
      <c r="AB149" s="43"/>
      <c r="AC149" s="43"/>
      <c r="AD149" s="105">
        <v>6</v>
      </c>
      <c r="AE149" s="43">
        <v>18</v>
      </c>
      <c r="AF149" s="43">
        <v>0</v>
      </c>
      <c r="AG149" s="43">
        <v>0</v>
      </c>
      <c r="AH149" s="43">
        <v>50</v>
      </c>
      <c r="AI149" s="43">
        <v>59</v>
      </c>
      <c r="AJ149" s="43">
        <v>19</v>
      </c>
      <c r="AK149" s="43">
        <v>67</v>
      </c>
      <c r="AL149" s="43"/>
      <c r="AM149" s="43"/>
      <c r="AN149" s="43"/>
      <c r="AO149" s="43"/>
      <c r="AP149" s="43"/>
      <c r="AQ149" s="105">
        <v>213</v>
      </c>
    </row>
    <row r="150" spans="1:43" ht="15" thickBot="1" x14ac:dyDescent="0.25">
      <c r="A150" s="42" t="s">
        <v>156</v>
      </c>
      <c r="B150" s="52" t="s">
        <v>433</v>
      </c>
      <c r="C150" s="28"/>
      <c r="D150" s="60"/>
      <c r="E150" s="43">
        <v>14</v>
      </c>
      <c r="F150" s="43">
        <v>0</v>
      </c>
      <c r="G150" s="43">
        <v>0</v>
      </c>
      <c r="H150" s="43">
        <v>0</v>
      </c>
      <c r="I150" s="43">
        <v>19</v>
      </c>
      <c r="J150" s="43">
        <v>11</v>
      </c>
      <c r="K150" s="43">
        <v>27</v>
      </c>
      <c r="L150" s="43"/>
      <c r="M150" s="43"/>
      <c r="N150" s="43"/>
      <c r="O150" s="43"/>
      <c r="P150" s="43"/>
      <c r="Q150" s="105">
        <v>71</v>
      </c>
      <c r="R150" s="43">
        <v>0</v>
      </c>
      <c r="S150" s="43">
        <v>0</v>
      </c>
      <c r="T150" s="43">
        <v>0</v>
      </c>
      <c r="U150" s="43">
        <v>3</v>
      </c>
      <c r="V150" s="43">
        <v>2</v>
      </c>
      <c r="W150" s="43">
        <v>0</v>
      </c>
      <c r="X150" s="43">
        <v>0</v>
      </c>
      <c r="Y150" s="43"/>
      <c r="Z150" s="43"/>
      <c r="AA150" s="43"/>
      <c r="AB150" s="43"/>
      <c r="AC150" s="43"/>
      <c r="AD150" s="105">
        <v>5</v>
      </c>
      <c r="AE150" s="43">
        <v>14</v>
      </c>
      <c r="AF150" s="43">
        <v>0</v>
      </c>
      <c r="AG150" s="43">
        <v>0</v>
      </c>
      <c r="AH150" s="43">
        <v>0</v>
      </c>
      <c r="AI150" s="43">
        <v>19</v>
      </c>
      <c r="AJ150" s="43">
        <v>11</v>
      </c>
      <c r="AK150" s="43">
        <v>27</v>
      </c>
      <c r="AL150" s="43"/>
      <c r="AM150" s="43"/>
      <c r="AN150" s="43"/>
      <c r="AO150" s="43"/>
      <c r="AP150" s="43"/>
      <c r="AQ150" s="105">
        <v>71</v>
      </c>
    </row>
    <row r="151" spans="1:43" ht="15" thickBot="1" x14ac:dyDescent="0.25">
      <c r="A151" s="294" t="s">
        <v>167</v>
      </c>
      <c r="B151" s="295"/>
      <c r="C151" s="76">
        <v>1.0493573967733114</v>
      </c>
      <c r="D151" s="9">
        <v>0.96540880503144655</v>
      </c>
      <c r="E151" s="23">
        <v>247</v>
      </c>
      <c r="F151" s="23">
        <v>280</v>
      </c>
      <c r="G151" s="23">
        <v>288</v>
      </c>
      <c r="H151" s="23">
        <v>470</v>
      </c>
      <c r="I151" s="23">
        <v>1076</v>
      </c>
      <c r="J151" s="23">
        <v>831</v>
      </c>
      <c r="K151" s="23">
        <v>942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4134</v>
      </c>
      <c r="R151" s="23">
        <v>0</v>
      </c>
      <c r="S151" s="23">
        <v>14</v>
      </c>
      <c r="T151" s="23">
        <v>6</v>
      </c>
      <c r="U151" s="23">
        <v>40</v>
      </c>
      <c r="V151" s="23">
        <v>47</v>
      </c>
      <c r="W151" s="23">
        <v>3</v>
      </c>
      <c r="X151" s="23">
        <v>33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11">
        <v>143</v>
      </c>
      <c r="AE151" s="23">
        <v>247</v>
      </c>
      <c r="AF151" s="23">
        <v>280</v>
      </c>
      <c r="AG151" s="23">
        <v>288</v>
      </c>
      <c r="AH151" s="23">
        <v>470</v>
      </c>
      <c r="AI151" s="23">
        <v>1076</v>
      </c>
      <c r="AJ151" s="23">
        <v>831</v>
      </c>
      <c r="AK151" s="23">
        <v>942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5">
        <v>4134</v>
      </c>
    </row>
    <row r="152" spans="1:43" x14ac:dyDescent="0.2">
      <c r="C152" s="77"/>
    </row>
  </sheetData>
  <sheetProtection selectLockedCells="1" selectUnlockedCells="1"/>
  <mergeCells count="22">
    <mergeCell ref="A1:A10"/>
    <mergeCell ref="B1:B10"/>
    <mergeCell ref="C1:C11"/>
    <mergeCell ref="D1:D10"/>
    <mergeCell ref="E1:AQ1"/>
    <mergeCell ref="E2:AD9"/>
    <mergeCell ref="AE2:AQ9"/>
    <mergeCell ref="AE10:AQ10"/>
    <mergeCell ref="E10:Q10"/>
    <mergeCell ref="R10:AD10"/>
    <mergeCell ref="A151:B151"/>
    <mergeCell ref="A26:B26"/>
    <mergeCell ref="A38:B38"/>
    <mergeCell ref="A49:B49"/>
    <mergeCell ref="A64:B64"/>
    <mergeCell ref="A75:B75"/>
    <mergeCell ref="A81:B81"/>
    <mergeCell ref="A92:B92"/>
    <mergeCell ref="A111:B111"/>
    <mergeCell ref="A124:B124"/>
    <mergeCell ref="A138:B138"/>
    <mergeCell ref="A143:B143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2"/>
  <sheetViews>
    <sheetView zoomScale="80" zoomScaleNormal="80" workbookViewId="0">
      <selection activeCell="C12" sqref="C12"/>
    </sheetView>
  </sheetViews>
  <sheetFormatPr baseColWidth="10" defaultColWidth="11.42578125" defaultRowHeight="14.25" x14ac:dyDescent="0.2"/>
  <cols>
    <col min="1" max="1" width="24.28515625" style="42" bestFit="1" customWidth="1"/>
    <col min="2" max="2" width="52.5703125" style="42" customWidth="1"/>
    <col min="3" max="3" width="16.7109375" style="77" customWidth="1"/>
    <col min="4" max="4" width="12.28515625" style="27" bestFit="1" customWidth="1"/>
    <col min="5" max="5" width="10.85546875" style="34" bestFit="1" customWidth="1"/>
    <col min="6" max="6" width="11" style="34" customWidth="1"/>
    <col min="7" max="16" width="10.85546875" style="34" bestFit="1" customWidth="1"/>
    <col min="17" max="17" width="11.7109375" style="34" bestFit="1" customWidth="1"/>
    <col min="18" max="18" width="14.140625" style="27" customWidth="1"/>
    <col min="19" max="19" width="15.7109375" style="27" customWidth="1"/>
    <col min="20" max="16384" width="11.42578125" style="29"/>
  </cols>
  <sheetData>
    <row r="1" spans="1:19" s="126" customFormat="1" ht="73.5" customHeight="1" thickBot="1" x14ac:dyDescent="0.25">
      <c r="A1" s="306" t="s">
        <v>0</v>
      </c>
      <c r="B1" s="309" t="s">
        <v>1</v>
      </c>
      <c r="C1" s="340" t="s">
        <v>170</v>
      </c>
      <c r="D1" s="313" t="s">
        <v>168</v>
      </c>
      <c r="E1" s="316" t="s">
        <v>237</v>
      </c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19" s="126" customFormat="1" ht="15" customHeight="1" thickTop="1" x14ac:dyDescent="0.2">
      <c r="A2" s="307"/>
      <c r="B2" s="310"/>
      <c r="C2" s="341"/>
      <c r="D2" s="314"/>
      <c r="E2" s="319" t="s">
        <v>2</v>
      </c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3" t="s">
        <v>3</v>
      </c>
      <c r="S2" s="324"/>
    </row>
    <row r="3" spans="1:19" s="126" customFormat="1" ht="15" customHeight="1" x14ac:dyDescent="0.2">
      <c r="A3" s="307"/>
      <c r="B3" s="310"/>
      <c r="C3" s="341"/>
      <c r="D3" s="314"/>
      <c r="E3" s="319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3"/>
      <c r="S3" s="324"/>
    </row>
    <row r="4" spans="1:19" s="126" customFormat="1" ht="15" customHeight="1" x14ac:dyDescent="0.2">
      <c r="A4" s="307"/>
      <c r="B4" s="310"/>
      <c r="C4" s="341"/>
      <c r="D4" s="314"/>
      <c r="E4" s="319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23"/>
      <c r="S4" s="324"/>
    </row>
    <row r="5" spans="1:19" s="126" customFormat="1" ht="15" customHeight="1" x14ac:dyDescent="0.2">
      <c r="A5" s="307"/>
      <c r="B5" s="310"/>
      <c r="C5" s="341"/>
      <c r="D5" s="314"/>
      <c r="E5" s="319"/>
      <c r="F5" s="320"/>
      <c r="G5" s="320"/>
      <c r="H5" s="320"/>
      <c r="I5" s="320"/>
      <c r="J5" s="320"/>
      <c r="K5" s="320"/>
      <c r="L5" s="320"/>
      <c r="M5" s="320"/>
      <c r="N5" s="320"/>
      <c r="O5" s="320"/>
      <c r="P5" s="320"/>
      <c r="Q5" s="320"/>
      <c r="R5" s="323"/>
      <c r="S5" s="324"/>
    </row>
    <row r="6" spans="1:19" s="126" customFormat="1" ht="15" customHeight="1" x14ac:dyDescent="0.2">
      <c r="A6" s="307"/>
      <c r="B6" s="310"/>
      <c r="C6" s="341"/>
      <c r="D6" s="314"/>
      <c r="E6" s="319"/>
      <c r="F6" s="320"/>
      <c r="G6" s="320"/>
      <c r="H6" s="320"/>
      <c r="I6" s="320"/>
      <c r="J6" s="320"/>
      <c r="K6" s="320"/>
      <c r="L6" s="320"/>
      <c r="M6" s="320"/>
      <c r="N6" s="320"/>
      <c r="O6" s="320"/>
      <c r="P6" s="320"/>
      <c r="Q6" s="320"/>
      <c r="R6" s="323"/>
      <c r="S6" s="324"/>
    </row>
    <row r="7" spans="1:19" s="126" customFormat="1" ht="15" customHeight="1" x14ac:dyDescent="0.2">
      <c r="A7" s="307"/>
      <c r="B7" s="310"/>
      <c r="C7" s="341"/>
      <c r="D7" s="314"/>
      <c r="E7" s="319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3"/>
      <c r="S7" s="324"/>
    </row>
    <row r="8" spans="1:19" s="126" customFormat="1" ht="15" customHeight="1" x14ac:dyDescent="0.2">
      <c r="A8" s="307"/>
      <c r="B8" s="310"/>
      <c r="C8" s="341"/>
      <c r="D8" s="314"/>
      <c r="E8" s="319"/>
      <c r="F8" s="320"/>
      <c r="G8" s="320"/>
      <c r="H8" s="320"/>
      <c r="I8" s="320"/>
      <c r="J8" s="320"/>
      <c r="K8" s="320"/>
      <c r="L8" s="320"/>
      <c r="M8" s="320"/>
      <c r="N8" s="320"/>
      <c r="O8" s="320"/>
      <c r="P8" s="320"/>
      <c r="Q8" s="320"/>
      <c r="R8" s="323"/>
      <c r="S8" s="324"/>
    </row>
    <row r="9" spans="1:19" s="126" customFormat="1" ht="15.75" customHeight="1" thickBot="1" x14ac:dyDescent="0.25">
      <c r="A9" s="307"/>
      <c r="B9" s="310"/>
      <c r="C9" s="341"/>
      <c r="D9" s="314"/>
      <c r="E9" s="321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5"/>
      <c r="S9" s="326"/>
    </row>
    <row r="10" spans="1:19" s="126" customFormat="1" ht="57.75" customHeight="1" thickTop="1" thickBot="1" x14ac:dyDescent="0.25">
      <c r="A10" s="308"/>
      <c r="B10" s="311"/>
      <c r="C10" s="341"/>
      <c r="D10" s="315"/>
      <c r="E10" s="327" t="s">
        <v>22</v>
      </c>
      <c r="F10" s="327"/>
      <c r="G10" s="327"/>
      <c r="H10" s="327"/>
      <c r="I10" s="327"/>
      <c r="J10" s="327"/>
      <c r="K10" s="327"/>
      <c r="L10" s="327"/>
      <c r="M10" s="327"/>
      <c r="N10" s="327"/>
      <c r="O10" s="327"/>
      <c r="P10" s="327"/>
      <c r="Q10" s="327"/>
      <c r="R10" s="328" t="s">
        <v>219</v>
      </c>
      <c r="S10" s="329"/>
    </row>
    <row r="11" spans="1:19" s="126" customFormat="1" ht="15" thickBot="1" x14ac:dyDescent="0.25">
      <c r="A11" s="96"/>
      <c r="B11" s="97"/>
      <c r="C11" s="342"/>
      <c r="D11" s="98" t="s">
        <v>169</v>
      </c>
      <c r="E11" s="99" t="s">
        <v>4</v>
      </c>
      <c r="F11" s="99" t="s">
        <v>5</v>
      </c>
      <c r="G11" s="99" t="s">
        <v>6</v>
      </c>
      <c r="H11" s="99" t="s">
        <v>7</v>
      </c>
      <c r="I11" s="99" t="s">
        <v>8</v>
      </c>
      <c r="J11" s="99" t="s">
        <v>9</v>
      </c>
      <c r="K11" s="99" t="s">
        <v>10</v>
      </c>
      <c r="L11" s="99" t="s">
        <v>11</v>
      </c>
      <c r="M11" s="99" t="s">
        <v>12</v>
      </c>
      <c r="N11" s="99" t="s">
        <v>13</v>
      </c>
      <c r="O11" s="99" t="s">
        <v>14</v>
      </c>
      <c r="P11" s="99" t="s">
        <v>15</v>
      </c>
      <c r="Q11" s="112" t="s">
        <v>16</v>
      </c>
      <c r="R11" s="330"/>
      <c r="S11" s="331"/>
    </row>
    <row r="12" spans="1:19" ht="15" thickBot="1" x14ac:dyDescent="0.25">
      <c r="A12" s="42" t="s">
        <v>38</v>
      </c>
      <c r="B12" s="52" t="s">
        <v>306</v>
      </c>
      <c r="C12" s="31"/>
      <c r="D12" s="31"/>
      <c r="E12" s="43">
        <v>692</v>
      </c>
      <c r="F12" s="43">
        <v>632</v>
      </c>
      <c r="G12" s="43">
        <v>871</v>
      </c>
      <c r="H12" s="43">
        <v>746</v>
      </c>
      <c r="I12" s="43">
        <v>1229</v>
      </c>
      <c r="J12" s="43">
        <v>574</v>
      </c>
      <c r="K12" s="43">
        <v>1314</v>
      </c>
      <c r="L12" s="43"/>
      <c r="M12" s="43"/>
      <c r="N12" s="43"/>
      <c r="O12" s="43"/>
      <c r="P12" s="43"/>
      <c r="Q12" s="105">
        <v>6058</v>
      </c>
    </row>
    <row r="13" spans="1:19" ht="15" thickBot="1" x14ac:dyDescent="0.25">
      <c r="A13" s="42" t="s">
        <v>38</v>
      </c>
      <c r="B13" s="52" t="s">
        <v>307</v>
      </c>
      <c r="C13" s="31"/>
      <c r="D13" s="31"/>
      <c r="E13" s="43">
        <v>372</v>
      </c>
      <c r="F13" s="43">
        <v>138</v>
      </c>
      <c r="G13" s="43">
        <v>132</v>
      </c>
      <c r="H13" s="43">
        <v>267</v>
      </c>
      <c r="I13" s="43">
        <v>217</v>
      </c>
      <c r="J13" s="43">
        <v>362</v>
      </c>
      <c r="K13" s="43">
        <v>547</v>
      </c>
      <c r="L13" s="43"/>
      <c r="M13" s="43"/>
      <c r="N13" s="43"/>
      <c r="O13" s="43"/>
      <c r="P13" s="43"/>
      <c r="Q13" s="105">
        <v>2035</v>
      </c>
    </row>
    <row r="14" spans="1:19" ht="15" thickBot="1" x14ac:dyDescent="0.25">
      <c r="A14" s="42" t="s">
        <v>38</v>
      </c>
      <c r="B14" s="52" t="s">
        <v>308</v>
      </c>
      <c r="C14" s="31"/>
      <c r="D14" s="31"/>
      <c r="E14" s="43">
        <v>277</v>
      </c>
      <c r="F14" s="43">
        <v>496</v>
      </c>
      <c r="G14" s="43">
        <v>391</v>
      </c>
      <c r="H14" s="43">
        <v>315</v>
      </c>
      <c r="I14" s="43">
        <v>241</v>
      </c>
      <c r="J14" s="43">
        <v>515</v>
      </c>
      <c r="K14" s="43">
        <v>229</v>
      </c>
      <c r="L14" s="43"/>
      <c r="M14" s="43"/>
      <c r="N14" s="43"/>
      <c r="O14" s="43"/>
      <c r="P14" s="43"/>
      <c r="Q14" s="105">
        <v>2464</v>
      </c>
    </row>
    <row r="15" spans="1:19" ht="15" thickBot="1" x14ac:dyDescent="0.25">
      <c r="A15" s="42" t="s">
        <v>38</v>
      </c>
      <c r="B15" s="52" t="s">
        <v>309</v>
      </c>
      <c r="C15" s="31"/>
      <c r="D15" s="31"/>
      <c r="E15" s="43">
        <v>307</v>
      </c>
      <c r="F15" s="43">
        <v>482</v>
      </c>
      <c r="G15" s="43">
        <v>467</v>
      </c>
      <c r="H15" s="43">
        <v>374</v>
      </c>
      <c r="I15" s="43">
        <v>636</v>
      </c>
      <c r="J15" s="43">
        <v>406</v>
      </c>
      <c r="K15" s="43">
        <v>450</v>
      </c>
      <c r="L15" s="43"/>
      <c r="M15" s="43"/>
      <c r="N15" s="43"/>
      <c r="O15" s="43"/>
      <c r="P15" s="43"/>
      <c r="Q15" s="105">
        <v>3122</v>
      </c>
    </row>
    <row r="16" spans="1:19" ht="15" thickBot="1" x14ac:dyDescent="0.25">
      <c r="A16" s="42" t="s">
        <v>38</v>
      </c>
      <c r="B16" s="52" t="s">
        <v>310</v>
      </c>
      <c r="C16" s="87"/>
      <c r="D16" s="31"/>
      <c r="E16" s="43">
        <v>283</v>
      </c>
      <c r="F16" s="43">
        <v>200</v>
      </c>
      <c r="G16" s="43">
        <v>245</v>
      </c>
      <c r="H16" s="43">
        <v>193</v>
      </c>
      <c r="I16" s="43">
        <v>317</v>
      </c>
      <c r="J16" s="43">
        <v>360</v>
      </c>
      <c r="K16" s="43">
        <v>370</v>
      </c>
      <c r="L16" s="43"/>
      <c r="M16" s="43"/>
      <c r="N16" s="43"/>
      <c r="O16" s="43"/>
      <c r="P16" s="43"/>
      <c r="Q16" s="105">
        <v>1968</v>
      </c>
    </row>
    <row r="17" spans="1:21" ht="15" thickBot="1" x14ac:dyDescent="0.25">
      <c r="A17" s="42" t="s">
        <v>38</v>
      </c>
      <c r="B17" s="52" t="s">
        <v>311</v>
      </c>
      <c r="C17" s="31"/>
      <c r="D17" s="31"/>
      <c r="E17" s="43">
        <v>231</v>
      </c>
      <c r="F17" s="43">
        <v>109</v>
      </c>
      <c r="G17" s="43">
        <v>100</v>
      </c>
      <c r="H17" s="43">
        <v>92</v>
      </c>
      <c r="I17" s="43">
        <v>255</v>
      </c>
      <c r="J17" s="43">
        <v>323</v>
      </c>
      <c r="K17" s="43">
        <v>329</v>
      </c>
      <c r="L17" s="43"/>
      <c r="M17" s="43"/>
      <c r="N17" s="43"/>
      <c r="O17" s="43"/>
      <c r="P17" s="43"/>
      <c r="Q17" s="105">
        <v>1439</v>
      </c>
    </row>
    <row r="18" spans="1:21" ht="15" thickBot="1" x14ac:dyDescent="0.25">
      <c r="A18" s="42" t="s">
        <v>38</v>
      </c>
      <c r="B18" s="52" t="s">
        <v>312</v>
      </c>
      <c r="C18" s="31"/>
      <c r="D18" s="31"/>
      <c r="E18" s="43">
        <v>31</v>
      </c>
      <c r="F18" s="43">
        <v>11</v>
      </c>
      <c r="G18" s="43">
        <v>29</v>
      </c>
      <c r="H18" s="43">
        <v>16</v>
      </c>
      <c r="I18" s="43">
        <v>14</v>
      </c>
      <c r="J18" s="43">
        <v>11</v>
      </c>
      <c r="K18" s="43">
        <v>13</v>
      </c>
      <c r="L18" s="43"/>
      <c r="M18" s="43"/>
      <c r="N18" s="43"/>
      <c r="O18" s="43"/>
      <c r="P18" s="43"/>
      <c r="Q18" s="105">
        <v>125</v>
      </c>
    </row>
    <row r="19" spans="1:21" ht="15" thickBot="1" x14ac:dyDescent="0.25">
      <c r="A19" s="42" t="s">
        <v>38</v>
      </c>
      <c r="B19" s="52" t="s">
        <v>313</v>
      </c>
      <c r="C19" s="31"/>
      <c r="D19" s="31"/>
      <c r="E19" s="43">
        <v>48</v>
      </c>
      <c r="F19" s="43">
        <v>20</v>
      </c>
      <c r="G19" s="43">
        <v>7</v>
      </c>
      <c r="H19" s="43">
        <v>19</v>
      </c>
      <c r="I19" s="43">
        <v>11</v>
      </c>
      <c r="J19" s="43">
        <v>10</v>
      </c>
      <c r="K19" s="43">
        <v>13</v>
      </c>
      <c r="L19" s="43"/>
      <c r="M19" s="43"/>
      <c r="N19" s="43"/>
      <c r="O19" s="43"/>
      <c r="P19" s="43"/>
      <c r="Q19" s="105">
        <v>128</v>
      </c>
    </row>
    <row r="20" spans="1:21" ht="15" thickBot="1" x14ac:dyDescent="0.25">
      <c r="A20" s="42" t="s">
        <v>38</v>
      </c>
      <c r="B20" s="52" t="s">
        <v>314</v>
      </c>
      <c r="C20" s="31"/>
      <c r="D20" s="31"/>
      <c r="E20" s="43">
        <v>14</v>
      </c>
      <c r="F20" s="43">
        <v>3</v>
      </c>
      <c r="G20" s="43">
        <v>6</v>
      </c>
      <c r="H20" s="43">
        <v>12</v>
      </c>
      <c r="I20" s="43">
        <v>5</v>
      </c>
      <c r="J20" s="43">
        <v>25</v>
      </c>
      <c r="K20" s="43">
        <v>6</v>
      </c>
      <c r="L20" s="43"/>
      <c r="M20" s="43"/>
      <c r="N20" s="43"/>
      <c r="O20" s="43"/>
      <c r="P20" s="43"/>
      <c r="Q20" s="105">
        <v>71</v>
      </c>
    </row>
    <row r="21" spans="1:21" ht="15" thickBot="1" x14ac:dyDescent="0.25">
      <c r="A21" s="42" t="s">
        <v>38</v>
      </c>
      <c r="B21" s="52" t="s">
        <v>315</v>
      </c>
      <c r="C21" s="31"/>
      <c r="D21" s="31"/>
      <c r="E21" s="43">
        <v>17</v>
      </c>
      <c r="F21" s="43">
        <v>5</v>
      </c>
      <c r="G21" s="43">
        <v>8</v>
      </c>
      <c r="H21" s="43">
        <v>3</v>
      </c>
      <c r="I21" s="43">
        <v>4</v>
      </c>
      <c r="J21" s="43">
        <v>8</v>
      </c>
      <c r="K21" s="43">
        <v>12</v>
      </c>
      <c r="L21" s="43"/>
      <c r="M21" s="43"/>
      <c r="N21" s="43"/>
      <c r="O21" s="43"/>
      <c r="P21" s="43"/>
      <c r="Q21" s="105">
        <v>57</v>
      </c>
    </row>
    <row r="22" spans="1:21" ht="15" thickBot="1" x14ac:dyDescent="0.25">
      <c r="A22" s="42" t="s">
        <v>38</v>
      </c>
      <c r="B22" s="52" t="s">
        <v>316</v>
      </c>
      <c r="C22" s="31"/>
      <c r="D22" s="31"/>
      <c r="E22" s="43">
        <v>14</v>
      </c>
      <c r="F22" s="43">
        <v>5</v>
      </c>
      <c r="G22" s="43">
        <v>37</v>
      </c>
      <c r="H22" s="43">
        <v>32</v>
      </c>
      <c r="I22" s="43">
        <v>31</v>
      </c>
      <c r="J22" s="43">
        <v>19</v>
      </c>
      <c r="K22" s="43">
        <v>28</v>
      </c>
      <c r="L22" s="43"/>
      <c r="M22" s="43"/>
      <c r="N22" s="43"/>
      <c r="O22" s="43"/>
      <c r="P22" s="43"/>
      <c r="Q22" s="105">
        <v>166</v>
      </c>
    </row>
    <row r="23" spans="1:21" ht="15" thickBot="1" x14ac:dyDescent="0.25">
      <c r="A23" s="42" t="s">
        <v>38</v>
      </c>
      <c r="B23" s="52" t="s">
        <v>317</v>
      </c>
      <c r="C23" s="31"/>
      <c r="D23" s="31"/>
      <c r="E23" s="43">
        <v>51</v>
      </c>
      <c r="F23" s="43">
        <v>32</v>
      </c>
      <c r="G23" s="43">
        <v>51</v>
      </c>
      <c r="H23" s="43">
        <v>12</v>
      </c>
      <c r="I23" s="43">
        <v>57</v>
      </c>
      <c r="J23" s="43">
        <v>42</v>
      </c>
      <c r="K23" s="43">
        <v>52</v>
      </c>
      <c r="L23" s="43"/>
      <c r="M23" s="43"/>
      <c r="N23" s="43"/>
      <c r="O23" s="43"/>
      <c r="P23" s="43"/>
      <c r="Q23" s="105">
        <v>297</v>
      </c>
      <c r="U23" s="127"/>
    </row>
    <row r="24" spans="1:21" ht="15" thickBot="1" x14ac:dyDescent="0.25">
      <c r="A24" s="42" t="s">
        <v>38</v>
      </c>
      <c r="B24" s="52" t="s">
        <v>318</v>
      </c>
      <c r="C24" s="31"/>
      <c r="D24" s="31"/>
      <c r="E24" s="43">
        <v>23</v>
      </c>
      <c r="F24" s="43">
        <v>36</v>
      </c>
      <c r="G24" s="43">
        <v>41</v>
      </c>
      <c r="H24" s="43">
        <v>30</v>
      </c>
      <c r="I24" s="43">
        <v>133</v>
      </c>
      <c r="J24" s="43">
        <v>140</v>
      </c>
      <c r="K24" s="43">
        <v>38</v>
      </c>
      <c r="L24" s="43"/>
      <c r="M24" s="43"/>
      <c r="N24" s="43"/>
      <c r="O24" s="43"/>
      <c r="P24" s="43"/>
      <c r="Q24" s="105">
        <v>441</v>
      </c>
    </row>
    <row r="25" spans="1:21" ht="15" thickBot="1" x14ac:dyDescent="0.25">
      <c r="A25" s="40" t="s">
        <v>38</v>
      </c>
      <c r="B25" s="52" t="s">
        <v>319</v>
      </c>
      <c r="C25" s="31"/>
      <c r="D25" s="31"/>
      <c r="E25" s="43">
        <v>34</v>
      </c>
      <c r="F25" s="43">
        <v>30</v>
      </c>
      <c r="G25" s="43">
        <v>14</v>
      </c>
      <c r="H25" s="43">
        <v>28</v>
      </c>
      <c r="I25" s="43">
        <v>39</v>
      </c>
      <c r="J25" s="43">
        <v>46</v>
      </c>
      <c r="K25" s="43">
        <v>32</v>
      </c>
      <c r="L25" s="43"/>
      <c r="M25" s="43"/>
      <c r="N25" s="43"/>
      <c r="O25" s="43"/>
      <c r="P25" s="43"/>
      <c r="Q25" s="105">
        <v>223</v>
      </c>
    </row>
    <row r="26" spans="1:21" ht="15" thickBot="1" x14ac:dyDescent="0.25">
      <c r="A26" s="298" t="s">
        <v>157</v>
      </c>
      <c r="B26" s="299"/>
      <c r="C26" s="276">
        <v>112.93686047594558</v>
      </c>
      <c r="D26" s="94">
        <v>0.29363583723745851</v>
      </c>
      <c r="E26" s="231">
        <v>2394</v>
      </c>
      <c r="F26" s="231">
        <v>2199</v>
      </c>
      <c r="G26" s="231">
        <v>2399</v>
      </c>
      <c r="H26" s="231">
        <v>2139</v>
      </c>
      <c r="I26" s="231">
        <v>3189</v>
      </c>
      <c r="J26" s="231">
        <v>2841</v>
      </c>
      <c r="K26" s="231">
        <v>3433</v>
      </c>
      <c r="L26" s="231">
        <v>0</v>
      </c>
      <c r="M26" s="231">
        <v>0</v>
      </c>
      <c r="N26" s="231">
        <v>0</v>
      </c>
      <c r="O26" s="231">
        <v>0</v>
      </c>
      <c r="P26" s="231">
        <v>0</v>
      </c>
      <c r="Q26" s="211">
        <v>18594</v>
      </c>
      <c r="R26" s="343">
        <v>63323.333333333336</v>
      </c>
      <c r="S26" s="344"/>
      <c r="T26" s="38"/>
    </row>
    <row r="27" spans="1:21" ht="15" thickBot="1" x14ac:dyDescent="0.25">
      <c r="A27" s="42" t="s">
        <v>39</v>
      </c>
      <c r="B27" s="52" t="s">
        <v>320</v>
      </c>
      <c r="C27" s="31"/>
      <c r="D27" s="31"/>
      <c r="E27" s="43">
        <v>266</v>
      </c>
      <c r="F27" s="43">
        <v>149</v>
      </c>
      <c r="G27" s="43">
        <v>156</v>
      </c>
      <c r="H27" s="43">
        <v>175</v>
      </c>
      <c r="I27" s="43">
        <v>198</v>
      </c>
      <c r="J27" s="43">
        <v>212</v>
      </c>
      <c r="K27" s="43">
        <v>305</v>
      </c>
      <c r="L27" s="43"/>
      <c r="M27" s="43"/>
      <c r="N27" s="43"/>
      <c r="O27" s="43"/>
      <c r="P27" s="43"/>
      <c r="Q27" s="105">
        <v>1461</v>
      </c>
      <c r="U27" s="128"/>
    </row>
    <row r="28" spans="1:21" ht="15" thickBot="1" x14ac:dyDescent="0.25">
      <c r="A28" s="42" t="s">
        <v>39</v>
      </c>
      <c r="B28" s="52" t="s">
        <v>321</v>
      </c>
      <c r="C28" s="31"/>
      <c r="D28" s="31"/>
      <c r="E28" s="43">
        <v>304</v>
      </c>
      <c r="F28" s="43">
        <v>193</v>
      </c>
      <c r="G28" s="43">
        <v>185</v>
      </c>
      <c r="H28" s="43">
        <v>358</v>
      </c>
      <c r="I28" s="43">
        <v>341</v>
      </c>
      <c r="J28" s="43">
        <v>335</v>
      </c>
      <c r="K28" s="43">
        <v>409</v>
      </c>
      <c r="L28" s="43"/>
      <c r="M28" s="43"/>
      <c r="N28" s="43"/>
      <c r="O28" s="43"/>
      <c r="P28" s="43"/>
      <c r="Q28" s="105">
        <v>2125</v>
      </c>
    </row>
    <row r="29" spans="1:21" ht="15" thickBot="1" x14ac:dyDescent="0.25">
      <c r="A29" s="42" t="s">
        <v>39</v>
      </c>
      <c r="B29" s="52" t="s">
        <v>322</v>
      </c>
      <c r="C29" s="31"/>
      <c r="D29" s="31"/>
      <c r="E29" s="43">
        <v>142</v>
      </c>
      <c r="F29" s="43">
        <v>77</v>
      </c>
      <c r="G29" s="43">
        <v>229</v>
      </c>
      <c r="H29" s="43">
        <v>164</v>
      </c>
      <c r="I29" s="43">
        <v>235</v>
      </c>
      <c r="J29" s="43">
        <v>151</v>
      </c>
      <c r="K29" s="43">
        <v>162</v>
      </c>
      <c r="L29" s="43"/>
      <c r="M29" s="43"/>
      <c r="N29" s="43"/>
      <c r="O29" s="43"/>
      <c r="P29" s="43"/>
      <c r="Q29" s="105">
        <v>1160</v>
      </c>
    </row>
    <row r="30" spans="1:21" ht="15" thickBot="1" x14ac:dyDescent="0.25">
      <c r="A30" s="42" t="s">
        <v>39</v>
      </c>
      <c r="B30" s="52" t="s">
        <v>323</v>
      </c>
      <c r="C30" s="31"/>
      <c r="D30" s="31"/>
      <c r="E30" s="43">
        <v>34</v>
      </c>
      <c r="F30" s="43">
        <v>34</v>
      </c>
      <c r="G30" s="43">
        <v>43</v>
      </c>
      <c r="H30" s="43">
        <v>85</v>
      </c>
      <c r="I30" s="43">
        <v>167</v>
      </c>
      <c r="J30" s="43">
        <v>147</v>
      </c>
      <c r="K30" s="43">
        <v>90</v>
      </c>
      <c r="L30" s="43"/>
      <c r="M30" s="43"/>
      <c r="N30" s="43"/>
      <c r="O30" s="43"/>
      <c r="P30" s="43"/>
      <c r="Q30" s="105">
        <v>600</v>
      </c>
    </row>
    <row r="31" spans="1:21" ht="15" thickBot="1" x14ac:dyDescent="0.25">
      <c r="A31" s="42" t="s">
        <v>39</v>
      </c>
      <c r="B31" s="52" t="s">
        <v>324</v>
      </c>
      <c r="C31" s="31"/>
      <c r="D31" s="31"/>
      <c r="E31" s="43">
        <v>360</v>
      </c>
      <c r="F31" s="43">
        <v>369</v>
      </c>
      <c r="G31" s="43">
        <v>457</v>
      </c>
      <c r="H31" s="43">
        <v>299</v>
      </c>
      <c r="I31" s="43">
        <v>527</v>
      </c>
      <c r="J31" s="43">
        <v>470</v>
      </c>
      <c r="K31" s="43">
        <v>447</v>
      </c>
      <c r="L31" s="43"/>
      <c r="M31" s="43"/>
      <c r="N31" s="43"/>
      <c r="O31" s="43"/>
      <c r="P31" s="43"/>
      <c r="Q31" s="105">
        <v>2929</v>
      </c>
    </row>
    <row r="32" spans="1:21" ht="15" thickBot="1" x14ac:dyDescent="0.25">
      <c r="A32" s="42" t="s">
        <v>39</v>
      </c>
      <c r="B32" s="52" t="s">
        <v>325</v>
      </c>
      <c r="C32" s="31"/>
      <c r="D32" s="31"/>
      <c r="E32" s="43">
        <v>8</v>
      </c>
      <c r="F32" s="43">
        <v>8</v>
      </c>
      <c r="G32" s="43">
        <v>19</v>
      </c>
      <c r="H32" s="43">
        <v>10</v>
      </c>
      <c r="I32" s="43">
        <v>6</v>
      </c>
      <c r="J32" s="43">
        <v>10</v>
      </c>
      <c r="K32" s="43">
        <v>29</v>
      </c>
      <c r="L32" s="43"/>
      <c r="M32" s="43"/>
      <c r="N32" s="43"/>
      <c r="O32" s="43"/>
      <c r="P32" s="43"/>
      <c r="Q32" s="105">
        <v>90</v>
      </c>
    </row>
    <row r="33" spans="1:19" ht="15" thickBot="1" x14ac:dyDescent="0.25">
      <c r="A33" s="42" t="s">
        <v>39</v>
      </c>
      <c r="B33" s="52" t="s">
        <v>326</v>
      </c>
      <c r="C33" s="31"/>
      <c r="D33" s="31"/>
      <c r="E33" s="43">
        <v>0</v>
      </c>
      <c r="F33" s="43">
        <v>0</v>
      </c>
      <c r="G33" s="43">
        <v>0</v>
      </c>
      <c r="H33" s="43">
        <v>8</v>
      </c>
      <c r="I33" s="43">
        <v>8</v>
      </c>
      <c r="J33" s="43">
        <v>0</v>
      </c>
      <c r="K33" s="43">
        <v>0</v>
      </c>
      <c r="L33" s="43"/>
      <c r="M33" s="43"/>
      <c r="N33" s="43"/>
      <c r="O33" s="43"/>
      <c r="P33" s="43"/>
      <c r="Q33" s="105">
        <v>16</v>
      </c>
    </row>
    <row r="34" spans="1:19" ht="15" thickBot="1" x14ac:dyDescent="0.25">
      <c r="A34" s="42" t="s">
        <v>39</v>
      </c>
      <c r="B34" s="52" t="s">
        <v>327</v>
      </c>
      <c r="C34" s="31"/>
      <c r="D34" s="31"/>
      <c r="E34" s="43">
        <v>0</v>
      </c>
      <c r="F34" s="43">
        <v>0</v>
      </c>
      <c r="G34" s="43">
        <v>2</v>
      </c>
      <c r="H34" s="43">
        <v>6</v>
      </c>
      <c r="I34" s="43">
        <v>2</v>
      </c>
      <c r="J34" s="43">
        <v>0</v>
      </c>
      <c r="K34" s="43">
        <v>2</v>
      </c>
      <c r="L34" s="43"/>
      <c r="M34" s="43"/>
      <c r="N34" s="43"/>
      <c r="O34" s="43"/>
      <c r="P34" s="43"/>
      <c r="Q34" s="105">
        <v>12</v>
      </c>
    </row>
    <row r="35" spans="1:19" ht="15" thickBot="1" x14ac:dyDescent="0.25">
      <c r="A35" s="42" t="s">
        <v>39</v>
      </c>
      <c r="B35" s="52" t="s">
        <v>328</v>
      </c>
      <c r="C35" s="31"/>
      <c r="D35" s="31"/>
      <c r="E35" s="43">
        <v>67</v>
      </c>
      <c r="F35" s="43">
        <v>138</v>
      </c>
      <c r="G35" s="43">
        <v>123</v>
      </c>
      <c r="H35" s="43">
        <v>154</v>
      </c>
      <c r="I35" s="43">
        <v>261</v>
      </c>
      <c r="J35" s="43">
        <v>227</v>
      </c>
      <c r="K35" s="43">
        <v>275</v>
      </c>
      <c r="L35" s="43"/>
      <c r="M35" s="43"/>
      <c r="N35" s="43"/>
      <c r="O35" s="43"/>
      <c r="P35" s="43"/>
      <c r="Q35" s="105">
        <v>1245</v>
      </c>
    </row>
    <row r="36" spans="1:19" ht="15" thickBot="1" x14ac:dyDescent="0.25">
      <c r="A36" s="42" t="s">
        <v>39</v>
      </c>
      <c r="B36" s="123" t="s">
        <v>329</v>
      </c>
      <c r="C36" s="31"/>
      <c r="D36" s="31"/>
      <c r="E36" s="43">
        <v>74</v>
      </c>
      <c r="F36" s="43">
        <v>130</v>
      </c>
      <c r="G36" s="43">
        <v>110</v>
      </c>
      <c r="H36" s="43">
        <v>78</v>
      </c>
      <c r="I36" s="43">
        <v>107</v>
      </c>
      <c r="J36" s="43">
        <v>114</v>
      </c>
      <c r="K36" s="43">
        <v>92</v>
      </c>
      <c r="L36" s="43"/>
      <c r="M36" s="43"/>
      <c r="N36" s="43"/>
      <c r="O36" s="43"/>
      <c r="P36" s="43"/>
      <c r="Q36" s="105">
        <v>705</v>
      </c>
    </row>
    <row r="37" spans="1:19" ht="15" thickBot="1" x14ac:dyDescent="0.25">
      <c r="A37" s="42" t="s">
        <v>39</v>
      </c>
      <c r="B37" s="40" t="s">
        <v>330</v>
      </c>
      <c r="C37" s="31"/>
      <c r="D37" s="31"/>
      <c r="E37" s="43">
        <v>102</v>
      </c>
      <c r="F37" s="43">
        <v>78</v>
      </c>
      <c r="G37" s="43">
        <v>83</v>
      </c>
      <c r="H37" s="43">
        <v>96</v>
      </c>
      <c r="I37" s="43">
        <v>132</v>
      </c>
      <c r="J37" s="43">
        <v>48</v>
      </c>
      <c r="K37" s="43">
        <v>84</v>
      </c>
      <c r="L37" s="43"/>
      <c r="M37" s="43"/>
      <c r="N37" s="43"/>
      <c r="O37" s="43"/>
      <c r="P37" s="43"/>
      <c r="Q37" s="105">
        <v>623</v>
      </c>
    </row>
    <row r="38" spans="1:19" ht="15" thickBot="1" x14ac:dyDescent="0.25">
      <c r="A38" s="298" t="s">
        <v>158</v>
      </c>
      <c r="B38" s="299"/>
      <c r="C38" s="276">
        <v>79.577175201373933</v>
      </c>
      <c r="D38" s="94">
        <v>0.17506978544302265</v>
      </c>
      <c r="E38" s="5">
        <v>1357</v>
      </c>
      <c r="F38" s="5">
        <v>1176</v>
      </c>
      <c r="G38" s="5">
        <v>1407</v>
      </c>
      <c r="H38" s="5">
        <v>1433</v>
      </c>
      <c r="I38" s="5">
        <v>1984</v>
      </c>
      <c r="J38" s="5">
        <v>1714</v>
      </c>
      <c r="K38" s="5">
        <v>1895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211">
        <v>10966</v>
      </c>
      <c r="R38" s="302">
        <v>62637.878787878792</v>
      </c>
      <c r="S38" s="303"/>
    </row>
    <row r="39" spans="1:19" ht="15" thickBot="1" x14ac:dyDescent="0.25">
      <c r="A39" s="42" t="s">
        <v>58</v>
      </c>
      <c r="B39" s="52" t="s">
        <v>331</v>
      </c>
      <c r="C39" s="31"/>
      <c r="D39" s="31"/>
      <c r="E39" s="43">
        <v>20</v>
      </c>
      <c r="F39" s="43">
        <v>9</v>
      </c>
      <c r="G39" s="43">
        <v>7</v>
      </c>
      <c r="H39" s="43">
        <v>5</v>
      </c>
      <c r="I39" s="43">
        <v>11</v>
      </c>
      <c r="J39" s="43">
        <v>4</v>
      </c>
      <c r="K39" s="43">
        <v>15</v>
      </c>
      <c r="L39" s="43"/>
      <c r="M39" s="43"/>
      <c r="N39" s="43"/>
      <c r="O39" s="43"/>
      <c r="P39" s="43"/>
      <c r="Q39" s="105">
        <v>71</v>
      </c>
    </row>
    <row r="40" spans="1:19" ht="15" thickBot="1" x14ac:dyDescent="0.25">
      <c r="A40" s="42" t="s">
        <v>58</v>
      </c>
      <c r="B40" s="52" t="s">
        <v>332</v>
      </c>
      <c r="C40" s="31"/>
      <c r="D40" s="31"/>
      <c r="E40" s="43">
        <v>24</v>
      </c>
      <c r="F40" s="43">
        <v>10</v>
      </c>
      <c r="G40" s="43">
        <v>13</v>
      </c>
      <c r="H40" s="43">
        <v>7</v>
      </c>
      <c r="I40" s="43">
        <v>8</v>
      </c>
      <c r="J40" s="43">
        <v>13</v>
      </c>
      <c r="K40" s="43">
        <v>10</v>
      </c>
      <c r="L40" s="43"/>
      <c r="M40" s="43"/>
      <c r="N40" s="43"/>
      <c r="O40" s="43"/>
      <c r="P40" s="43"/>
      <c r="Q40" s="105">
        <v>85</v>
      </c>
    </row>
    <row r="41" spans="1:19" ht="15" thickBot="1" x14ac:dyDescent="0.25">
      <c r="A41" s="42" t="s">
        <v>58</v>
      </c>
      <c r="B41" s="52" t="s">
        <v>333</v>
      </c>
      <c r="C41" s="31"/>
      <c r="D41" s="31"/>
      <c r="E41" s="43">
        <v>21</v>
      </c>
      <c r="F41" s="43">
        <v>10</v>
      </c>
      <c r="G41" s="43">
        <v>27</v>
      </c>
      <c r="H41" s="43">
        <v>9</v>
      </c>
      <c r="I41" s="43">
        <v>22</v>
      </c>
      <c r="J41" s="43">
        <v>11</v>
      </c>
      <c r="K41" s="43">
        <v>45</v>
      </c>
      <c r="L41" s="43"/>
      <c r="M41" s="43"/>
      <c r="N41" s="43"/>
      <c r="O41" s="43"/>
      <c r="P41" s="43"/>
      <c r="Q41" s="105">
        <v>145</v>
      </c>
    </row>
    <row r="42" spans="1:19" ht="15" thickBot="1" x14ac:dyDescent="0.25">
      <c r="A42" s="42" t="s">
        <v>58</v>
      </c>
      <c r="B42" s="52" t="s">
        <v>334</v>
      </c>
      <c r="C42" s="31"/>
      <c r="D42" s="31"/>
      <c r="E42" s="43">
        <v>13</v>
      </c>
      <c r="F42" s="43">
        <v>0</v>
      </c>
      <c r="G42" s="43">
        <v>0</v>
      </c>
      <c r="H42" s="43">
        <v>0</v>
      </c>
      <c r="I42" s="43">
        <v>2</v>
      </c>
      <c r="J42" s="43">
        <v>0</v>
      </c>
      <c r="K42" s="43">
        <v>4</v>
      </c>
      <c r="L42" s="43"/>
      <c r="M42" s="43"/>
      <c r="N42" s="43"/>
      <c r="O42" s="43"/>
      <c r="P42" s="43"/>
      <c r="Q42" s="105">
        <v>19</v>
      </c>
    </row>
    <row r="43" spans="1:19" ht="15" thickBot="1" x14ac:dyDescent="0.25">
      <c r="A43" s="42" t="s">
        <v>58</v>
      </c>
      <c r="B43" s="52" t="s">
        <v>335</v>
      </c>
      <c r="C43" s="31"/>
      <c r="D43" s="31"/>
      <c r="E43" s="43">
        <v>9</v>
      </c>
      <c r="F43" s="43">
        <v>44</v>
      </c>
      <c r="G43" s="43">
        <v>9</v>
      </c>
      <c r="H43" s="43">
        <v>11</v>
      </c>
      <c r="I43" s="43">
        <v>9</v>
      </c>
      <c r="J43" s="43">
        <v>10</v>
      </c>
      <c r="K43" s="43">
        <v>27</v>
      </c>
      <c r="L43" s="43"/>
      <c r="M43" s="43"/>
      <c r="N43" s="43"/>
      <c r="O43" s="43"/>
      <c r="P43" s="43"/>
      <c r="Q43" s="105">
        <v>119</v>
      </c>
    </row>
    <row r="44" spans="1:19" ht="15" thickBot="1" x14ac:dyDescent="0.25">
      <c r="A44" s="42" t="s">
        <v>58</v>
      </c>
      <c r="B44" s="52" t="s">
        <v>336</v>
      </c>
      <c r="C44" s="31"/>
      <c r="D44" s="31"/>
      <c r="E44" s="43">
        <v>2</v>
      </c>
      <c r="F44" s="43">
        <v>8</v>
      </c>
      <c r="G44" s="43">
        <v>6</v>
      </c>
      <c r="H44" s="43">
        <v>1</v>
      </c>
      <c r="I44" s="43">
        <v>4</v>
      </c>
      <c r="J44" s="43">
        <v>7</v>
      </c>
      <c r="K44" s="43">
        <v>9</v>
      </c>
      <c r="L44" s="43"/>
      <c r="M44" s="43"/>
      <c r="N44" s="43"/>
      <c r="O44" s="43"/>
      <c r="P44" s="43"/>
      <c r="Q44" s="105">
        <v>37</v>
      </c>
    </row>
    <row r="45" spans="1:19" ht="15" thickBot="1" x14ac:dyDescent="0.25">
      <c r="A45" s="42" t="s">
        <v>58</v>
      </c>
      <c r="B45" s="52" t="s">
        <v>337</v>
      </c>
      <c r="C45" s="31"/>
      <c r="D45" s="31"/>
      <c r="E45" s="43">
        <v>18</v>
      </c>
      <c r="F45" s="43">
        <v>21</v>
      </c>
      <c r="G45" s="43">
        <v>5</v>
      </c>
      <c r="H45" s="43">
        <v>36</v>
      </c>
      <c r="I45" s="43">
        <v>23</v>
      </c>
      <c r="J45" s="43">
        <v>8</v>
      </c>
      <c r="K45" s="43">
        <v>16</v>
      </c>
      <c r="L45" s="43"/>
      <c r="M45" s="43"/>
      <c r="N45" s="43"/>
      <c r="O45" s="43"/>
      <c r="P45" s="43"/>
      <c r="Q45" s="105">
        <v>127</v>
      </c>
    </row>
    <row r="46" spans="1:19" ht="15" thickBot="1" x14ac:dyDescent="0.25">
      <c r="A46" s="42" t="s">
        <v>58</v>
      </c>
      <c r="B46" s="52" t="s">
        <v>338</v>
      </c>
      <c r="C46" s="31"/>
      <c r="D46" s="31"/>
      <c r="E46" s="43">
        <v>2</v>
      </c>
      <c r="F46" s="43">
        <v>8</v>
      </c>
      <c r="G46" s="43">
        <v>0</v>
      </c>
      <c r="H46" s="43">
        <v>0</v>
      </c>
      <c r="I46" s="43">
        <v>1</v>
      </c>
      <c r="J46" s="43">
        <v>1</v>
      </c>
      <c r="K46" s="43">
        <v>1</v>
      </c>
      <c r="L46" s="43"/>
      <c r="M46" s="43"/>
      <c r="N46" s="43"/>
      <c r="O46" s="43"/>
      <c r="P46" s="43"/>
      <c r="Q46" s="105">
        <v>13</v>
      </c>
    </row>
    <row r="47" spans="1:19" ht="15" thickBot="1" x14ac:dyDescent="0.25">
      <c r="A47" s="42" t="s">
        <v>58</v>
      </c>
      <c r="B47" s="52" t="s">
        <v>339</v>
      </c>
      <c r="C47" s="31"/>
      <c r="D47" s="31"/>
      <c r="E47" s="43">
        <v>9</v>
      </c>
      <c r="F47" s="43">
        <v>3</v>
      </c>
      <c r="G47" s="43">
        <v>3</v>
      </c>
      <c r="H47" s="43">
        <v>6</v>
      </c>
      <c r="I47" s="43">
        <v>6</v>
      </c>
      <c r="J47" s="43">
        <v>2</v>
      </c>
      <c r="K47" s="43">
        <v>5</v>
      </c>
      <c r="L47" s="43"/>
      <c r="M47" s="43"/>
      <c r="N47" s="43"/>
      <c r="O47" s="43"/>
      <c r="P47" s="43"/>
      <c r="Q47" s="105">
        <v>34</v>
      </c>
    </row>
    <row r="48" spans="1:19" ht="15" thickBot="1" x14ac:dyDescent="0.25">
      <c r="A48" s="40" t="s">
        <v>58</v>
      </c>
      <c r="B48" s="40" t="s">
        <v>340</v>
      </c>
      <c r="C48" s="31"/>
      <c r="D48" s="31"/>
      <c r="E48" s="43">
        <v>95</v>
      </c>
      <c r="F48" s="43">
        <v>107</v>
      </c>
      <c r="G48" s="43">
        <v>46</v>
      </c>
      <c r="H48" s="43">
        <v>43</v>
      </c>
      <c r="I48" s="43">
        <v>47</v>
      </c>
      <c r="J48" s="43">
        <v>29</v>
      </c>
      <c r="K48" s="43">
        <v>51</v>
      </c>
      <c r="L48" s="43"/>
      <c r="M48" s="43"/>
      <c r="N48" s="43"/>
      <c r="O48" s="43"/>
      <c r="P48" s="43"/>
      <c r="Q48" s="105">
        <v>418</v>
      </c>
    </row>
    <row r="49" spans="1:19" ht="15" thickBot="1" x14ac:dyDescent="0.25">
      <c r="A49" s="294" t="s">
        <v>159</v>
      </c>
      <c r="B49" s="295"/>
      <c r="C49" s="276">
        <v>74.229774471562521</v>
      </c>
      <c r="D49" s="75">
        <v>0.23011230086184384</v>
      </c>
      <c r="E49" s="5">
        <v>213</v>
      </c>
      <c r="F49" s="5">
        <v>220</v>
      </c>
      <c r="G49" s="5">
        <v>116</v>
      </c>
      <c r="H49" s="5">
        <v>118</v>
      </c>
      <c r="I49" s="5">
        <v>133</v>
      </c>
      <c r="J49" s="5">
        <v>85</v>
      </c>
      <c r="K49" s="5">
        <v>183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211">
        <v>1068</v>
      </c>
      <c r="R49" s="304">
        <v>4641.212121212121</v>
      </c>
      <c r="S49" s="305"/>
    </row>
    <row r="50" spans="1:19" ht="15" thickBot="1" x14ac:dyDescent="0.25">
      <c r="A50" s="53" t="s">
        <v>72</v>
      </c>
      <c r="B50" s="52" t="s">
        <v>341</v>
      </c>
      <c r="C50" s="31"/>
      <c r="D50" s="31"/>
      <c r="E50" s="43">
        <v>19</v>
      </c>
      <c r="F50" s="43">
        <v>42</v>
      </c>
      <c r="G50" s="43">
        <v>17</v>
      </c>
      <c r="H50" s="43">
        <v>38</v>
      </c>
      <c r="I50" s="43">
        <v>39</v>
      </c>
      <c r="J50" s="43">
        <v>43</v>
      </c>
      <c r="K50" s="43">
        <v>30</v>
      </c>
      <c r="L50" s="43"/>
      <c r="M50" s="43"/>
      <c r="N50" s="43"/>
      <c r="O50" s="43"/>
      <c r="P50" s="43"/>
      <c r="Q50" s="105">
        <v>228</v>
      </c>
    </row>
    <row r="51" spans="1:19" ht="15" thickBot="1" x14ac:dyDescent="0.25">
      <c r="A51" s="53" t="s">
        <v>72</v>
      </c>
      <c r="B51" s="52" t="s">
        <v>342</v>
      </c>
      <c r="C51" s="31"/>
      <c r="D51" s="31"/>
      <c r="E51" s="43">
        <v>14</v>
      </c>
      <c r="F51" s="43">
        <v>28</v>
      </c>
      <c r="G51" s="43">
        <v>20</v>
      </c>
      <c r="H51" s="43">
        <v>37</v>
      </c>
      <c r="I51" s="43">
        <v>20</v>
      </c>
      <c r="J51" s="43">
        <v>32</v>
      </c>
      <c r="K51" s="43">
        <v>8</v>
      </c>
      <c r="L51" s="43"/>
      <c r="M51" s="43"/>
      <c r="N51" s="43"/>
      <c r="O51" s="43"/>
      <c r="P51" s="43"/>
      <c r="Q51" s="105">
        <v>159</v>
      </c>
    </row>
    <row r="52" spans="1:19" ht="15" thickBot="1" x14ac:dyDescent="0.25">
      <c r="A52" s="53" t="s">
        <v>72</v>
      </c>
      <c r="B52" s="52" t="s">
        <v>343</v>
      </c>
      <c r="C52" s="31"/>
      <c r="D52" s="31"/>
      <c r="E52" s="43">
        <v>28</v>
      </c>
      <c r="F52" s="43">
        <v>0</v>
      </c>
      <c r="G52" s="43">
        <v>7</v>
      </c>
      <c r="H52" s="43">
        <v>33</v>
      </c>
      <c r="I52" s="43">
        <v>8</v>
      </c>
      <c r="J52" s="43">
        <v>18</v>
      </c>
      <c r="K52" s="43">
        <v>11</v>
      </c>
      <c r="L52" s="43"/>
      <c r="M52" s="43"/>
      <c r="N52" s="43"/>
      <c r="O52" s="43"/>
      <c r="P52" s="43"/>
      <c r="Q52" s="105">
        <v>105</v>
      </c>
    </row>
    <row r="53" spans="1:19" ht="15" thickBot="1" x14ac:dyDescent="0.25">
      <c r="A53" s="53" t="s">
        <v>72</v>
      </c>
      <c r="B53" s="52" t="s">
        <v>344</v>
      </c>
      <c r="C53" s="31"/>
      <c r="D53" s="31"/>
      <c r="E53" s="43">
        <v>7</v>
      </c>
      <c r="F53" s="43">
        <v>5</v>
      </c>
      <c r="G53" s="43">
        <v>6</v>
      </c>
      <c r="H53" s="43">
        <v>6</v>
      </c>
      <c r="I53" s="43">
        <v>7</v>
      </c>
      <c r="J53" s="43">
        <v>4</v>
      </c>
      <c r="K53" s="43">
        <v>7</v>
      </c>
      <c r="L53" s="43"/>
      <c r="M53" s="43"/>
      <c r="N53" s="43"/>
      <c r="O53" s="43"/>
      <c r="P53" s="43"/>
      <c r="Q53" s="105">
        <v>42</v>
      </c>
    </row>
    <row r="54" spans="1:19" ht="15" thickBot="1" x14ac:dyDescent="0.25">
      <c r="A54" s="53" t="s">
        <v>72</v>
      </c>
      <c r="B54" s="52" t="s">
        <v>345</v>
      </c>
      <c r="C54" s="31"/>
      <c r="D54" s="31"/>
      <c r="E54" s="43">
        <v>4</v>
      </c>
      <c r="F54" s="43">
        <v>2</v>
      </c>
      <c r="G54" s="43">
        <v>0</v>
      </c>
      <c r="H54" s="43">
        <v>3</v>
      </c>
      <c r="I54" s="43">
        <v>1</v>
      </c>
      <c r="J54" s="43">
        <v>8</v>
      </c>
      <c r="K54" s="43">
        <v>5</v>
      </c>
      <c r="L54" s="43"/>
      <c r="M54" s="43"/>
      <c r="N54" s="43"/>
      <c r="O54" s="43"/>
      <c r="P54" s="43"/>
      <c r="Q54" s="105">
        <v>23</v>
      </c>
    </row>
    <row r="55" spans="1:19" ht="15" thickBot="1" x14ac:dyDescent="0.25">
      <c r="A55" s="53" t="s">
        <v>72</v>
      </c>
      <c r="B55" s="52" t="s">
        <v>346</v>
      </c>
      <c r="C55" s="31"/>
      <c r="D55" s="31"/>
      <c r="E55" s="43">
        <v>0</v>
      </c>
      <c r="F55" s="43">
        <v>10</v>
      </c>
      <c r="G55" s="43">
        <v>0</v>
      </c>
      <c r="H55" s="43">
        <v>2</v>
      </c>
      <c r="I55" s="43">
        <v>7</v>
      </c>
      <c r="J55" s="43">
        <v>7</v>
      </c>
      <c r="K55" s="43">
        <v>10</v>
      </c>
      <c r="L55" s="43"/>
      <c r="M55" s="43"/>
      <c r="N55" s="43"/>
      <c r="O55" s="43"/>
      <c r="P55" s="43"/>
      <c r="Q55" s="105">
        <v>36</v>
      </c>
    </row>
    <row r="56" spans="1:19" ht="15" thickBot="1" x14ac:dyDescent="0.25">
      <c r="A56" s="53" t="s">
        <v>72</v>
      </c>
      <c r="B56" s="52" t="s">
        <v>347</v>
      </c>
      <c r="C56" s="31"/>
      <c r="D56" s="31"/>
      <c r="E56" s="43">
        <v>10</v>
      </c>
      <c r="F56" s="43">
        <v>4</v>
      </c>
      <c r="G56" s="43">
        <v>6</v>
      </c>
      <c r="H56" s="43">
        <v>19</v>
      </c>
      <c r="I56" s="43">
        <v>6</v>
      </c>
      <c r="J56" s="43">
        <v>21</v>
      </c>
      <c r="K56" s="43">
        <v>10</v>
      </c>
      <c r="L56" s="43"/>
      <c r="M56" s="43"/>
      <c r="N56" s="43"/>
      <c r="O56" s="43"/>
      <c r="P56" s="43"/>
      <c r="Q56" s="105">
        <v>76</v>
      </c>
    </row>
    <row r="57" spans="1:19" ht="15" thickBot="1" x14ac:dyDescent="0.25">
      <c r="A57" s="53" t="s">
        <v>72</v>
      </c>
      <c r="B57" s="52" t="s">
        <v>348</v>
      </c>
      <c r="C57" s="31"/>
      <c r="D57" s="31"/>
      <c r="E57" s="43">
        <v>8</v>
      </c>
      <c r="F57" s="43">
        <v>0</v>
      </c>
      <c r="G57" s="43">
        <v>2</v>
      </c>
      <c r="H57" s="43">
        <v>9</v>
      </c>
      <c r="I57" s="43">
        <v>3</v>
      </c>
      <c r="J57" s="43">
        <v>4</v>
      </c>
      <c r="K57" s="43">
        <v>8</v>
      </c>
      <c r="L57" s="43"/>
      <c r="M57" s="43"/>
      <c r="N57" s="43"/>
      <c r="O57" s="43"/>
      <c r="P57" s="43"/>
      <c r="Q57" s="105">
        <v>34</v>
      </c>
    </row>
    <row r="58" spans="1:19" ht="15" thickBot="1" x14ac:dyDescent="0.25">
      <c r="A58" s="53" t="s">
        <v>72</v>
      </c>
      <c r="B58" s="52" t="s">
        <v>349</v>
      </c>
      <c r="C58" s="31"/>
      <c r="D58" s="31"/>
      <c r="E58" s="43">
        <v>8</v>
      </c>
      <c r="F58" s="43">
        <v>3</v>
      </c>
      <c r="G58" s="43">
        <v>4</v>
      </c>
      <c r="H58" s="43">
        <v>1</v>
      </c>
      <c r="I58" s="43">
        <v>6</v>
      </c>
      <c r="J58" s="43">
        <v>3</v>
      </c>
      <c r="K58" s="43">
        <v>7</v>
      </c>
      <c r="L58" s="43"/>
      <c r="M58" s="43"/>
      <c r="N58" s="43"/>
      <c r="O58" s="43"/>
      <c r="P58" s="43"/>
      <c r="Q58" s="105">
        <v>32</v>
      </c>
    </row>
    <row r="59" spans="1:19" ht="15" thickBot="1" x14ac:dyDescent="0.25">
      <c r="A59" s="53" t="s">
        <v>72</v>
      </c>
      <c r="B59" s="52" t="s">
        <v>350</v>
      </c>
      <c r="C59" s="31"/>
      <c r="D59" s="31"/>
      <c r="E59" s="43">
        <v>4</v>
      </c>
      <c r="F59" s="43">
        <v>5</v>
      </c>
      <c r="G59" s="43">
        <v>6</v>
      </c>
      <c r="H59" s="43">
        <v>4</v>
      </c>
      <c r="I59" s="43">
        <v>4</v>
      </c>
      <c r="J59" s="43">
        <v>11</v>
      </c>
      <c r="K59" s="43">
        <v>7</v>
      </c>
      <c r="L59" s="43"/>
      <c r="M59" s="43"/>
      <c r="N59" s="43"/>
      <c r="O59" s="43"/>
      <c r="P59" s="43"/>
      <c r="Q59" s="105">
        <v>41</v>
      </c>
    </row>
    <row r="60" spans="1:19" ht="15" thickBot="1" x14ac:dyDescent="0.25">
      <c r="A60" s="53" t="s">
        <v>72</v>
      </c>
      <c r="B60" s="52" t="s">
        <v>351</v>
      </c>
      <c r="C60" s="31"/>
      <c r="D60" s="31"/>
      <c r="E60" s="43">
        <v>15</v>
      </c>
      <c r="F60" s="43">
        <v>20</v>
      </c>
      <c r="G60" s="43">
        <v>6</v>
      </c>
      <c r="H60" s="43">
        <v>23</v>
      </c>
      <c r="I60" s="43">
        <v>16</v>
      </c>
      <c r="J60" s="43">
        <v>30</v>
      </c>
      <c r="K60" s="43">
        <v>22</v>
      </c>
      <c r="L60" s="43"/>
      <c r="M60" s="43"/>
      <c r="N60" s="43"/>
      <c r="O60" s="43"/>
      <c r="P60" s="43"/>
      <c r="Q60" s="105">
        <v>132</v>
      </c>
    </row>
    <row r="61" spans="1:19" ht="15" thickBot="1" x14ac:dyDescent="0.25">
      <c r="A61" s="53" t="s">
        <v>72</v>
      </c>
      <c r="B61" s="52" t="s">
        <v>352</v>
      </c>
      <c r="C61" s="31"/>
      <c r="D61" s="31"/>
      <c r="E61" s="43">
        <v>4</v>
      </c>
      <c r="F61" s="43">
        <v>4</v>
      </c>
      <c r="G61" s="43">
        <v>6</v>
      </c>
      <c r="H61" s="43">
        <v>9</v>
      </c>
      <c r="I61" s="43">
        <v>3</v>
      </c>
      <c r="J61" s="43">
        <v>10</v>
      </c>
      <c r="K61" s="43">
        <v>10</v>
      </c>
      <c r="L61" s="43"/>
      <c r="M61" s="43"/>
      <c r="N61" s="43"/>
      <c r="O61" s="43"/>
      <c r="P61" s="43"/>
      <c r="Q61" s="105">
        <v>46</v>
      </c>
    </row>
    <row r="62" spans="1:19" ht="15" thickBot="1" x14ac:dyDescent="0.25">
      <c r="A62" s="53" t="s">
        <v>72</v>
      </c>
      <c r="B62" s="52" t="s">
        <v>353</v>
      </c>
      <c r="C62" s="31"/>
      <c r="D62" s="31"/>
      <c r="E62" s="43">
        <v>1</v>
      </c>
      <c r="F62" s="43">
        <v>8</v>
      </c>
      <c r="G62" s="43">
        <v>5</v>
      </c>
      <c r="H62" s="43">
        <v>8</v>
      </c>
      <c r="I62" s="43">
        <v>2</v>
      </c>
      <c r="J62" s="43">
        <v>1</v>
      </c>
      <c r="K62" s="43">
        <v>7</v>
      </c>
      <c r="L62" s="43"/>
      <c r="M62" s="43"/>
      <c r="N62" s="43"/>
      <c r="O62" s="43"/>
      <c r="P62" s="43"/>
      <c r="Q62" s="105">
        <v>32</v>
      </c>
    </row>
    <row r="63" spans="1:19" ht="15" thickBot="1" x14ac:dyDescent="0.25">
      <c r="A63" s="51" t="s">
        <v>72</v>
      </c>
      <c r="B63" s="52" t="s">
        <v>354</v>
      </c>
      <c r="C63" s="31"/>
      <c r="D63" s="31"/>
      <c r="E63" s="43">
        <v>196</v>
      </c>
      <c r="F63" s="43">
        <v>184</v>
      </c>
      <c r="G63" s="43">
        <v>191</v>
      </c>
      <c r="H63" s="43">
        <v>199</v>
      </c>
      <c r="I63" s="43">
        <v>114</v>
      </c>
      <c r="J63" s="43">
        <v>182</v>
      </c>
      <c r="K63" s="43">
        <v>220</v>
      </c>
      <c r="L63" s="43"/>
      <c r="M63" s="43"/>
      <c r="N63" s="43"/>
      <c r="O63" s="43"/>
      <c r="P63" s="43"/>
      <c r="Q63" s="105">
        <v>1286</v>
      </c>
    </row>
    <row r="64" spans="1:19" ht="15" thickBot="1" x14ac:dyDescent="0.25">
      <c r="A64" s="294" t="s">
        <v>160</v>
      </c>
      <c r="B64" s="295"/>
      <c r="C64" s="276">
        <v>71.051673944687053</v>
      </c>
      <c r="D64" s="75">
        <v>0.25578602620087337</v>
      </c>
      <c r="E64" s="5">
        <v>318</v>
      </c>
      <c r="F64" s="5">
        <v>315</v>
      </c>
      <c r="G64" s="5">
        <v>276</v>
      </c>
      <c r="H64" s="5">
        <v>391</v>
      </c>
      <c r="I64" s="5">
        <v>236</v>
      </c>
      <c r="J64" s="5">
        <v>374</v>
      </c>
      <c r="K64" s="5">
        <v>362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211">
        <v>2272</v>
      </c>
      <c r="R64" s="296">
        <v>8882.424242424242</v>
      </c>
      <c r="S64" s="297"/>
    </row>
    <row r="65" spans="1:22" ht="15" thickBot="1" x14ac:dyDescent="0.25">
      <c r="A65" s="53" t="s">
        <v>83</v>
      </c>
      <c r="B65" s="52" t="s">
        <v>355</v>
      </c>
      <c r="C65" s="31"/>
      <c r="D65" s="31"/>
      <c r="E65" s="43">
        <v>32</v>
      </c>
      <c r="F65" s="43">
        <v>75</v>
      </c>
      <c r="G65" s="43">
        <v>31</v>
      </c>
      <c r="H65" s="43">
        <v>43</v>
      </c>
      <c r="I65" s="43">
        <v>76</v>
      </c>
      <c r="J65" s="43">
        <v>84</v>
      </c>
      <c r="K65" s="43">
        <v>139</v>
      </c>
      <c r="L65" s="43"/>
      <c r="M65" s="43"/>
      <c r="N65" s="43"/>
      <c r="O65" s="43"/>
      <c r="P65" s="43"/>
      <c r="Q65" s="105">
        <v>480</v>
      </c>
    </row>
    <row r="66" spans="1:22" ht="15" thickBot="1" x14ac:dyDescent="0.25">
      <c r="A66" s="53" t="s">
        <v>83</v>
      </c>
      <c r="B66" s="52" t="s">
        <v>356</v>
      </c>
      <c r="C66" s="31"/>
      <c r="D66" s="31"/>
      <c r="E66" s="43">
        <v>0</v>
      </c>
      <c r="F66" s="43">
        <v>0</v>
      </c>
      <c r="G66" s="43">
        <v>0</v>
      </c>
      <c r="H66" s="43">
        <v>0</v>
      </c>
      <c r="I66" s="43">
        <v>0</v>
      </c>
      <c r="J66" s="43">
        <v>0</v>
      </c>
      <c r="K66" s="43">
        <v>0</v>
      </c>
      <c r="L66" s="43"/>
      <c r="M66" s="43"/>
      <c r="N66" s="43"/>
      <c r="O66" s="43"/>
      <c r="P66" s="43"/>
      <c r="Q66" s="105">
        <v>0</v>
      </c>
    </row>
    <row r="67" spans="1:22" ht="15" thickBot="1" x14ac:dyDescent="0.25">
      <c r="A67" s="53" t="s">
        <v>83</v>
      </c>
      <c r="B67" s="52" t="s">
        <v>357</v>
      </c>
      <c r="C67" s="31"/>
      <c r="D67" s="31"/>
      <c r="E67" s="43">
        <v>0</v>
      </c>
      <c r="F67" s="43">
        <v>0</v>
      </c>
      <c r="G67" s="43">
        <v>0</v>
      </c>
      <c r="H67" s="43">
        <v>0</v>
      </c>
      <c r="I67" s="43">
        <v>0</v>
      </c>
      <c r="J67" s="43">
        <v>0</v>
      </c>
      <c r="K67" s="43">
        <v>0</v>
      </c>
      <c r="L67" s="43"/>
      <c r="M67" s="43"/>
      <c r="N67" s="43"/>
      <c r="O67" s="43"/>
      <c r="P67" s="43"/>
      <c r="Q67" s="105">
        <v>0</v>
      </c>
    </row>
    <row r="68" spans="1:22" ht="15" thickBot="1" x14ac:dyDescent="0.25">
      <c r="A68" s="53" t="s">
        <v>83</v>
      </c>
      <c r="B68" s="52" t="s">
        <v>358</v>
      </c>
      <c r="C68" s="31"/>
      <c r="D68" s="31"/>
      <c r="E68" s="43">
        <v>0</v>
      </c>
      <c r="F68" s="43">
        <v>0</v>
      </c>
      <c r="G68" s="43">
        <v>0</v>
      </c>
      <c r="H68" s="43">
        <v>0</v>
      </c>
      <c r="I68" s="43">
        <v>0</v>
      </c>
      <c r="J68" s="43">
        <v>0</v>
      </c>
      <c r="K68" s="43">
        <v>0</v>
      </c>
      <c r="L68" s="43"/>
      <c r="M68" s="43"/>
      <c r="N68" s="43"/>
      <c r="O68" s="43"/>
      <c r="P68" s="43"/>
      <c r="Q68" s="105">
        <v>0</v>
      </c>
    </row>
    <row r="69" spans="1:22" ht="15" thickBot="1" x14ac:dyDescent="0.25">
      <c r="A69" s="53" t="s">
        <v>83</v>
      </c>
      <c r="B69" s="52" t="s">
        <v>359</v>
      </c>
      <c r="C69" s="31"/>
      <c r="D69" s="31"/>
      <c r="E69" s="43">
        <v>0</v>
      </c>
      <c r="F69" s="43">
        <v>0</v>
      </c>
      <c r="G69" s="43">
        <v>0</v>
      </c>
      <c r="H69" s="43">
        <v>0</v>
      </c>
      <c r="I69" s="43">
        <v>0</v>
      </c>
      <c r="J69" s="43">
        <v>0</v>
      </c>
      <c r="K69" s="43">
        <v>0</v>
      </c>
      <c r="L69" s="43"/>
      <c r="M69" s="43"/>
      <c r="N69" s="43"/>
      <c r="O69" s="43"/>
      <c r="P69" s="43"/>
      <c r="Q69" s="105">
        <v>0</v>
      </c>
    </row>
    <row r="70" spans="1:22" ht="15" thickBot="1" x14ac:dyDescent="0.25">
      <c r="A70" s="53" t="s">
        <v>83</v>
      </c>
      <c r="B70" s="52" t="s">
        <v>360</v>
      </c>
      <c r="C70" s="31"/>
      <c r="D70" s="31"/>
      <c r="E70" s="43">
        <v>0</v>
      </c>
      <c r="F70" s="43">
        <v>0</v>
      </c>
      <c r="G70" s="43">
        <v>0</v>
      </c>
      <c r="H70" s="43">
        <v>0</v>
      </c>
      <c r="I70" s="43">
        <v>0</v>
      </c>
      <c r="J70" s="43">
        <v>0</v>
      </c>
      <c r="K70" s="43">
        <v>0</v>
      </c>
      <c r="L70" s="43"/>
      <c r="M70" s="43"/>
      <c r="N70" s="43"/>
      <c r="O70" s="43"/>
      <c r="P70" s="43"/>
      <c r="Q70" s="105">
        <v>0</v>
      </c>
    </row>
    <row r="71" spans="1:22" ht="15" thickBot="1" x14ac:dyDescent="0.25">
      <c r="A71" s="53" t="s">
        <v>83</v>
      </c>
      <c r="B71" s="52" t="s">
        <v>361</v>
      </c>
      <c r="C71" s="31"/>
      <c r="D71" s="31"/>
      <c r="E71" s="43">
        <v>0</v>
      </c>
      <c r="F71" s="43">
        <v>0</v>
      </c>
      <c r="G71" s="43">
        <v>0</v>
      </c>
      <c r="H71" s="43">
        <v>0</v>
      </c>
      <c r="I71" s="43">
        <v>0</v>
      </c>
      <c r="J71" s="43">
        <v>0</v>
      </c>
      <c r="K71" s="43">
        <v>0</v>
      </c>
      <c r="L71" s="43"/>
      <c r="M71" s="43"/>
      <c r="N71" s="43"/>
      <c r="O71" s="43"/>
      <c r="P71" s="43"/>
      <c r="Q71" s="105">
        <v>0</v>
      </c>
    </row>
    <row r="72" spans="1:22" ht="15" thickBot="1" x14ac:dyDescent="0.25">
      <c r="A72" s="53" t="s">
        <v>83</v>
      </c>
      <c r="B72" s="52" t="s">
        <v>362</v>
      </c>
      <c r="C72" s="31"/>
      <c r="D72" s="31"/>
      <c r="E72" s="43">
        <v>0</v>
      </c>
      <c r="F72" s="43">
        <v>0</v>
      </c>
      <c r="G72" s="43">
        <v>0</v>
      </c>
      <c r="H72" s="43">
        <v>0</v>
      </c>
      <c r="I72" s="43">
        <v>0</v>
      </c>
      <c r="J72" s="43">
        <v>0</v>
      </c>
      <c r="K72" s="43">
        <v>0</v>
      </c>
      <c r="L72" s="43"/>
      <c r="M72" s="43"/>
      <c r="N72" s="43"/>
      <c r="O72" s="43"/>
      <c r="P72" s="43"/>
      <c r="Q72" s="105">
        <v>0</v>
      </c>
    </row>
    <row r="73" spans="1:22" ht="15" thickBot="1" x14ac:dyDescent="0.25">
      <c r="A73" s="53" t="s">
        <v>83</v>
      </c>
      <c r="B73" s="52" t="s">
        <v>363</v>
      </c>
      <c r="C73" s="31"/>
      <c r="D73" s="31"/>
      <c r="E73" s="43">
        <v>0</v>
      </c>
      <c r="F73" s="43">
        <v>0</v>
      </c>
      <c r="G73" s="43">
        <v>0</v>
      </c>
      <c r="H73" s="43">
        <v>0</v>
      </c>
      <c r="I73" s="43">
        <v>0</v>
      </c>
      <c r="J73" s="43">
        <v>0</v>
      </c>
      <c r="K73" s="43">
        <v>0</v>
      </c>
      <c r="L73" s="43"/>
      <c r="M73" s="43"/>
      <c r="N73" s="43"/>
      <c r="O73" s="43"/>
      <c r="P73" s="43"/>
      <c r="Q73" s="105">
        <v>0</v>
      </c>
      <c r="V73" s="127"/>
    </row>
    <row r="74" spans="1:22" ht="15" thickBot="1" x14ac:dyDescent="0.25">
      <c r="A74" s="53" t="s">
        <v>83</v>
      </c>
      <c r="B74" s="52" t="s">
        <v>364</v>
      </c>
      <c r="C74" s="31"/>
      <c r="D74" s="31"/>
      <c r="E74" s="43">
        <v>0</v>
      </c>
      <c r="F74" s="43">
        <v>0</v>
      </c>
      <c r="G74" s="43">
        <v>0</v>
      </c>
      <c r="H74" s="43">
        <v>0</v>
      </c>
      <c r="I74" s="43">
        <v>0</v>
      </c>
      <c r="J74" s="43">
        <v>0</v>
      </c>
      <c r="K74" s="43">
        <v>0</v>
      </c>
      <c r="L74" s="43"/>
      <c r="M74" s="43"/>
      <c r="N74" s="43"/>
      <c r="O74" s="43"/>
      <c r="P74" s="43"/>
      <c r="Q74" s="105">
        <v>0</v>
      </c>
    </row>
    <row r="75" spans="1:22" ht="15" thickBot="1" x14ac:dyDescent="0.25">
      <c r="A75" s="294" t="s">
        <v>17</v>
      </c>
      <c r="B75" s="295"/>
      <c r="C75" s="276">
        <v>44.203211988446888</v>
      </c>
      <c r="D75" s="75">
        <v>0.16355188435725349</v>
      </c>
      <c r="E75" s="5">
        <v>32</v>
      </c>
      <c r="F75" s="5">
        <v>75</v>
      </c>
      <c r="G75" s="5">
        <v>31</v>
      </c>
      <c r="H75" s="5">
        <v>43</v>
      </c>
      <c r="I75" s="5">
        <v>76</v>
      </c>
      <c r="J75" s="5">
        <v>84</v>
      </c>
      <c r="K75" s="5">
        <v>139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211">
        <v>480</v>
      </c>
      <c r="R75" s="296">
        <v>2934.848484848485</v>
      </c>
      <c r="S75" s="297"/>
    </row>
    <row r="76" spans="1:22" ht="15" thickBot="1" x14ac:dyDescent="0.25">
      <c r="A76" s="42" t="s">
        <v>89</v>
      </c>
      <c r="B76" s="52" t="s">
        <v>365</v>
      </c>
      <c r="C76" s="31"/>
      <c r="D76" s="31"/>
      <c r="E76" s="43">
        <v>12</v>
      </c>
      <c r="F76" s="43">
        <v>1</v>
      </c>
      <c r="G76" s="43">
        <v>13</v>
      </c>
      <c r="H76" s="43">
        <v>21</v>
      </c>
      <c r="I76" s="43">
        <v>12</v>
      </c>
      <c r="J76" s="43">
        <v>4</v>
      </c>
      <c r="K76" s="43">
        <v>22</v>
      </c>
      <c r="L76" s="43"/>
      <c r="M76" s="43"/>
      <c r="N76" s="43"/>
      <c r="O76" s="43"/>
      <c r="P76" s="43"/>
      <c r="Q76" s="105">
        <v>85</v>
      </c>
    </row>
    <row r="77" spans="1:22" ht="15" thickBot="1" x14ac:dyDescent="0.25">
      <c r="A77" s="42" t="s">
        <v>89</v>
      </c>
      <c r="B77" s="52" t="s">
        <v>366</v>
      </c>
      <c r="C77" s="31"/>
      <c r="D77" s="31"/>
      <c r="E77" s="43">
        <v>35</v>
      </c>
      <c r="F77" s="43">
        <v>17</v>
      </c>
      <c r="G77" s="43">
        <v>16</v>
      </c>
      <c r="H77" s="43">
        <v>27</v>
      </c>
      <c r="I77" s="43">
        <v>9</v>
      </c>
      <c r="J77" s="43">
        <v>6</v>
      </c>
      <c r="K77" s="43">
        <v>21</v>
      </c>
      <c r="L77" s="43"/>
      <c r="M77" s="43"/>
      <c r="N77" s="43"/>
      <c r="O77" s="43"/>
      <c r="P77" s="43"/>
      <c r="Q77" s="105">
        <v>131</v>
      </c>
    </row>
    <row r="78" spans="1:22" ht="15" thickBot="1" x14ac:dyDescent="0.25">
      <c r="A78" s="42" t="s">
        <v>89</v>
      </c>
      <c r="B78" s="52" t="s">
        <v>367</v>
      </c>
      <c r="C78" s="31"/>
      <c r="D78" s="31"/>
      <c r="E78" s="43">
        <v>17</v>
      </c>
      <c r="F78" s="43">
        <v>25</v>
      </c>
      <c r="G78" s="43">
        <v>39</v>
      </c>
      <c r="H78" s="43">
        <v>29</v>
      </c>
      <c r="I78" s="43">
        <v>33</v>
      </c>
      <c r="J78" s="43">
        <v>26</v>
      </c>
      <c r="K78" s="43">
        <v>24</v>
      </c>
      <c r="L78" s="43"/>
      <c r="M78" s="43"/>
      <c r="N78" s="43"/>
      <c r="O78" s="43"/>
      <c r="P78" s="43"/>
      <c r="Q78" s="105">
        <v>193</v>
      </c>
    </row>
    <row r="79" spans="1:22" ht="15" thickBot="1" x14ac:dyDescent="0.25">
      <c r="A79" s="42" t="s">
        <v>89</v>
      </c>
      <c r="B79" s="52" t="s">
        <v>368</v>
      </c>
      <c r="C79" s="31"/>
      <c r="D79" s="31"/>
      <c r="E79" s="43">
        <v>2</v>
      </c>
      <c r="F79" s="43">
        <v>3</v>
      </c>
      <c r="G79" s="43">
        <v>1</v>
      </c>
      <c r="H79" s="43">
        <v>1</v>
      </c>
      <c r="I79" s="43">
        <v>2</v>
      </c>
      <c r="J79" s="43">
        <v>4</v>
      </c>
      <c r="K79" s="43">
        <v>1</v>
      </c>
      <c r="L79" s="43"/>
      <c r="M79" s="43"/>
      <c r="N79" s="43"/>
      <c r="O79" s="43"/>
      <c r="P79" s="43"/>
      <c r="Q79" s="105">
        <v>14</v>
      </c>
    </row>
    <row r="80" spans="1:22" ht="15" thickBot="1" x14ac:dyDescent="0.25">
      <c r="A80" s="42" t="s">
        <v>89</v>
      </c>
      <c r="B80" s="52" t="s">
        <v>369</v>
      </c>
      <c r="C80" s="31"/>
      <c r="D80" s="31"/>
      <c r="E80" s="43">
        <v>19</v>
      </c>
      <c r="F80" s="43">
        <v>38</v>
      </c>
      <c r="G80" s="43">
        <v>19</v>
      </c>
      <c r="H80" s="43">
        <v>10</v>
      </c>
      <c r="I80" s="43">
        <v>20</v>
      </c>
      <c r="J80" s="43">
        <v>4</v>
      </c>
      <c r="K80" s="43">
        <v>0</v>
      </c>
      <c r="L80" s="43"/>
      <c r="M80" s="43"/>
      <c r="N80" s="43"/>
      <c r="O80" s="43"/>
      <c r="P80" s="43"/>
      <c r="Q80" s="105">
        <v>110</v>
      </c>
    </row>
    <row r="81" spans="1:19" ht="15" thickBot="1" x14ac:dyDescent="0.25">
      <c r="A81" s="294" t="s">
        <v>161</v>
      </c>
      <c r="B81" s="295"/>
      <c r="C81" s="276">
        <v>61.104742053152684</v>
      </c>
      <c r="D81" s="75">
        <v>0.23219801980198018</v>
      </c>
      <c r="E81" s="5">
        <v>85</v>
      </c>
      <c r="F81" s="5">
        <v>84</v>
      </c>
      <c r="G81" s="5">
        <v>88</v>
      </c>
      <c r="H81" s="5">
        <v>88</v>
      </c>
      <c r="I81" s="5">
        <v>76</v>
      </c>
      <c r="J81" s="5">
        <v>44</v>
      </c>
      <c r="K81" s="5">
        <v>68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211">
        <v>533</v>
      </c>
      <c r="R81" s="296">
        <v>2295.4545454545455</v>
      </c>
      <c r="S81" s="297"/>
    </row>
    <row r="82" spans="1:19" ht="15" thickBot="1" x14ac:dyDescent="0.25">
      <c r="A82" s="42" t="s">
        <v>100</v>
      </c>
      <c r="B82" s="52" t="s">
        <v>370</v>
      </c>
      <c r="C82" s="31"/>
      <c r="D82" s="31"/>
      <c r="E82" s="43">
        <v>1</v>
      </c>
      <c r="F82" s="43">
        <v>0</v>
      </c>
      <c r="G82" s="43">
        <v>3</v>
      </c>
      <c r="H82" s="43">
        <v>1</v>
      </c>
      <c r="I82" s="43">
        <v>10</v>
      </c>
      <c r="J82" s="43">
        <v>9</v>
      </c>
      <c r="K82" s="43">
        <v>3</v>
      </c>
      <c r="L82" s="43"/>
      <c r="M82" s="43"/>
      <c r="N82" s="43"/>
      <c r="O82" s="43"/>
      <c r="P82" s="43"/>
      <c r="Q82" s="105">
        <v>27</v>
      </c>
    </row>
    <row r="83" spans="1:19" ht="15" thickBot="1" x14ac:dyDescent="0.25">
      <c r="A83" s="42" t="s">
        <v>100</v>
      </c>
      <c r="B83" s="52" t="s">
        <v>371</v>
      </c>
      <c r="C83" s="31"/>
      <c r="D83" s="31"/>
      <c r="E83" s="43">
        <v>4</v>
      </c>
      <c r="F83" s="43">
        <v>3</v>
      </c>
      <c r="G83" s="43">
        <v>9</v>
      </c>
      <c r="H83" s="43">
        <v>7</v>
      </c>
      <c r="I83" s="43">
        <v>16</v>
      </c>
      <c r="J83" s="43">
        <v>8</v>
      </c>
      <c r="K83" s="43">
        <v>5</v>
      </c>
      <c r="L83" s="43"/>
      <c r="M83" s="43"/>
      <c r="N83" s="43"/>
      <c r="O83" s="43"/>
      <c r="P83" s="43"/>
      <c r="Q83" s="105">
        <v>52</v>
      </c>
    </row>
    <row r="84" spans="1:19" ht="15" thickBot="1" x14ac:dyDescent="0.25">
      <c r="A84" s="42" t="s">
        <v>100</v>
      </c>
      <c r="B84" s="52" t="s">
        <v>372</v>
      </c>
      <c r="C84" s="31"/>
      <c r="D84" s="31"/>
      <c r="E84" s="43">
        <v>2</v>
      </c>
      <c r="F84" s="43">
        <v>0</v>
      </c>
      <c r="G84" s="43">
        <v>5</v>
      </c>
      <c r="H84" s="43">
        <v>3</v>
      </c>
      <c r="I84" s="43">
        <v>0</v>
      </c>
      <c r="J84" s="43">
        <v>9</v>
      </c>
      <c r="K84" s="43">
        <v>3</v>
      </c>
      <c r="L84" s="43"/>
      <c r="M84" s="43"/>
      <c r="N84" s="43"/>
      <c r="O84" s="43"/>
      <c r="P84" s="43"/>
      <c r="Q84" s="105">
        <v>22</v>
      </c>
    </row>
    <row r="85" spans="1:19" ht="15" thickBot="1" x14ac:dyDescent="0.25">
      <c r="A85" s="42" t="s">
        <v>100</v>
      </c>
      <c r="B85" s="52" t="s">
        <v>379</v>
      </c>
      <c r="C85" s="31"/>
      <c r="D85" s="31"/>
      <c r="E85" s="43">
        <v>6</v>
      </c>
      <c r="F85" s="43">
        <v>4</v>
      </c>
      <c r="G85" s="43">
        <v>7</v>
      </c>
      <c r="H85" s="43">
        <v>2</v>
      </c>
      <c r="I85" s="43">
        <v>13</v>
      </c>
      <c r="J85" s="43">
        <v>4</v>
      </c>
      <c r="K85" s="43">
        <v>4</v>
      </c>
      <c r="L85" s="43"/>
      <c r="M85" s="43"/>
      <c r="N85" s="43"/>
      <c r="O85" s="43"/>
      <c r="P85" s="43"/>
      <c r="Q85" s="105">
        <v>40</v>
      </c>
    </row>
    <row r="86" spans="1:19" ht="15" thickBot="1" x14ac:dyDescent="0.25">
      <c r="A86" s="42" t="s">
        <v>100</v>
      </c>
      <c r="B86" s="52" t="s">
        <v>373</v>
      </c>
      <c r="C86" s="31"/>
      <c r="D86" s="31"/>
      <c r="E86" s="43">
        <v>3</v>
      </c>
      <c r="F86" s="43">
        <v>5</v>
      </c>
      <c r="G86" s="43">
        <v>5</v>
      </c>
      <c r="H86" s="43">
        <v>3</v>
      </c>
      <c r="I86" s="43">
        <v>16</v>
      </c>
      <c r="J86" s="43">
        <v>9</v>
      </c>
      <c r="K86" s="43">
        <v>10</v>
      </c>
      <c r="L86" s="43"/>
      <c r="M86" s="43"/>
      <c r="N86" s="43"/>
      <c r="O86" s="43"/>
      <c r="P86" s="43"/>
      <c r="Q86" s="105">
        <v>51</v>
      </c>
    </row>
    <row r="87" spans="1:19" ht="15" thickBot="1" x14ac:dyDescent="0.25">
      <c r="A87" s="42" t="s">
        <v>100</v>
      </c>
      <c r="B87" s="52" t="s">
        <v>374</v>
      </c>
      <c r="C87" s="31"/>
      <c r="D87" s="31"/>
      <c r="E87" s="43">
        <v>0</v>
      </c>
      <c r="F87" s="43">
        <v>0</v>
      </c>
      <c r="G87" s="43">
        <v>2</v>
      </c>
      <c r="H87" s="43">
        <v>2</v>
      </c>
      <c r="I87" s="43">
        <v>6</v>
      </c>
      <c r="J87" s="43">
        <v>2</v>
      </c>
      <c r="K87" s="43">
        <v>3</v>
      </c>
      <c r="L87" s="43"/>
      <c r="M87" s="43"/>
      <c r="N87" s="43"/>
      <c r="O87" s="43"/>
      <c r="P87" s="43"/>
      <c r="Q87" s="105">
        <v>15</v>
      </c>
    </row>
    <row r="88" spans="1:19" ht="15" thickBot="1" x14ac:dyDescent="0.25">
      <c r="A88" s="42" t="s">
        <v>100</v>
      </c>
      <c r="B88" s="52" t="s">
        <v>375</v>
      </c>
      <c r="C88" s="31"/>
      <c r="D88" s="31"/>
      <c r="E88" s="43">
        <v>4</v>
      </c>
      <c r="F88" s="43">
        <v>5</v>
      </c>
      <c r="G88" s="43">
        <v>4</v>
      </c>
      <c r="H88" s="43">
        <v>23</v>
      </c>
      <c r="I88" s="43">
        <v>8</v>
      </c>
      <c r="J88" s="43">
        <v>14</v>
      </c>
      <c r="K88" s="43">
        <v>16</v>
      </c>
      <c r="L88" s="43"/>
      <c r="M88" s="43"/>
      <c r="N88" s="43"/>
      <c r="O88" s="43"/>
      <c r="P88" s="43"/>
      <c r="Q88" s="105">
        <v>74</v>
      </c>
    </row>
    <row r="89" spans="1:19" ht="15" thickBot="1" x14ac:dyDescent="0.25">
      <c r="A89" s="42" t="s">
        <v>100</v>
      </c>
      <c r="B89" s="52" t="s">
        <v>376</v>
      </c>
      <c r="C89" s="31"/>
      <c r="D89" s="31"/>
      <c r="E89" s="43">
        <v>18</v>
      </c>
      <c r="F89" s="43">
        <v>7</v>
      </c>
      <c r="G89" s="43">
        <v>13</v>
      </c>
      <c r="H89" s="43">
        <v>18</v>
      </c>
      <c r="I89" s="43">
        <v>38</v>
      </c>
      <c r="J89" s="43">
        <v>21</v>
      </c>
      <c r="K89" s="43">
        <v>14</v>
      </c>
      <c r="L89" s="43"/>
      <c r="M89" s="43"/>
      <c r="N89" s="43"/>
      <c r="O89" s="43"/>
      <c r="P89" s="43"/>
      <c r="Q89" s="105">
        <v>129</v>
      </c>
    </row>
    <row r="90" spans="1:19" ht="15" thickBot="1" x14ac:dyDescent="0.25">
      <c r="A90" s="42" t="s">
        <v>100</v>
      </c>
      <c r="B90" s="52" t="s">
        <v>377</v>
      </c>
      <c r="C90" s="31"/>
      <c r="D90" s="31"/>
      <c r="E90" s="43">
        <v>5</v>
      </c>
      <c r="F90" s="43">
        <v>2</v>
      </c>
      <c r="G90" s="43">
        <v>0</v>
      </c>
      <c r="H90" s="43">
        <v>5</v>
      </c>
      <c r="I90" s="43">
        <v>8</v>
      </c>
      <c r="J90" s="43">
        <v>8</v>
      </c>
      <c r="K90" s="43">
        <v>1</v>
      </c>
      <c r="L90" s="43"/>
      <c r="M90" s="43"/>
      <c r="N90" s="43"/>
      <c r="O90" s="43"/>
      <c r="P90" s="43"/>
      <c r="Q90" s="105">
        <v>29</v>
      </c>
    </row>
    <row r="91" spans="1:19" ht="15" thickBot="1" x14ac:dyDescent="0.25">
      <c r="A91" s="42" t="s">
        <v>100</v>
      </c>
      <c r="B91" s="52" t="s">
        <v>378</v>
      </c>
      <c r="C91" s="31"/>
      <c r="D91" s="31"/>
      <c r="E91" s="43">
        <v>4</v>
      </c>
      <c r="F91" s="43">
        <v>0</v>
      </c>
      <c r="G91" s="43">
        <v>1</v>
      </c>
      <c r="H91" s="43">
        <v>0</v>
      </c>
      <c r="I91" s="43">
        <v>19</v>
      </c>
      <c r="J91" s="43">
        <v>7</v>
      </c>
      <c r="K91" s="43">
        <v>2</v>
      </c>
      <c r="L91" s="43"/>
      <c r="M91" s="43"/>
      <c r="N91" s="43"/>
      <c r="O91" s="43"/>
      <c r="P91" s="43"/>
      <c r="Q91" s="105">
        <v>33</v>
      </c>
    </row>
    <row r="92" spans="1:19" ht="15" thickBot="1" x14ac:dyDescent="0.25">
      <c r="A92" s="294" t="s">
        <v>162</v>
      </c>
      <c r="B92" s="295"/>
      <c r="C92" s="276">
        <v>45.370734478087989</v>
      </c>
      <c r="D92" s="75">
        <v>0.12250098309083758</v>
      </c>
      <c r="E92" s="5">
        <v>47</v>
      </c>
      <c r="F92" s="5">
        <v>26</v>
      </c>
      <c r="G92" s="5">
        <v>49</v>
      </c>
      <c r="H92" s="5">
        <v>64</v>
      </c>
      <c r="I92" s="5">
        <v>134</v>
      </c>
      <c r="J92" s="5">
        <v>91</v>
      </c>
      <c r="K92" s="5">
        <v>61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211">
        <v>472</v>
      </c>
      <c r="R92" s="296">
        <v>3853.0303030303035</v>
      </c>
      <c r="S92" s="297"/>
    </row>
    <row r="93" spans="1:19" ht="15" thickBot="1" x14ac:dyDescent="0.25">
      <c r="A93" s="42" t="s">
        <v>116</v>
      </c>
      <c r="B93" s="52" t="s">
        <v>380</v>
      </c>
      <c r="C93" s="31"/>
      <c r="D93" s="31"/>
      <c r="E93" s="43">
        <v>51</v>
      </c>
      <c r="F93" s="43">
        <v>43</v>
      </c>
      <c r="G93" s="43">
        <v>57</v>
      </c>
      <c r="H93" s="43">
        <v>93</v>
      </c>
      <c r="I93" s="43">
        <v>46</v>
      </c>
      <c r="J93" s="43">
        <v>85</v>
      </c>
      <c r="K93" s="43">
        <v>88</v>
      </c>
      <c r="L93" s="43"/>
      <c r="M93" s="43"/>
      <c r="N93" s="43"/>
      <c r="O93" s="43"/>
      <c r="P93" s="43"/>
      <c r="Q93" s="105">
        <v>463</v>
      </c>
    </row>
    <row r="94" spans="1:19" ht="15" thickBot="1" x14ac:dyDescent="0.25">
      <c r="A94" s="42" t="s">
        <v>116</v>
      </c>
      <c r="B94" s="52" t="s">
        <v>381</v>
      </c>
      <c r="C94" s="31"/>
      <c r="D94" s="31"/>
      <c r="E94" s="43">
        <v>109</v>
      </c>
      <c r="F94" s="43">
        <v>185</v>
      </c>
      <c r="G94" s="43">
        <v>132</v>
      </c>
      <c r="H94" s="43">
        <v>174</v>
      </c>
      <c r="I94" s="43">
        <v>206</v>
      </c>
      <c r="J94" s="43">
        <v>187</v>
      </c>
      <c r="K94" s="43">
        <v>202</v>
      </c>
      <c r="L94" s="43"/>
      <c r="M94" s="43"/>
      <c r="N94" s="43"/>
      <c r="O94" s="43"/>
      <c r="P94" s="43"/>
      <c r="Q94" s="105">
        <v>1195</v>
      </c>
    </row>
    <row r="95" spans="1:19" ht="15" thickBot="1" x14ac:dyDescent="0.25">
      <c r="A95" s="42" t="s">
        <v>116</v>
      </c>
      <c r="B95" s="52" t="s">
        <v>382</v>
      </c>
      <c r="C95" s="31"/>
      <c r="D95" s="31"/>
      <c r="E95" s="43">
        <v>121</v>
      </c>
      <c r="F95" s="43">
        <v>180</v>
      </c>
      <c r="G95" s="43">
        <v>78</v>
      </c>
      <c r="H95" s="43">
        <v>220</v>
      </c>
      <c r="I95" s="43">
        <v>81</v>
      </c>
      <c r="J95" s="43">
        <v>125</v>
      </c>
      <c r="K95" s="43">
        <v>42</v>
      </c>
      <c r="L95" s="43"/>
      <c r="M95" s="43"/>
      <c r="N95" s="43"/>
      <c r="O95" s="43"/>
      <c r="P95" s="43"/>
      <c r="Q95" s="105">
        <v>847</v>
      </c>
    </row>
    <row r="96" spans="1:19" ht="15" thickBot="1" x14ac:dyDescent="0.25">
      <c r="A96" s="42" t="s">
        <v>116</v>
      </c>
      <c r="B96" s="52" t="s">
        <v>383</v>
      </c>
      <c r="C96" s="31"/>
      <c r="D96" s="31"/>
      <c r="E96" s="43">
        <v>35</v>
      </c>
      <c r="F96" s="43">
        <v>14</v>
      </c>
      <c r="G96" s="43">
        <v>57</v>
      </c>
      <c r="H96" s="43">
        <v>30</v>
      </c>
      <c r="I96" s="43">
        <v>39</v>
      </c>
      <c r="J96" s="43">
        <v>38</v>
      </c>
      <c r="K96" s="43">
        <v>27</v>
      </c>
      <c r="L96" s="43"/>
      <c r="M96" s="43"/>
      <c r="N96" s="43"/>
      <c r="O96" s="43"/>
      <c r="P96" s="43"/>
      <c r="Q96" s="105">
        <v>240</v>
      </c>
    </row>
    <row r="97" spans="1:21" ht="15" thickBot="1" x14ac:dyDescent="0.25">
      <c r="A97" s="42" t="s">
        <v>116</v>
      </c>
      <c r="B97" s="52" t="s">
        <v>384</v>
      </c>
      <c r="C97" s="31"/>
      <c r="D97" s="31"/>
      <c r="E97" s="43">
        <v>0</v>
      </c>
      <c r="F97" s="43">
        <v>0</v>
      </c>
      <c r="G97" s="43">
        <v>0</v>
      </c>
      <c r="H97" s="43">
        <v>0</v>
      </c>
      <c r="I97" s="43">
        <v>0</v>
      </c>
      <c r="J97" s="43">
        <v>0</v>
      </c>
      <c r="K97" s="43">
        <v>19</v>
      </c>
      <c r="L97" s="43"/>
      <c r="M97" s="43"/>
      <c r="N97" s="43"/>
      <c r="O97" s="43"/>
      <c r="P97" s="43"/>
      <c r="Q97" s="105">
        <v>19</v>
      </c>
    </row>
    <row r="98" spans="1:21" ht="15" thickBot="1" x14ac:dyDescent="0.25">
      <c r="A98" s="42" t="s">
        <v>116</v>
      </c>
      <c r="B98" s="52" t="s">
        <v>385</v>
      </c>
      <c r="C98" s="31"/>
      <c r="D98" s="31"/>
      <c r="E98" s="43">
        <v>11</v>
      </c>
      <c r="F98" s="43">
        <v>0</v>
      </c>
      <c r="G98" s="43">
        <v>4</v>
      </c>
      <c r="H98" s="43">
        <v>0</v>
      </c>
      <c r="I98" s="43">
        <v>0</v>
      </c>
      <c r="J98" s="43">
        <v>2</v>
      </c>
      <c r="K98" s="43">
        <v>2</v>
      </c>
      <c r="L98" s="43"/>
      <c r="M98" s="43"/>
      <c r="N98" s="43"/>
      <c r="O98" s="43"/>
      <c r="P98" s="43"/>
      <c r="Q98" s="105">
        <v>19</v>
      </c>
    </row>
    <row r="99" spans="1:21" ht="15" thickBot="1" x14ac:dyDescent="0.25">
      <c r="A99" s="42" t="s">
        <v>116</v>
      </c>
      <c r="B99" s="52" t="s">
        <v>386</v>
      </c>
      <c r="C99" s="31"/>
      <c r="D99" s="31"/>
      <c r="E99" s="43">
        <v>0</v>
      </c>
      <c r="F99" s="43">
        <v>2</v>
      </c>
      <c r="G99" s="43">
        <v>0</v>
      </c>
      <c r="H99" s="43">
        <v>0</v>
      </c>
      <c r="I99" s="43">
        <v>0</v>
      </c>
      <c r="J99" s="43">
        <v>1</v>
      </c>
      <c r="K99" s="43">
        <v>2</v>
      </c>
      <c r="L99" s="43"/>
      <c r="M99" s="43"/>
      <c r="N99" s="43"/>
      <c r="O99" s="43"/>
      <c r="P99" s="43"/>
      <c r="Q99" s="105">
        <v>5</v>
      </c>
    </row>
    <row r="100" spans="1:21" ht="15" thickBot="1" x14ac:dyDescent="0.25">
      <c r="A100" s="42" t="s">
        <v>116</v>
      </c>
      <c r="B100" s="52" t="s">
        <v>387</v>
      </c>
      <c r="C100" s="31"/>
      <c r="D100" s="31"/>
      <c r="E100" s="43">
        <v>7</v>
      </c>
      <c r="F100" s="43">
        <v>0</v>
      </c>
      <c r="G100" s="43">
        <v>0</v>
      </c>
      <c r="H100" s="43">
        <v>0</v>
      </c>
      <c r="I100" s="43">
        <v>0</v>
      </c>
      <c r="J100" s="43">
        <v>0</v>
      </c>
      <c r="K100" s="43">
        <v>0</v>
      </c>
      <c r="L100" s="43"/>
      <c r="M100" s="43"/>
      <c r="N100" s="43"/>
      <c r="O100" s="43"/>
      <c r="P100" s="43"/>
      <c r="Q100" s="105">
        <v>7</v>
      </c>
    </row>
    <row r="101" spans="1:21" ht="15" thickBot="1" x14ac:dyDescent="0.25">
      <c r="A101" s="42" t="s">
        <v>116</v>
      </c>
      <c r="B101" s="52" t="s">
        <v>388</v>
      </c>
      <c r="C101" s="31"/>
      <c r="D101" s="31"/>
      <c r="E101" s="43">
        <v>0</v>
      </c>
      <c r="F101" s="43">
        <v>0</v>
      </c>
      <c r="G101" s="43">
        <v>0</v>
      </c>
      <c r="H101" s="43">
        <v>0</v>
      </c>
      <c r="I101" s="43">
        <v>0</v>
      </c>
      <c r="J101" s="43">
        <v>1</v>
      </c>
      <c r="K101" s="43">
        <v>1</v>
      </c>
      <c r="L101" s="43"/>
      <c r="M101" s="43"/>
      <c r="N101" s="43"/>
      <c r="O101" s="43"/>
      <c r="P101" s="43"/>
      <c r="Q101" s="105">
        <v>2</v>
      </c>
    </row>
    <row r="102" spans="1:21" ht="15" thickBot="1" x14ac:dyDescent="0.25">
      <c r="A102" s="42" t="s">
        <v>116</v>
      </c>
      <c r="B102" s="52" t="s">
        <v>389</v>
      </c>
      <c r="C102" s="31"/>
      <c r="D102" s="31"/>
      <c r="E102" s="43">
        <v>1</v>
      </c>
      <c r="F102" s="43">
        <v>2</v>
      </c>
      <c r="G102" s="43">
        <v>0</v>
      </c>
      <c r="H102" s="43">
        <v>0</v>
      </c>
      <c r="I102" s="43">
        <v>0</v>
      </c>
      <c r="J102" s="43">
        <v>3</v>
      </c>
      <c r="K102" s="43">
        <v>6</v>
      </c>
      <c r="L102" s="43"/>
      <c r="M102" s="43"/>
      <c r="N102" s="43"/>
      <c r="O102" s="43"/>
      <c r="P102" s="43"/>
      <c r="Q102" s="105">
        <v>12</v>
      </c>
    </row>
    <row r="103" spans="1:21" ht="15" thickBot="1" x14ac:dyDescent="0.25">
      <c r="A103" s="42" t="s">
        <v>116</v>
      </c>
      <c r="B103" s="52" t="s">
        <v>390</v>
      </c>
      <c r="C103" s="31"/>
      <c r="D103" s="31"/>
      <c r="E103" s="43">
        <v>5</v>
      </c>
      <c r="F103" s="43">
        <v>2</v>
      </c>
      <c r="G103" s="43">
        <v>0</v>
      </c>
      <c r="H103" s="43">
        <v>0</v>
      </c>
      <c r="I103" s="43">
        <v>0</v>
      </c>
      <c r="J103" s="43">
        <v>0</v>
      </c>
      <c r="K103" s="43">
        <v>3</v>
      </c>
      <c r="L103" s="43"/>
      <c r="M103" s="43"/>
      <c r="N103" s="43"/>
      <c r="O103" s="43"/>
      <c r="P103" s="43"/>
      <c r="Q103" s="105">
        <v>10</v>
      </c>
    </row>
    <row r="104" spans="1:21" ht="15" thickBot="1" x14ac:dyDescent="0.25">
      <c r="A104" s="42" t="s">
        <v>116</v>
      </c>
      <c r="B104" s="52" t="s">
        <v>391</v>
      </c>
      <c r="C104" s="31"/>
      <c r="D104" s="31"/>
      <c r="E104" s="43">
        <v>4</v>
      </c>
      <c r="F104" s="43">
        <v>2</v>
      </c>
      <c r="G104" s="43">
        <v>0</v>
      </c>
      <c r="H104" s="43">
        <v>6</v>
      </c>
      <c r="I104" s="43">
        <v>0</v>
      </c>
      <c r="J104" s="43">
        <v>3</v>
      </c>
      <c r="K104" s="43">
        <v>8</v>
      </c>
      <c r="L104" s="43"/>
      <c r="M104" s="43"/>
      <c r="N104" s="43"/>
      <c r="O104" s="43"/>
      <c r="P104" s="43"/>
      <c r="Q104" s="105">
        <v>23</v>
      </c>
      <c r="U104" s="127"/>
    </row>
    <row r="105" spans="1:21" ht="15" thickBot="1" x14ac:dyDescent="0.25">
      <c r="A105" s="42" t="s">
        <v>116</v>
      </c>
      <c r="B105" s="52" t="s">
        <v>392</v>
      </c>
      <c r="C105" s="31"/>
      <c r="D105" s="31"/>
      <c r="E105" s="43">
        <v>2</v>
      </c>
      <c r="F105" s="43">
        <v>2</v>
      </c>
      <c r="G105" s="43">
        <v>2</v>
      </c>
      <c r="H105" s="43">
        <v>1</v>
      </c>
      <c r="I105" s="43">
        <v>0</v>
      </c>
      <c r="J105" s="43">
        <v>14</v>
      </c>
      <c r="K105" s="43">
        <v>15</v>
      </c>
      <c r="L105" s="43"/>
      <c r="M105" s="43"/>
      <c r="N105" s="43"/>
      <c r="O105" s="43"/>
      <c r="P105" s="43"/>
      <c r="Q105" s="105">
        <v>36</v>
      </c>
    </row>
    <row r="106" spans="1:21" ht="15" thickBot="1" x14ac:dyDescent="0.25">
      <c r="A106" s="42" t="s">
        <v>116</v>
      </c>
      <c r="B106" s="52" t="s">
        <v>393</v>
      </c>
      <c r="C106" s="31"/>
      <c r="D106" s="31"/>
      <c r="E106" s="43">
        <v>28</v>
      </c>
      <c r="F106" s="43">
        <v>39</v>
      </c>
      <c r="G106" s="43">
        <v>35</v>
      </c>
      <c r="H106" s="43">
        <v>27</v>
      </c>
      <c r="I106" s="43">
        <v>38</v>
      </c>
      <c r="J106" s="43">
        <v>26</v>
      </c>
      <c r="K106" s="43">
        <v>15</v>
      </c>
      <c r="L106" s="43"/>
      <c r="M106" s="43"/>
      <c r="N106" s="43"/>
      <c r="O106" s="43"/>
      <c r="P106" s="43"/>
      <c r="Q106" s="105">
        <v>208</v>
      </c>
    </row>
    <row r="107" spans="1:21" ht="15" thickBot="1" x14ac:dyDescent="0.25">
      <c r="A107" s="42" t="s">
        <v>116</v>
      </c>
      <c r="B107" s="52" t="s">
        <v>394</v>
      </c>
      <c r="C107" s="31"/>
      <c r="D107" s="31"/>
      <c r="E107" s="43">
        <v>35</v>
      </c>
      <c r="F107" s="43">
        <v>24</v>
      </c>
      <c r="G107" s="43">
        <v>27</v>
      </c>
      <c r="H107" s="43">
        <v>26</v>
      </c>
      <c r="I107" s="43">
        <v>100</v>
      </c>
      <c r="J107" s="43">
        <v>52</v>
      </c>
      <c r="K107" s="43">
        <v>29</v>
      </c>
      <c r="L107" s="43"/>
      <c r="M107" s="43"/>
      <c r="N107" s="43"/>
      <c r="O107" s="43"/>
      <c r="P107" s="43"/>
      <c r="Q107" s="105">
        <v>293</v>
      </c>
    </row>
    <row r="108" spans="1:21" ht="15" thickBot="1" x14ac:dyDescent="0.25">
      <c r="A108" s="42" t="s">
        <v>116</v>
      </c>
      <c r="B108" s="52" t="s">
        <v>395</v>
      </c>
      <c r="C108" s="31"/>
      <c r="D108" s="31"/>
      <c r="E108" s="43">
        <v>0</v>
      </c>
      <c r="F108" s="43">
        <v>37</v>
      </c>
      <c r="G108" s="43">
        <v>63</v>
      </c>
      <c r="H108" s="43">
        <v>68</v>
      </c>
      <c r="I108" s="43">
        <v>5</v>
      </c>
      <c r="J108" s="43">
        <v>28</v>
      </c>
      <c r="K108" s="43">
        <v>37</v>
      </c>
      <c r="L108" s="43"/>
      <c r="M108" s="43"/>
      <c r="N108" s="43"/>
      <c r="O108" s="43"/>
      <c r="P108" s="43"/>
      <c r="Q108" s="105">
        <v>238</v>
      </c>
    </row>
    <row r="109" spans="1:21" ht="15" thickBot="1" x14ac:dyDescent="0.25">
      <c r="A109" s="42" t="s">
        <v>116</v>
      </c>
      <c r="B109" s="52" t="s">
        <v>396</v>
      </c>
      <c r="C109" s="31"/>
      <c r="D109" s="31"/>
      <c r="E109" s="43">
        <v>34</v>
      </c>
      <c r="F109" s="43">
        <v>40</v>
      </c>
      <c r="G109" s="43">
        <v>7</v>
      </c>
      <c r="H109" s="43">
        <v>21</v>
      </c>
      <c r="I109" s="43">
        <v>24</v>
      </c>
      <c r="J109" s="43">
        <v>18</v>
      </c>
      <c r="K109" s="43">
        <v>89</v>
      </c>
      <c r="L109" s="43"/>
      <c r="M109" s="43"/>
      <c r="N109" s="43"/>
      <c r="O109" s="43"/>
      <c r="P109" s="43"/>
      <c r="Q109" s="105">
        <v>233</v>
      </c>
    </row>
    <row r="110" spans="1:21" ht="15" thickBot="1" x14ac:dyDescent="0.25">
      <c r="A110" s="42" t="s">
        <v>116</v>
      </c>
      <c r="B110" s="52" t="s">
        <v>397</v>
      </c>
      <c r="C110" s="31"/>
      <c r="D110" s="31"/>
      <c r="E110" s="43">
        <v>65</v>
      </c>
      <c r="F110" s="43">
        <v>35</v>
      </c>
      <c r="G110" s="43">
        <v>35</v>
      </c>
      <c r="H110" s="43">
        <v>45</v>
      </c>
      <c r="I110" s="43">
        <v>106</v>
      </c>
      <c r="J110" s="43">
        <v>76</v>
      </c>
      <c r="K110" s="43">
        <v>50</v>
      </c>
      <c r="L110" s="43"/>
      <c r="M110" s="43"/>
      <c r="N110" s="43"/>
      <c r="O110" s="43"/>
      <c r="P110" s="43"/>
      <c r="Q110" s="105">
        <v>412</v>
      </c>
    </row>
    <row r="111" spans="1:21" ht="15" thickBot="1" x14ac:dyDescent="0.25">
      <c r="A111" s="294" t="s">
        <v>163</v>
      </c>
      <c r="B111" s="295"/>
      <c r="C111" s="276">
        <v>58.271807492480178</v>
      </c>
      <c r="D111" s="75">
        <v>0.12819797648345638</v>
      </c>
      <c r="E111" s="5">
        <v>508</v>
      </c>
      <c r="F111" s="5">
        <v>607</v>
      </c>
      <c r="G111" s="5">
        <v>497</v>
      </c>
      <c r="H111" s="5">
        <v>711</v>
      </c>
      <c r="I111" s="5">
        <v>645</v>
      </c>
      <c r="J111" s="5">
        <v>659</v>
      </c>
      <c r="K111" s="5">
        <v>635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211">
        <v>4262</v>
      </c>
      <c r="R111" s="296">
        <v>33245.454545454544</v>
      </c>
      <c r="S111" s="297"/>
    </row>
    <row r="112" spans="1:21" ht="15" thickBot="1" x14ac:dyDescent="0.25">
      <c r="A112" s="42" t="s">
        <v>129</v>
      </c>
      <c r="B112" s="52" t="s">
        <v>398</v>
      </c>
      <c r="C112" s="31"/>
      <c r="D112" s="31"/>
      <c r="E112" s="43">
        <v>6</v>
      </c>
      <c r="F112" s="43">
        <v>3</v>
      </c>
      <c r="G112" s="43">
        <v>10</v>
      </c>
      <c r="H112" s="43">
        <v>9</v>
      </c>
      <c r="I112" s="43">
        <v>4</v>
      </c>
      <c r="J112" s="43">
        <v>8</v>
      </c>
      <c r="K112" s="43">
        <v>0</v>
      </c>
      <c r="L112" s="43"/>
      <c r="M112" s="43"/>
      <c r="N112" s="43"/>
      <c r="O112" s="43"/>
      <c r="P112" s="43"/>
      <c r="Q112" s="105">
        <v>40</v>
      </c>
    </row>
    <row r="113" spans="1:19" ht="15" thickBot="1" x14ac:dyDescent="0.25">
      <c r="A113" s="42" t="s">
        <v>129</v>
      </c>
      <c r="B113" s="52" t="s">
        <v>399</v>
      </c>
      <c r="C113" s="31"/>
      <c r="D113" s="31"/>
      <c r="E113" s="43">
        <v>11</v>
      </c>
      <c r="F113" s="43">
        <v>4</v>
      </c>
      <c r="G113" s="43">
        <v>19</v>
      </c>
      <c r="H113" s="43">
        <v>7</v>
      </c>
      <c r="I113" s="43">
        <v>1</v>
      </c>
      <c r="J113" s="43">
        <v>6</v>
      </c>
      <c r="K113" s="43">
        <v>27</v>
      </c>
      <c r="L113" s="43"/>
      <c r="M113" s="43"/>
      <c r="N113" s="43"/>
      <c r="O113" s="43"/>
      <c r="P113" s="43"/>
      <c r="Q113" s="105">
        <v>75</v>
      </c>
    </row>
    <row r="114" spans="1:19" ht="15" thickBot="1" x14ac:dyDescent="0.25">
      <c r="A114" s="42" t="s">
        <v>129</v>
      </c>
      <c r="B114" s="52" t="s">
        <v>400</v>
      </c>
      <c r="C114" s="31"/>
      <c r="D114" s="31"/>
      <c r="E114" s="43">
        <v>12</v>
      </c>
      <c r="F114" s="43">
        <v>15</v>
      </c>
      <c r="G114" s="43">
        <v>10</v>
      </c>
      <c r="H114" s="43">
        <v>2</v>
      </c>
      <c r="I114" s="43">
        <v>9</v>
      </c>
      <c r="J114" s="43">
        <v>8</v>
      </c>
      <c r="K114" s="43">
        <v>6</v>
      </c>
      <c r="L114" s="43"/>
      <c r="M114" s="43"/>
      <c r="N114" s="43"/>
      <c r="O114" s="43"/>
      <c r="P114" s="43"/>
      <c r="Q114" s="105">
        <v>62</v>
      </c>
    </row>
    <row r="115" spans="1:19" ht="15" thickBot="1" x14ac:dyDescent="0.25">
      <c r="A115" s="42" t="s">
        <v>129</v>
      </c>
      <c r="B115" s="52" t="s">
        <v>401</v>
      </c>
      <c r="C115" s="31"/>
      <c r="D115" s="31"/>
      <c r="E115" s="43">
        <v>11</v>
      </c>
      <c r="F115" s="43">
        <v>18</v>
      </c>
      <c r="G115" s="43">
        <v>18</v>
      </c>
      <c r="H115" s="43">
        <v>18</v>
      </c>
      <c r="I115" s="43">
        <v>6</v>
      </c>
      <c r="J115" s="43">
        <v>2</v>
      </c>
      <c r="K115" s="43">
        <v>8</v>
      </c>
      <c r="L115" s="43"/>
      <c r="M115" s="43"/>
      <c r="N115" s="43"/>
      <c r="O115" s="43"/>
      <c r="P115" s="43"/>
      <c r="Q115" s="105">
        <v>81</v>
      </c>
    </row>
    <row r="116" spans="1:19" ht="15" thickBot="1" x14ac:dyDescent="0.25">
      <c r="A116" s="42" t="s">
        <v>129</v>
      </c>
      <c r="B116" s="52" t="s">
        <v>402</v>
      </c>
      <c r="C116" s="31"/>
      <c r="D116" s="31"/>
      <c r="E116" s="43">
        <v>2</v>
      </c>
      <c r="F116" s="43">
        <v>35</v>
      </c>
      <c r="G116" s="43">
        <v>18</v>
      </c>
      <c r="H116" s="43">
        <v>25</v>
      </c>
      <c r="I116" s="43">
        <v>12</v>
      </c>
      <c r="J116" s="43">
        <v>8</v>
      </c>
      <c r="K116" s="43">
        <v>5</v>
      </c>
      <c r="L116" s="43"/>
      <c r="M116" s="43"/>
      <c r="N116" s="43"/>
      <c r="O116" s="43"/>
      <c r="P116" s="43"/>
      <c r="Q116" s="105">
        <v>105</v>
      </c>
    </row>
    <row r="117" spans="1:19" ht="15" thickBot="1" x14ac:dyDescent="0.25">
      <c r="A117" s="42" t="s">
        <v>129</v>
      </c>
      <c r="B117" s="52" t="s">
        <v>403</v>
      </c>
      <c r="C117" s="31"/>
      <c r="D117" s="31"/>
      <c r="E117" s="43">
        <v>1</v>
      </c>
      <c r="F117" s="43">
        <v>5</v>
      </c>
      <c r="G117" s="43">
        <v>1</v>
      </c>
      <c r="H117" s="43">
        <v>0</v>
      </c>
      <c r="I117" s="43">
        <v>0</v>
      </c>
      <c r="J117" s="43">
        <v>0</v>
      </c>
      <c r="K117" s="43">
        <v>1</v>
      </c>
      <c r="L117" s="43"/>
      <c r="M117" s="43"/>
      <c r="N117" s="43"/>
      <c r="O117" s="43"/>
      <c r="P117" s="43"/>
      <c r="Q117" s="105">
        <v>8</v>
      </c>
    </row>
    <row r="118" spans="1:19" ht="15" thickBot="1" x14ac:dyDescent="0.25">
      <c r="A118" s="42" t="s">
        <v>129</v>
      </c>
      <c r="B118" s="52" t="s">
        <v>404</v>
      </c>
      <c r="C118" s="31"/>
      <c r="D118" s="31"/>
      <c r="E118" s="43">
        <v>2</v>
      </c>
      <c r="F118" s="43">
        <v>3</v>
      </c>
      <c r="G118" s="43">
        <v>5</v>
      </c>
      <c r="H118" s="43">
        <v>4</v>
      </c>
      <c r="I118" s="43">
        <v>3</v>
      </c>
      <c r="J118" s="43">
        <v>0</v>
      </c>
      <c r="K118" s="43">
        <v>3</v>
      </c>
      <c r="L118" s="43"/>
      <c r="M118" s="43"/>
      <c r="N118" s="43"/>
      <c r="O118" s="43"/>
      <c r="P118" s="43"/>
      <c r="Q118" s="105">
        <v>20</v>
      </c>
    </row>
    <row r="119" spans="1:19" ht="15" thickBot="1" x14ac:dyDescent="0.25">
      <c r="A119" s="42" t="s">
        <v>129</v>
      </c>
      <c r="B119" s="52" t="s">
        <v>405</v>
      </c>
      <c r="C119" s="31"/>
      <c r="D119" s="31"/>
      <c r="E119" s="43">
        <v>6</v>
      </c>
      <c r="F119" s="43">
        <v>6</v>
      </c>
      <c r="G119" s="43">
        <v>8</v>
      </c>
      <c r="H119" s="43">
        <v>7</v>
      </c>
      <c r="I119" s="43">
        <v>3</v>
      </c>
      <c r="J119" s="43">
        <v>11</v>
      </c>
      <c r="K119" s="43">
        <v>10</v>
      </c>
      <c r="L119" s="43"/>
      <c r="M119" s="43"/>
      <c r="N119" s="43"/>
      <c r="O119" s="43"/>
      <c r="P119" s="43"/>
      <c r="Q119" s="105">
        <v>51</v>
      </c>
    </row>
    <row r="120" spans="1:19" ht="15" thickBot="1" x14ac:dyDescent="0.25">
      <c r="A120" s="42" t="s">
        <v>129</v>
      </c>
      <c r="B120" s="52" t="s">
        <v>406</v>
      </c>
      <c r="C120" s="31"/>
      <c r="D120" s="31"/>
      <c r="E120" s="43">
        <v>19</v>
      </c>
      <c r="F120" s="43">
        <v>4</v>
      </c>
      <c r="G120" s="43">
        <v>19</v>
      </c>
      <c r="H120" s="43">
        <v>15</v>
      </c>
      <c r="I120" s="43">
        <v>2</v>
      </c>
      <c r="J120" s="43">
        <v>7</v>
      </c>
      <c r="K120" s="43">
        <v>11</v>
      </c>
      <c r="L120" s="43"/>
      <c r="M120" s="43"/>
      <c r="N120" s="43"/>
      <c r="O120" s="43"/>
      <c r="P120" s="43"/>
      <c r="Q120" s="105">
        <v>77</v>
      </c>
    </row>
    <row r="121" spans="1:19" ht="15" thickBot="1" x14ac:dyDescent="0.25">
      <c r="A121" s="42" t="s">
        <v>129</v>
      </c>
      <c r="B121" s="52" t="s">
        <v>407</v>
      </c>
      <c r="C121" s="31"/>
      <c r="D121" s="31"/>
      <c r="E121" s="43">
        <v>3</v>
      </c>
      <c r="F121" s="43">
        <v>3</v>
      </c>
      <c r="G121" s="43">
        <v>4</v>
      </c>
      <c r="H121" s="43">
        <v>0</v>
      </c>
      <c r="I121" s="43">
        <v>5</v>
      </c>
      <c r="J121" s="43">
        <v>0</v>
      </c>
      <c r="K121" s="43">
        <v>8</v>
      </c>
      <c r="L121" s="43"/>
      <c r="M121" s="43"/>
      <c r="N121" s="43"/>
      <c r="O121" s="43"/>
      <c r="P121" s="43"/>
      <c r="Q121" s="105">
        <v>23</v>
      </c>
    </row>
    <row r="122" spans="1:19" ht="15" thickBot="1" x14ac:dyDescent="0.25">
      <c r="A122" s="42" t="s">
        <v>129</v>
      </c>
      <c r="B122" s="52" t="s">
        <v>408</v>
      </c>
      <c r="C122" s="31"/>
      <c r="D122" s="31"/>
      <c r="E122" s="43">
        <v>0</v>
      </c>
      <c r="F122" s="43">
        <v>2</v>
      </c>
      <c r="G122" s="43">
        <v>0</v>
      </c>
      <c r="H122" s="43">
        <v>5</v>
      </c>
      <c r="I122" s="43">
        <v>1</v>
      </c>
      <c r="J122" s="43">
        <v>3</v>
      </c>
      <c r="K122" s="43">
        <v>0</v>
      </c>
      <c r="L122" s="43"/>
      <c r="M122" s="43"/>
      <c r="N122" s="43"/>
      <c r="O122" s="43"/>
      <c r="P122" s="43"/>
      <c r="Q122" s="105">
        <v>11</v>
      </c>
    </row>
    <row r="123" spans="1:19" ht="15" thickBot="1" x14ac:dyDescent="0.25">
      <c r="A123" s="42" t="s">
        <v>129</v>
      </c>
      <c r="B123" s="52" t="s">
        <v>409</v>
      </c>
      <c r="C123" s="31"/>
      <c r="D123" s="31"/>
      <c r="E123" s="43">
        <v>0</v>
      </c>
      <c r="F123" s="43">
        <v>4</v>
      </c>
      <c r="G123" s="43">
        <v>12</v>
      </c>
      <c r="H123" s="43">
        <v>11</v>
      </c>
      <c r="I123" s="43">
        <v>1</v>
      </c>
      <c r="J123" s="43">
        <v>0</v>
      </c>
      <c r="K123" s="43">
        <v>0</v>
      </c>
      <c r="L123" s="43"/>
      <c r="M123" s="43"/>
      <c r="N123" s="43"/>
      <c r="O123" s="43"/>
      <c r="P123" s="43"/>
      <c r="Q123" s="105">
        <v>28</v>
      </c>
    </row>
    <row r="124" spans="1:19" ht="15" thickBot="1" x14ac:dyDescent="0.25">
      <c r="A124" s="294" t="s">
        <v>164</v>
      </c>
      <c r="B124" s="295"/>
      <c r="C124" s="276">
        <v>60.434988179669027</v>
      </c>
      <c r="D124" s="75">
        <v>0.30217494089834512</v>
      </c>
      <c r="E124" s="5">
        <v>73</v>
      </c>
      <c r="F124" s="5">
        <v>102</v>
      </c>
      <c r="G124" s="5">
        <v>124</v>
      </c>
      <c r="H124" s="5">
        <v>103</v>
      </c>
      <c r="I124" s="5">
        <v>47</v>
      </c>
      <c r="J124" s="5">
        <v>53</v>
      </c>
      <c r="K124" s="5">
        <v>79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211">
        <v>581</v>
      </c>
      <c r="R124" s="296">
        <v>1922.7272727272727</v>
      </c>
      <c r="S124" s="297"/>
    </row>
    <row r="125" spans="1:19" ht="15" thickBot="1" x14ac:dyDescent="0.25">
      <c r="A125" s="42" t="s">
        <v>143</v>
      </c>
      <c r="B125" s="52" t="s">
        <v>410</v>
      </c>
      <c r="C125" s="31"/>
      <c r="D125" s="31"/>
      <c r="E125" s="43">
        <v>155</v>
      </c>
      <c r="F125" s="43">
        <v>98</v>
      </c>
      <c r="G125" s="43">
        <v>73</v>
      </c>
      <c r="H125" s="43">
        <v>70</v>
      </c>
      <c r="I125" s="43">
        <v>89</v>
      </c>
      <c r="J125" s="43">
        <v>64</v>
      </c>
      <c r="K125" s="43">
        <v>89</v>
      </c>
      <c r="L125" s="43"/>
      <c r="M125" s="43"/>
      <c r="N125" s="43"/>
      <c r="O125" s="43"/>
      <c r="P125" s="43"/>
      <c r="Q125" s="105">
        <v>638</v>
      </c>
    </row>
    <row r="126" spans="1:19" ht="15" thickBot="1" x14ac:dyDescent="0.25">
      <c r="A126" s="42" t="s">
        <v>143</v>
      </c>
      <c r="B126" s="52" t="s">
        <v>411</v>
      </c>
      <c r="C126" s="31"/>
      <c r="D126" s="31"/>
      <c r="E126" s="43">
        <v>31</v>
      </c>
      <c r="F126" s="43">
        <v>75</v>
      </c>
      <c r="G126" s="43">
        <v>45</v>
      </c>
      <c r="H126" s="43">
        <v>61</v>
      </c>
      <c r="I126" s="43">
        <v>43</v>
      </c>
      <c r="J126" s="43">
        <v>47</v>
      </c>
      <c r="K126" s="43">
        <v>38</v>
      </c>
      <c r="L126" s="43"/>
      <c r="M126" s="43"/>
      <c r="N126" s="43"/>
      <c r="O126" s="43"/>
      <c r="P126" s="43"/>
      <c r="Q126" s="105">
        <v>340</v>
      </c>
    </row>
    <row r="127" spans="1:19" ht="15" thickBot="1" x14ac:dyDescent="0.25">
      <c r="A127" s="42" t="s">
        <v>143</v>
      </c>
      <c r="B127" s="52" t="s">
        <v>412</v>
      </c>
      <c r="C127" s="31"/>
      <c r="D127" s="31"/>
      <c r="E127" s="43">
        <v>33</v>
      </c>
      <c r="F127" s="43">
        <v>14</v>
      </c>
      <c r="G127" s="43">
        <v>2</v>
      </c>
      <c r="H127" s="43">
        <v>27</v>
      </c>
      <c r="I127" s="43">
        <v>26</v>
      </c>
      <c r="J127" s="43">
        <v>22</v>
      </c>
      <c r="K127" s="43">
        <v>4</v>
      </c>
      <c r="L127" s="43"/>
      <c r="M127" s="43"/>
      <c r="N127" s="43"/>
      <c r="O127" s="43"/>
      <c r="P127" s="43"/>
      <c r="Q127" s="105">
        <v>128</v>
      </c>
    </row>
    <row r="128" spans="1:19" ht="15" thickBot="1" x14ac:dyDescent="0.25">
      <c r="A128" s="42" t="s">
        <v>143</v>
      </c>
      <c r="B128" s="52" t="s">
        <v>413</v>
      </c>
      <c r="C128" s="31"/>
      <c r="D128" s="31"/>
      <c r="E128" s="43">
        <v>73</v>
      </c>
      <c r="F128" s="43">
        <v>38</v>
      </c>
      <c r="G128" s="43">
        <v>36</v>
      </c>
      <c r="H128" s="43">
        <v>37</v>
      </c>
      <c r="I128" s="43">
        <v>58</v>
      </c>
      <c r="J128" s="43">
        <v>61</v>
      </c>
      <c r="K128" s="43">
        <v>122</v>
      </c>
      <c r="L128" s="43"/>
      <c r="M128" s="43"/>
      <c r="N128" s="43"/>
      <c r="O128" s="43"/>
      <c r="P128" s="43"/>
      <c r="Q128" s="105">
        <v>425</v>
      </c>
    </row>
    <row r="129" spans="1:22" ht="15" thickBot="1" x14ac:dyDescent="0.25">
      <c r="A129" s="42" t="s">
        <v>143</v>
      </c>
      <c r="B129" s="52" t="s">
        <v>414</v>
      </c>
      <c r="C129" s="31"/>
      <c r="D129" s="31"/>
      <c r="E129" s="43">
        <v>4</v>
      </c>
      <c r="F129" s="43">
        <v>2</v>
      </c>
      <c r="G129" s="43">
        <v>4</v>
      </c>
      <c r="H129" s="43">
        <v>4</v>
      </c>
      <c r="I129" s="43">
        <v>7</v>
      </c>
      <c r="J129" s="43">
        <v>10</v>
      </c>
      <c r="K129" s="43">
        <v>0</v>
      </c>
      <c r="L129" s="43"/>
      <c r="M129" s="43"/>
      <c r="N129" s="43"/>
      <c r="O129" s="43"/>
      <c r="P129" s="43"/>
      <c r="Q129" s="105">
        <v>31</v>
      </c>
    </row>
    <row r="130" spans="1:22" ht="15" thickBot="1" x14ac:dyDescent="0.25">
      <c r="A130" s="42" t="s">
        <v>143</v>
      </c>
      <c r="B130" s="52" t="s">
        <v>415</v>
      </c>
      <c r="C130" s="31"/>
      <c r="D130" s="31"/>
      <c r="E130" s="43">
        <v>2</v>
      </c>
      <c r="F130" s="43">
        <v>10</v>
      </c>
      <c r="G130" s="43">
        <v>2</v>
      </c>
      <c r="H130" s="43">
        <v>3</v>
      </c>
      <c r="I130" s="43">
        <v>1</v>
      </c>
      <c r="J130" s="43">
        <v>0</v>
      </c>
      <c r="K130" s="43">
        <v>0</v>
      </c>
      <c r="L130" s="43"/>
      <c r="M130" s="43"/>
      <c r="N130" s="43"/>
      <c r="O130" s="43"/>
      <c r="P130" s="43"/>
      <c r="Q130" s="105">
        <v>18</v>
      </c>
    </row>
    <row r="131" spans="1:22" ht="15" thickBot="1" x14ac:dyDescent="0.25">
      <c r="A131" s="42" t="s">
        <v>143</v>
      </c>
      <c r="B131" s="52" t="s">
        <v>416</v>
      </c>
      <c r="C131" s="31"/>
      <c r="D131" s="31"/>
      <c r="E131" s="43">
        <v>6</v>
      </c>
      <c r="F131" s="43">
        <v>0</v>
      </c>
      <c r="G131" s="43">
        <v>1</v>
      </c>
      <c r="H131" s="43">
        <v>4</v>
      </c>
      <c r="I131" s="43">
        <v>6</v>
      </c>
      <c r="J131" s="43">
        <v>0</v>
      </c>
      <c r="K131" s="43">
        <v>8</v>
      </c>
      <c r="L131" s="43"/>
      <c r="M131" s="43"/>
      <c r="N131" s="43"/>
      <c r="O131" s="43"/>
      <c r="P131" s="43"/>
      <c r="Q131" s="105">
        <v>25</v>
      </c>
    </row>
    <row r="132" spans="1:22" ht="15" thickBot="1" x14ac:dyDescent="0.25">
      <c r="A132" s="42" t="s">
        <v>143</v>
      </c>
      <c r="B132" s="52" t="s">
        <v>417</v>
      </c>
      <c r="C132" s="31"/>
      <c r="D132" s="31"/>
      <c r="E132" s="43">
        <v>10</v>
      </c>
      <c r="F132" s="43">
        <v>1</v>
      </c>
      <c r="G132" s="43">
        <v>0</v>
      </c>
      <c r="H132" s="43">
        <v>0</v>
      </c>
      <c r="I132" s="43">
        <v>0</v>
      </c>
      <c r="J132" s="43">
        <v>8</v>
      </c>
      <c r="K132" s="43">
        <v>4</v>
      </c>
      <c r="L132" s="43"/>
      <c r="M132" s="43"/>
      <c r="N132" s="43"/>
      <c r="O132" s="43"/>
      <c r="P132" s="43"/>
      <c r="Q132" s="105">
        <v>23</v>
      </c>
      <c r="V132" s="127"/>
    </row>
    <row r="133" spans="1:22" ht="15" thickBot="1" x14ac:dyDescent="0.25">
      <c r="A133" s="42" t="s">
        <v>143</v>
      </c>
      <c r="B133" s="52" t="s">
        <v>418</v>
      </c>
      <c r="C133" s="31"/>
      <c r="D133" s="31"/>
      <c r="E133" s="43">
        <v>0</v>
      </c>
      <c r="F133" s="43">
        <v>1</v>
      </c>
      <c r="G133" s="43">
        <v>0</v>
      </c>
      <c r="H133" s="43">
        <v>0</v>
      </c>
      <c r="I133" s="43">
        <v>0</v>
      </c>
      <c r="J133" s="43">
        <v>0</v>
      </c>
      <c r="K133" s="43">
        <v>0</v>
      </c>
      <c r="L133" s="43"/>
      <c r="M133" s="43"/>
      <c r="N133" s="43"/>
      <c r="O133" s="43"/>
      <c r="P133" s="43"/>
      <c r="Q133" s="105">
        <v>1</v>
      </c>
    </row>
    <row r="134" spans="1:22" ht="15" thickBot="1" x14ac:dyDescent="0.25">
      <c r="A134" s="42" t="s">
        <v>143</v>
      </c>
      <c r="B134" s="52" t="s">
        <v>419</v>
      </c>
      <c r="C134" s="31"/>
      <c r="D134" s="31"/>
      <c r="E134" s="43">
        <v>10</v>
      </c>
      <c r="F134" s="43">
        <v>3</v>
      </c>
      <c r="G134" s="43">
        <v>11</v>
      </c>
      <c r="H134" s="43">
        <v>5</v>
      </c>
      <c r="I134" s="43">
        <v>6</v>
      </c>
      <c r="J134" s="43">
        <v>10</v>
      </c>
      <c r="K134" s="43">
        <v>0</v>
      </c>
      <c r="L134" s="43"/>
      <c r="M134" s="43"/>
      <c r="N134" s="43"/>
      <c r="O134" s="43"/>
      <c r="P134" s="43"/>
      <c r="Q134" s="105">
        <v>45</v>
      </c>
    </row>
    <row r="135" spans="1:22" ht="15" thickBot="1" x14ac:dyDescent="0.25">
      <c r="A135" s="42" t="s">
        <v>143</v>
      </c>
      <c r="B135" s="52" t="s">
        <v>420</v>
      </c>
      <c r="C135" s="31"/>
      <c r="D135" s="31"/>
      <c r="E135" s="43">
        <v>0</v>
      </c>
      <c r="F135" s="43">
        <v>1</v>
      </c>
      <c r="G135" s="43">
        <v>0</v>
      </c>
      <c r="H135" s="43">
        <v>0</v>
      </c>
      <c r="I135" s="43">
        <v>2</v>
      </c>
      <c r="J135" s="43">
        <v>6</v>
      </c>
      <c r="K135" s="43">
        <v>0</v>
      </c>
      <c r="L135" s="43"/>
      <c r="M135" s="43"/>
      <c r="N135" s="43"/>
      <c r="O135" s="43"/>
      <c r="P135" s="43"/>
      <c r="Q135" s="105">
        <v>9</v>
      </c>
    </row>
    <row r="136" spans="1:22" ht="15" thickBot="1" x14ac:dyDescent="0.25">
      <c r="A136" s="42" t="s">
        <v>143</v>
      </c>
      <c r="B136" s="52" t="s">
        <v>421</v>
      </c>
      <c r="C136" s="31"/>
      <c r="D136" s="31"/>
      <c r="E136" s="43">
        <v>0</v>
      </c>
      <c r="F136" s="43">
        <v>4</v>
      </c>
      <c r="G136" s="43">
        <v>0</v>
      </c>
      <c r="H136" s="43">
        <v>0</v>
      </c>
      <c r="I136" s="43">
        <v>0</v>
      </c>
      <c r="J136" s="43">
        <v>4</v>
      </c>
      <c r="K136" s="43">
        <v>0</v>
      </c>
      <c r="L136" s="43"/>
      <c r="M136" s="43"/>
      <c r="N136" s="43"/>
      <c r="O136" s="43"/>
      <c r="P136" s="43"/>
      <c r="Q136" s="105">
        <v>8</v>
      </c>
    </row>
    <row r="137" spans="1:22" ht="15" thickBot="1" x14ac:dyDescent="0.25">
      <c r="A137" s="42" t="s">
        <v>143</v>
      </c>
      <c r="B137" s="52" t="s">
        <v>422</v>
      </c>
      <c r="C137" s="31"/>
      <c r="D137" s="31"/>
      <c r="E137" s="43">
        <v>0</v>
      </c>
      <c r="F137" s="43">
        <v>0</v>
      </c>
      <c r="G137" s="43">
        <v>0</v>
      </c>
      <c r="H137" s="43">
        <v>0</v>
      </c>
      <c r="I137" s="43">
        <v>0</v>
      </c>
      <c r="J137" s="43">
        <v>0</v>
      </c>
      <c r="K137" s="43">
        <v>0</v>
      </c>
      <c r="L137" s="43"/>
      <c r="M137" s="43"/>
      <c r="N137" s="43"/>
      <c r="O137" s="43"/>
      <c r="P137" s="43"/>
      <c r="Q137" s="105">
        <v>0</v>
      </c>
    </row>
    <row r="138" spans="1:22" ht="15" thickBot="1" x14ac:dyDescent="0.25">
      <c r="A138" s="294" t="s">
        <v>165</v>
      </c>
      <c r="B138" s="295"/>
      <c r="C138" s="276">
        <v>60.050749840734163</v>
      </c>
      <c r="D138" s="75">
        <v>0.16814209955405568</v>
      </c>
      <c r="E138" s="5">
        <v>324</v>
      </c>
      <c r="F138" s="5">
        <v>247</v>
      </c>
      <c r="G138" s="5">
        <v>174</v>
      </c>
      <c r="H138" s="5">
        <v>211</v>
      </c>
      <c r="I138" s="5">
        <v>238</v>
      </c>
      <c r="J138" s="5">
        <v>232</v>
      </c>
      <c r="K138" s="5">
        <v>265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211">
        <v>1691</v>
      </c>
      <c r="R138" s="296">
        <v>10056.969696969698</v>
      </c>
      <c r="S138" s="297"/>
    </row>
    <row r="139" spans="1:22" ht="15" thickBot="1" x14ac:dyDescent="0.25">
      <c r="A139" s="42" t="s">
        <v>148</v>
      </c>
      <c r="B139" s="52" t="s">
        <v>423</v>
      </c>
      <c r="C139" s="31"/>
      <c r="D139" s="31"/>
      <c r="E139" s="43">
        <v>31</v>
      </c>
      <c r="F139" s="43">
        <v>51</v>
      </c>
      <c r="G139" s="43">
        <v>26</v>
      </c>
      <c r="H139" s="43">
        <v>43</v>
      </c>
      <c r="I139" s="43">
        <v>110</v>
      </c>
      <c r="J139" s="43">
        <v>110</v>
      </c>
      <c r="K139" s="43">
        <v>228</v>
      </c>
      <c r="L139" s="43"/>
      <c r="M139" s="43"/>
      <c r="N139" s="43"/>
      <c r="O139" s="43"/>
      <c r="P139" s="43"/>
      <c r="Q139" s="105">
        <v>599</v>
      </c>
    </row>
    <row r="140" spans="1:22" ht="15" thickBot="1" x14ac:dyDescent="0.25">
      <c r="A140" s="42" t="s">
        <v>148</v>
      </c>
      <c r="B140" s="52" t="s">
        <v>424</v>
      </c>
      <c r="C140" s="31"/>
      <c r="D140" s="31"/>
      <c r="E140" s="43">
        <v>0</v>
      </c>
      <c r="F140" s="43">
        <v>4</v>
      </c>
      <c r="G140" s="43">
        <v>0</v>
      </c>
      <c r="H140" s="43">
        <v>0</v>
      </c>
      <c r="I140" s="43">
        <v>4</v>
      </c>
      <c r="J140" s="43">
        <v>2</v>
      </c>
      <c r="K140" s="43">
        <v>2</v>
      </c>
      <c r="L140" s="43"/>
      <c r="M140" s="43"/>
      <c r="N140" s="43"/>
      <c r="O140" s="43"/>
      <c r="P140" s="43"/>
      <c r="Q140" s="105">
        <v>12</v>
      </c>
    </row>
    <row r="141" spans="1:22" ht="15" thickBot="1" x14ac:dyDescent="0.25">
      <c r="A141" s="42" t="s">
        <v>148</v>
      </c>
      <c r="B141" s="52" t="s">
        <v>425</v>
      </c>
      <c r="C141" s="31"/>
      <c r="D141" s="31"/>
      <c r="E141" s="43">
        <v>0</v>
      </c>
      <c r="F141" s="43">
        <v>0</v>
      </c>
      <c r="G141" s="43">
        <v>0</v>
      </c>
      <c r="H141" s="43">
        <v>0</v>
      </c>
      <c r="I141" s="43">
        <v>0</v>
      </c>
      <c r="J141" s="43">
        <v>0</v>
      </c>
      <c r="K141" s="43">
        <v>0</v>
      </c>
      <c r="L141" s="43"/>
      <c r="M141" s="43"/>
      <c r="N141" s="43"/>
      <c r="O141" s="43"/>
      <c r="P141" s="43"/>
      <c r="Q141" s="105">
        <v>0</v>
      </c>
    </row>
    <row r="142" spans="1:22" ht="15" thickBot="1" x14ac:dyDescent="0.25">
      <c r="A142" s="42" t="s">
        <v>148</v>
      </c>
      <c r="B142" s="52" t="s">
        <v>426</v>
      </c>
      <c r="C142" s="31"/>
      <c r="D142" s="31"/>
      <c r="E142" s="43">
        <v>0</v>
      </c>
      <c r="F142" s="43">
        <v>0</v>
      </c>
      <c r="G142" s="43">
        <v>0</v>
      </c>
      <c r="H142" s="43">
        <v>0</v>
      </c>
      <c r="I142" s="43">
        <v>0</v>
      </c>
      <c r="J142" s="43">
        <v>0</v>
      </c>
      <c r="K142" s="43">
        <v>0</v>
      </c>
      <c r="L142" s="43"/>
      <c r="M142" s="43"/>
      <c r="N142" s="43"/>
      <c r="O142" s="43"/>
      <c r="P142" s="43"/>
      <c r="Q142" s="105">
        <v>0</v>
      </c>
    </row>
    <row r="143" spans="1:22" ht="15" thickBot="1" x14ac:dyDescent="0.25">
      <c r="A143" s="294" t="s">
        <v>166</v>
      </c>
      <c r="B143" s="295"/>
      <c r="C143" s="276">
        <v>69.924467841611346</v>
      </c>
      <c r="D143" s="75">
        <v>0.15383382925154496</v>
      </c>
      <c r="E143" s="5">
        <v>31</v>
      </c>
      <c r="F143" s="5">
        <v>55</v>
      </c>
      <c r="G143" s="5">
        <v>26</v>
      </c>
      <c r="H143" s="5">
        <v>43</v>
      </c>
      <c r="I143" s="5">
        <v>114</v>
      </c>
      <c r="J143" s="5">
        <v>112</v>
      </c>
      <c r="K143" s="5">
        <v>230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211">
        <v>611</v>
      </c>
      <c r="R143" s="296">
        <v>3971.818181818182</v>
      </c>
      <c r="S143" s="297"/>
    </row>
    <row r="144" spans="1:22" ht="15" thickBot="1" x14ac:dyDescent="0.25">
      <c r="A144" s="42" t="s">
        <v>156</v>
      </c>
      <c r="B144" s="52" t="s">
        <v>427</v>
      </c>
      <c r="C144" s="31"/>
      <c r="D144" s="31"/>
      <c r="E144" s="43">
        <v>15</v>
      </c>
      <c r="F144" s="43">
        <v>0</v>
      </c>
      <c r="G144" s="43">
        <v>47</v>
      </c>
      <c r="H144" s="43">
        <v>131</v>
      </c>
      <c r="I144" s="43">
        <v>30</v>
      </c>
      <c r="J144" s="43">
        <v>38</v>
      </c>
      <c r="K144" s="43">
        <v>47</v>
      </c>
      <c r="L144" s="43"/>
      <c r="M144" s="43"/>
      <c r="N144" s="43"/>
      <c r="O144" s="43"/>
      <c r="P144" s="43"/>
      <c r="Q144" s="105">
        <v>308</v>
      </c>
    </row>
    <row r="145" spans="1:19" ht="15" thickBot="1" x14ac:dyDescent="0.25">
      <c r="A145" s="42" t="s">
        <v>156</v>
      </c>
      <c r="B145" s="52" t="s">
        <v>428</v>
      </c>
      <c r="C145" s="31"/>
      <c r="D145" s="31"/>
      <c r="E145" s="43">
        <v>0</v>
      </c>
      <c r="F145" s="43">
        <v>0</v>
      </c>
      <c r="G145" s="43">
        <v>10</v>
      </c>
      <c r="H145" s="43">
        <v>26</v>
      </c>
      <c r="I145" s="43">
        <v>10</v>
      </c>
      <c r="J145" s="43">
        <v>2</v>
      </c>
      <c r="K145" s="43">
        <v>4</v>
      </c>
      <c r="L145" s="43"/>
      <c r="M145" s="43"/>
      <c r="N145" s="43"/>
      <c r="O145" s="43"/>
      <c r="P145" s="43"/>
      <c r="Q145" s="105">
        <v>52</v>
      </c>
    </row>
    <row r="146" spans="1:19" ht="15" thickBot="1" x14ac:dyDescent="0.25">
      <c r="A146" s="42" t="s">
        <v>156</v>
      </c>
      <c r="B146" s="52" t="s">
        <v>429</v>
      </c>
      <c r="C146" s="31"/>
      <c r="D146" s="31"/>
      <c r="E146" s="43">
        <v>0</v>
      </c>
      <c r="F146" s="43">
        <v>0</v>
      </c>
      <c r="G146" s="43">
        <v>6</v>
      </c>
      <c r="H146" s="43">
        <v>26</v>
      </c>
      <c r="I146" s="43">
        <v>9</v>
      </c>
      <c r="J146" s="43">
        <v>4</v>
      </c>
      <c r="K146" s="43">
        <v>15</v>
      </c>
      <c r="L146" s="43"/>
      <c r="M146" s="43"/>
      <c r="N146" s="43"/>
      <c r="O146" s="43"/>
      <c r="P146" s="43"/>
      <c r="Q146" s="105">
        <v>60</v>
      </c>
    </row>
    <row r="147" spans="1:19" ht="15" thickBot="1" x14ac:dyDescent="0.25">
      <c r="A147" s="42" t="s">
        <v>156</v>
      </c>
      <c r="B147" s="52" t="s">
        <v>430</v>
      </c>
      <c r="C147" s="31"/>
      <c r="D147" s="31"/>
      <c r="E147" s="43">
        <v>0</v>
      </c>
      <c r="F147" s="43">
        <v>0</v>
      </c>
      <c r="G147" s="43">
        <v>0</v>
      </c>
      <c r="H147" s="43">
        <v>18</v>
      </c>
      <c r="I147" s="43">
        <v>14</v>
      </c>
      <c r="J147" s="43">
        <v>3</v>
      </c>
      <c r="K147" s="43">
        <v>8</v>
      </c>
      <c r="L147" s="43"/>
      <c r="M147" s="43"/>
      <c r="N147" s="43"/>
      <c r="O147" s="43"/>
      <c r="P147" s="43"/>
      <c r="Q147" s="105">
        <v>43</v>
      </c>
    </row>
    <row r="148" spans="1:19" ht="15" thickBot="1" x14ac:dyDescent="0.25">
      <c r="A148" s="42" t="s">
        <v>156</v>
      </c>
      <c r="B148" s="52" t="s">
        <v>431</v>
      </c>
      <c r="C148" s="31"/>
      <c r="D148" s="31"/>
      <c r="E148" s="43">
        <v>0</v>
      </c>
      <c r="F148" s="43">
        <v>0</v>
      </c>
      <c r="G148" s="43">
        <v>0</v>
      </c>
      <c r="H148" s="43">
        <v>24</v>
      </c>
      <c r="I148" s="43">
        <v>4</v>
      </c>
      <c r="J148" s="43">
        <v>6</v>
      </c>
      <c r="K148" s="43">
        <v>11</v>
      </c>
      <c r="L148" s="43"/>
      <c r="M148" s="43"/>
      <c r="N148" s="43"/>
      <c r="O148" s="43"/>
      <c r="P148" s="43"/>
      <c r="Q148" s="105">
        <v>45</v>
      </c>
    </row>
    <row r="149" spans="1:19" ht="15" thickBot="1" x14ac:dyDescent="0.25">
      <c r="A149" s="42" t="s">
        <v>156</v>
      </c>
      <c r="B149" s="52" t="s">
        <v>432</v>
      </c>
      <c r="C149" s="31"/>
      <c r="D149" s="31"/>
      <c r="E149" s="43">
        <v>0</v>
      </c>
      <c r="F149" s="43">
        <v>0</v>
      </c>
      <c r="G149" s="43">
        <v>4</v>
      </c>
      <c r="H149" s="43">
        <v>12</v>
      </c>
      <c r="I149" s="43">
        <v>10</v>
      </c>
      <c r="J149" s="43">
        <v>4</v>
      </c>
      <c r="K149" s="43">
        <v>13</v>
      </c>
      <c r="L149" s="43"/>
      <c r="M149" s="43"/>
      <c r="N149" s="43"/>
      <c r="O149" s="43"/>
      <c r="P149" s="43"/>
      <c r="Q149" s="105">
        <v>43</v>
      </c>
    </row>
    <row r="150" spans="1:19" ht="15" thickBot="1" x14ac:dyDescent="0.25">
      <c r="A150" s="42" t="s">
        <v>156</v>
      </c>
      <c r="B150" s="52" t="s">
        <v>433</v>
      </c>
      <c r="C150" s="31"/>
      <c r="D150" s="31"/>
      <c r="E150" s="43">
        <v>0</v>
      </c>
      <c r="F150" s="43">
        <v>0</v>
      </c>
      <c r="G150" s="43">
        <v>0</v>
      </c>
      <c r="H150" s="43">
        <v>22</v>
      </c>
      <c r="I150" s="43">
        <v>4</v>
      </c>
      <c r="J150" s="43">
        <v>7</v>
      </c>
      <c r="K150" s="43">
        <v>12</v>
      </c>
      <c r="L150" s="43"/>
      <c r="M150" s="43"/>
      <c r="N150" s="43"/>
      <c r="O150" s="43"/>
      <c r="P150" s="43"/>
      <c r="Q150" s="105">
        <v>45</v>
      </c>
    </row>
    <row r="151" spans="1:19" ht="15" thickBot="1" x14ac:dyDescent="0.25">
      <c r="A151" s="294" t="s">
        <v>167</v>
      </c>
      <c r="B151" s="295"/>
      <c r="C151" s="276">
        <v>114.48795338521809</v>
      </c>
      <c r="D151" s="75">
        <v>0.42360542752530689</v>
      </c>
      <c r="E151" s="5">
        <v>15</v>
      </c>
      <c r="F151" s="5">
        <v>0</v>
      </c>
      <c r="G151" s="5">
        <v>67</v>
      </c>
      <c r="H151" s="5">
        <v>259</v>
      </c>
      <c r="I151" s="5">
        <v>81</v>
      </c>
      <c r="J151" s="5">
        <v>64</v>
      </c>
      <c r="K151" s="5">
        <v>110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596</v>
      </c>
      <c r="R151" s="296">
        <v>1406.969696969697</v>
      </c>
      <c r="S151" s="297"/>
    </row>
    <row r="152" spans="1:19" x14ac:dyDescent="0.2">
      <c r="D152" s="39"/>
    </row>
  </sheetData>
  <sheetProtection selectLockedCells="1" selectUnlockedCells="1"/>
  <mergeCells count="33">
    <mergeCell ref="R143:S143"/>
    <mergeCell ref="R151:S151"/>
    <mergeCell ref="R81:S81"/>
    <mergeCell ref="R92:S92"/>
    <mergeCell ref="R111:S111"/>
    <mergeCell ref="R124:S124"/>
    <mergeCell ref="R138:S138"/>
    <mergeCell ref="R26:S26"/>
    <mergeCell ref="R38:S38"/>
    <mergeCell ref="A111:B111"/>
    <mergeCell ref="A124:B124"/>
    <mergeCell ref="A26:B26"/>
    <mergeCell ref="A38:B38"/>
    <mergeCell ref="R49:S49"/>
    <mergeCell ref="R75:S75"/>
    <mergeCell ref="R64:S64"/>
    <mergeCell ref="A143:B143"/>
    <mergeCell ref="A151:B151"/>
    <mergeCell ref="A49:B49"/>
    <mergeCell ref="A64:B64"/>
    <mergeCell ref="A75:B75"/>
    <mergeCell ref="A81:B81"/>
    <mergeCell ref="A92:B92"/>
    <mergeCell ref="A138:B138"/>
    <mergeCell ref="A1:A10"/>
    <mergeCell ref="B1:B10"/>
    <mergeCell ref="E1:S1"/>
    <mergeCell ref="E2:Q9"/>
    <mergeCell ref="R2:S9"/>
    <mergeCell ref="E10:Q10"/>
    <mergeCell ref="R10:S11"/>
    <mergeCell ref="D1:D10"/>
    <mergeCell ref="C1:C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4"/>
  <sheetViews>
    <sheetView topLeftCell="G55" workbookViewId="0">
      <selection activeCell="B2" sqref="B2:C2"/>
    </sheetView>
  </sheetViews>
  <sheetFormatPr baseColWidth="10" defaultRowHeight="15" x14ac:dyDescent="0.25"/>
  <cols>
    <col min="7" max="7" width="72.7109375" bestFit="1" customWidth="1"/>
    <col min="8" max="8" width="22.42578125" bestFit="1" customWidth="1"/>
    <col min="9" max="12" width="5" bestFit="1" customWidth="1"/>
    <col min="13" max="13" width="12.5703125" bestFit="1" customWidth="1"/>
  </cols>
  <sheetData>
    <row r="1" spans="1:13" x14ac:dyDescent="0.25">
      <c r="A1" s="251" t="s">
        <v>444</v>
      </c>
      <c r="B1" s="251" t="s">
        <v>575</v>
      </c>
      <c r="C1" s="251" t="s">
        <v>576</v>
      </c>
      <c r="D1" s="251" t="s">
        <v>445</v>
      </c>
      <c r="E1" s="251" t="s">
        <v>446</v>
      </c>
    </row>
    <row r="2" spans="1:13" ht="15" customHeight="1" x14ac:dyDescent="0.25">
      <c r="A2" s="252" t="s">
        <v>447</v>
      </c>
      <c r="B2" s="252" t="str">
        <f>IFERROR(VLOOKUP($A2,'[2]Establecimiento 2023'!$A$1:$E$183,4,FALSE),0)</f>
        <v>04201-Illapel</v>
      </c>
      <c r="C2" s="252" t="str">
        <f>IFERROR(VLOOKUP($A2,'[2]Establecimiento 2023'!$A$1:$E$183,3,FALSE),0)</f>
        <v>105103-Hospital Dr. Humberto Elorza Cortés (Illapel)</v>
      </c>
      <c r="D2" s="253">
        <v>1</v>
      </c>
      <c r="E2" s="253">
        <v>2</v>
      </c>
    </row>
    <row r="3" spans="1:13" ht="15" customHeight="1" x14ac:dyDescent="0.25">
      <c r="A3" s="252" t="s">
        <v>447</v>
      </c>
      <c r="B3" s="252" t="str">
        <f>IFERROR(VLOOKUP($A3,'[2]Establecimiento 2023'!$A$1:$E$183,4,FALSE),0)</f>
        <v>04201-Illapel</v>
      </c>
      <c r="C3" s="252" t="str">
        <f>IFERROR(VLOOKUP($A3,'[2]Establecimiento 2023'!$A$1:$E$183,3,FALSE),0)</f>
        <v>105103-Hospital Dr. Humberto Elorza Cortés (Illapel)</v>
      </c>
      <c r="D3" s="253">
        <v>2</v>
      </c>
      <c r="E3" s="253">
        <v>2</v>
      </c>
      <c r="G3" s="254" t="s">
        <v>579</v>
      </c>
      <c r="H3" s="254" t="s">
        <v>577</v>
      </c>
    </row>
    <row r="4" spans="1:13" ht="15" customHeight="1" x14ac:dyDescent="0.25">
      <c r="A4" s="252" t="s">
        <v>447</v>
      </c>
      <c r="B4" s="252" t="str">
        <f>IFERROR(VLOOKUP($A4,'[2]Establecimiento 2023'!$A$1:$E$183,4,FALSE),0)</f>
        <v>04201-Illapel</v>
      </c>
      <c r="C4" s="252" t="str">
        <f>IFERROR(VLOOKUP($A4,'[2]Establecimiento 2023'!$A$1:$E$183,3,FALSE),0)</f>
        <v>105103-Hospital Dr. Humberto Elorza Cortés (Illapel)</v>
      </c>
      <c r="D4" s="253">
        <v>3</v>
      </c>
      <c r="E4" s="253">
        <v>2</v>
      </c>
      <c r="G4" s="254" t="s">
        <v>580</v>
      </c>
      <c r="H4">
        <v>1</v>
      </c>
      <c r="I4">
        <v>2</v>
      </c>
      <c r="J4">
        <v>3</v>
      </c>
      <c r="K4">
        <v>4</v>
      </c>
      <c r="L4">
        <v>5</v>
      </c>
      <c r="M4" t="s">
        <v>578</v>
      </c>
    </row>
    <row r="5" spans="1:13" ht="15" customHeight="1" x14ac:dyDescent="0.25">
      <c r="A5" s="252" t="s">
        <v>447</v>
      </c>
      <c r="B5" s="252" t="str">
        <f>IFERROR(VLOOKUP($A5,'[2]Establecimiento 2023'!$A$1:$E$183,4,FALSE),0)</f>
        <v>04201-Illapel</v>
      </c>
      <c r="C5" s="252" t="str">
        <f>IFERROR(VLOOKUP($A5,'[2]Establecimiento 2023'!$A$1:$E$183,3,FALSE),0)</f>
        <v>105103-Hospital Dr. Humberto Elorza Cortés (Illapel)</v>
      </c>
      <c r="D5" s="253">
        <v>5</v>
      </c>
      <c r="E5" s="253">
        <v>4</v>
      </c>
      <c r="G5" s="256" t="s">
        <v>581</v>
      </c>
      <c r="H5" s="255">
        <v>1662</v>
      </c>
      <c r="I5" s="255">
        <v>1494</v>
      </c>
      <c r="J5" s="255">
        <v>1769</v>
      </c>
      <c r="K5" s="255">
        <v>1497</v>
      </c>
      <c r="L5" s="255">
        <v>2331</v>
      </c>
      <c r="M5" s="255">
        <v>8753</v>
      </c>
    </row>
    <row r="6" spans="1:13" ht="15" customHeight="1" x14ac:dyDescent="0.25">
      <c r="A6" s="252" t="s">
        <v>448</v>
      </c>
      <c r="B6" s="252" t="str">
        <f>IFERROR(VLOOKUP($A6,'[2]Establecimiento 2023'!$A$1:$E$183,4,FALSE),0)</f>
        <v>04204-Salamanca</v>
      </c>
      <c r="C6" s="252" t="str">
        <f>IFERROR(VLOOKUP($A6,'[2]Establecimiento 2023'!$A$1:$E$183,3,FALSE),0)</f>
        <v>105104-Hospital de Salamanca</v>
      </c>
      <c r="D6" s="253">
        <v>1</v>
      </c>
      <c r="E6" s="253">
        <v>27</v>
      </c>
      <c r="G6" s="169" t="s">
        <v>306</v>
      </c>
      <c r="H6" s="255">
        <v>474</v>
      </c>
      <c r="I6" s="255">
        <v>380</v>
      </c>
      <c r="J6" s="255">
        <v>596</v>
      </c>
      <c r="K6" s="255">
        <v>454</v>
      </c>
      <c r="L6" s="255">
        <v>849</v>
      </c>
      <c r="M6" s="255">
        <v>2753</v>
      </c>
    </row>
    <row r="7" spans="1:13" ht="15" customHeight="1" x14ac:dyDescent="0.25">
      <c r="A7" s="252" t="s">
        <v>448</v>
      </c>
      <c r="B7" s="252" t="str">
        <f>IFERROR(VLOOKUP($A7,'[2]Establecimiento 2023'!$A$1:$E$183,4,FALSE),0)</f>
        <v>04204-Salamanca</v>
      </c>
      <c r="C7" s="252" t="str">
        <f>IFERROR(VLOOKUP($A7,'[2]Establecimiento 2023'!$A$1:$E$183,3,FALSE),0)</f>
        <v>105104-Hospital de Salamanca</v>
      </c>
      <c r="D7" s="253">
        <v>2</v>
      </c>
      <c r="E7" s="253">
        <v>17</v>
      </c>
      <c r="G7" s="169" t="s">
        <v>307</v>
      </c>
      <c r="H7" s="255">
        <v>258</v>
      </c>
      <c r="I7" s="255">
        <v>100</v>
      </c>
      <c r="J7" s="255">
        <v>110</v>
      </c>
      <c r="K7" s="255">
        <v>196</v>
      </c>
      <c r="L7" s="255">
        <v>167</v>
      </c>
      <c r="M7" s="255">
        <v>831</v>
      </c>
    </row>
    <row r="8" spans="1:13" ht="15" customHeight="1" x14ac:dyDescent="0.25">
      <c r="A8" s="252" t="s">
        <v>448</v>
      </c>
      <c r="B8" s="252" t="str">
        <f>IFERROR(VLOOKUP($A8,'[2]Establecimiento 2023'!$A$1:$E$183,4,FALSE),0)</f>
        <v>04204-Salamanca</v>
      </c>
      <c r="C8" s="252" t="str">
        <f>IFERROR(VLOOKUP($A8,'[2]Establecimiento 2023'!$A$1:$E$183,3,FALSE),0)</f>
        <v>105104-Hospital de Salamanca</v>
      </c>
      <c r="D8" s="253">
        <v>3</v>
      </c>
      <c r="E8" s="253">
        <v>13</v>
      </c>
      <c r="G8" s="169" t="s">
        <v>308</v>
      </c>
      <c r="H8" s="255">
        <v>159</v>
      </c>
      <c r="I8" s="255">
        <v>362</v>
      </c>
      <c r="J8" s="255">
        <v>296</v>
      </c>
      <c r="K8" s="255">
        <v>254</v>
      </c>
      <c r="L8" s="255">
        <v>178</v>
      </c>
      <c r="M8" s="255">
        <v>1249</v>
      </c>
    </row>
    <row r="9" spans="1:13" ht="15" customHeight="1" x14ac:dyDescent="0.25">
      <c r="A9" s="252" t="s">
        <v>448</v>
      </c>
      <c r="B9" s="252" t="str">
        <f>IFERROR(VLOOKUP($A9,'[2]Establecimiento 2023'!$A$1:$E$183,4,FALSE),0)</f>
        <v>04204-Salamanca</v>
      </c>
      <c r="C9" s="252" t="str">
        <f>IFERROR(VLOOKUP($A9,'[2]Establecimiento 2023'!$A$1:$E$183,3,FALSE),0)</f>
        <v>105104-Hospital de Salamanca</v>
      </c>
      <c r="D9" s="253">
        <v>4</v>
      </c>
      <c r="E9" s="253">
        <v>12</v>
      </c>
      <c r="G9" s="169" t="s">
        <v>309</v>
      </c>
      <c r="H9" s="255">
        <v>249</v>
      </c>
      <c r="I9" s="255">
        <v>336</v>
      </c>
      <c r="J9" s="255">
        <v>343</v>
      </c>
      <c r="K9" s="255">
        <v>225</v>
      </c>
      <c r="L9" s="255">
        <v>494</v>
      </c>
      <c r="M9" s="255">
        <v>1647</v>
      </c>
    </row>
    <row r="10" spans="1:13" ht="15" customHeight="1" x14ac:dyDescent="0.25">
      <c r="A10" s="252" t="s">
        <v>448</v>
      </c>
      <c r="B10" s="252" t="str">
        <f>IFERROR(VLOOKUP($A10,'[2]Establecimiento 2023'!$A$1:$E$183,4,FALSE),0)</f>
        <v>04204-Salamanca</v>
      </c>
      <c r="C10" s="252" t="str">
        <f>IFERROR(VLOOKUP($A10,'[2]Establecimiento 2023'!$A$1:$E$183,3,FALSE),0)</f>
        <v>105104-Hospital de Salamanca</v>
      </c>
      <c r="D10" s="253">
        <v>5</v>
      </c>
      <c r="E10" s="253">
        <v>18</v>
      </c>
      <c r="G10" s="169" t="s">
        <v>310</v>
      </c>
      <c r="H10" s="255">
        <v>163</v>
      </c>
      <c r="I10" s="255">
        <v>120</v>
      </c>
      <c r="J10" s="255">
        <v>159</v>
      </c>
      <c r="K10" s="255">
        <v>142</v>
      </c>
      <c r="L10" s="255">
        <v>201</v>
      </c>
      <c r="M10" s="255">
        <v>785</v>
      </c>
    </row>
    <row r="11" spans="1:13" ht="15" customHeight="1" x14ac:dyDescent="0.25">
      <c r="A11" s="252" t="s">
        <v>449</v>
      </c>
      <c r="B11" s="252" t="str">
        <f>IFERROR(VLOOKUP($A11,'[2]Establecimiento 2023'!$A$1:$E$183,4,FALSE),0)</f>
        <v>04302-Combarbalá</v>
      </c>
      <c r="C11" s="252" t="str">
        <f>IFERROR(VLOOKUP($A11,'[2]Establecimiento 2023'!$A$1:$E$183,3,FALSE),0)</f>
        <v>105105-Hospital San Juan de Dios (Combarbalá)</v>
      </c>
      <c r="D11" s="253">
        <v>1</v>
      </c>
      <c r="E11" s="253">
        <v>81</v>
      </c>
      <c r="G11" s="169" t="s">
        <v>311</v>
      </c>
      <c r="H11" s="255">
        <v>175</v>
      </c>
      <c r="I11" s="255">
        <v>80</v>
      </c>
      <c r="J11" s="255">
        <v>100</v>
      </c>
      <c r="K11" s="255">
        <v>91</v>
      </c>
      <c r="L11" s="255">
        <v>185</v>
      </c>
      <c r="M11" s="255">
        <v>631</v>
      </c>
    </row>
    <row r="12" spans="1:13" ht="15" customHeight="1" x14ac:dyDescent="0.25">
      <c r="A12" s="252" t="s">
        <v>449</v>
      </c>
      <c r="B12" s="252" t="str">
        <f>IFERROR(VLOOKUP($A12,'[2]Establecimiento 2023'!$A$1:$E$183,4,FALSE),0)</f>
        <v>04302-Combarbalá</v>
      </c>
      <c r="C12" s="252" t="str">
        <f>IFERROR(VLOOKUP($A12,'[2]Establecimiento 2023'!$A$1:$E$183,3,FALSE),0)</f>
        <v>105105-Hospital San Juan de Dios (Combarbalá)</v>
      </c>
      <c r="D12" s="253">
        <v>2</v>
      </c>
      <c r="E12" s="253">
        <v>110</v>
      </c>
      <c r="G12" s="169" t="s">
        <v>312</v>
      </c>
      <c r="H12" s="255">
        <v>27</v>
      </c>
      <c r="I12" s="255">
        <v>11</v>
      </c>
      <c r="J12" s="255">
        <v>26</v>
      </c>
      <c r="K12" s="255">
        <v>13</v>
      </c>
      <c r="L12" s="255">
        <v>14</v>
      </c>
      <c r="M12" s="255">
        <v>91</v>
      </c>
    </row>
    <row r="13" spans="1:13" ht="15" customHeight="1" x14ac:dyDescent="0.25">
      <c r="A13" s="252" t="s">
        <v>449</v>
      </c>
      <c r="B13" s="252" t="str">
        <f>IFERROR(VLOOKUP($A13,'[2]Establecimiento 2023'!$A$1:$E$183,4,FALSE),0)</f>
        <v>04302-Combarbalá</v>
      </c>
      <c r="C13" s="252" t="str">
        <f>IFERROR(VLOOKUP($A13,'[2]Establecimiento 2023'!$A$1:$E$183,3,FALSE),0)</f>
        <v>105105-Hospital San Juan de Dios (Combarbalá)</v>
      </c>
      <c r="D13" s="253">
        <v>3</v>
      </c>
      <c r="E13" s="253">
        <v>93</v>
      </c>
      <c r="G13" s="169" t="s">
        <v>313</v>
      </c>
      <c r="H13" s="255">
        <v>35</v>
      </c>
      <c r="I13" s="255">
        <v>16</v>
      </c>
      <c r="J13" s="255">
        <v>6</v>
      </c>
      <c r="K13" s="255">
        <v>14</v>
      </c>
      <c r="L13" s="255">
        <v>7</v>
      </c>
      <c r="M13" s="255">
        <v>78</v>
      </c>
    </row>
    <row r="14" spans="1:13" ht="15" customHeight="1" x14ac:dyDescent="0.25">
      <c r="A14" s="252" t="s">
        <v>449</v>
      </c>
      <c r="B14" s="252" t="str">
        <f>IFERROR(VLOOKUP($A14,'[2]Establecimiento 2023'!$A$1:$E$183,4,FALSE),0)</f>
        <v>04302-Combarbalá</v>
      </c>
      <c r="C14" s="252" t="str">
        <f>IFERROR(VLOOKUP($A14,'[2]Establecimiento 2023'!$A$1:$E$183,3,FALSE),0)</f>
        <v>105105-Hospital San Juan de Dios (Combarbalá)</v>
      </c>
      <c r="D14" s="253">
        <v>4</v>
      </c>
      <c r="E14" s="253">
        <v>89</v>
      </c>
      <c r="G14" s="169" t="s">
        <v>314</v>
      </c>
      <c r="H14" s="255">
        <v>10</v>
      </c>
      <c r="I14" s="255">
        <v>3</v>
      </c>
      <c r="J14" s="255">
        <v>6</v>
      </c>
      <c r="K14" s="255">
        <v>8</v>
      </c>
      <c r="L14" s="255">
        <v>4</v>
      </c>
      <c r="M14" s="255">
        <v>31</v>
      </c>
    </row>
    <row r="15" spans="1:13" ht="15" customHeight="1" x14ac:dyDescent="0.25">
      <c r="A15" s="252" t="s">
        <v>449</v>
      </c>
      <c r="B15" s="252" t="str">
        <f>IFERROR(VLOOKUP($A15,'[2]Establecimiento 2023'!$A$1:$E$183,4,FALSE),0)</f>
        <v>04302-Combarbalá</v>
      </c>
      <c r="C15" s="252" t="str">
        <f>IFERROR(VLOOKUP($A15,'[2]Establecimiento 2023'!$A$1:$E$183,3,FALSE),0)</f>
        <v>105105-Hospital San Juan de Dios (Combarbalá)</v>
      </c>
      <c r="D15" s="253">
        <v>5</v>
      </c>
      <c r="E15" s="253">
        <v>101</v>
      </c>
      <c r="G15" s="169" t="s">
        <v>315</v>
      </c>
      <c r="H15" s="255">
        <v>17</v>
      </c>
      <c r="I15" s="255">
        <v>5</v>
      </c>
      <c r="J15" s="255">
        <v>7</v>
      </c>
      <c r="K15" s="255">
        <v>3</v>
      </c>
      <c r="L15" s="255">
        <v>4</v>
      </c>
      <c r="M15" s="255">
        <v>36</v>
      </c>
    </row>
    <row r="16" spans="1:13" ht="15" customHeight="1" x14ac:dyDescent="0.25">
      <c r="A16" s="252" t="s">
        <v>450</v>
      </c>
      <c r="B16" s="252" t="str">
        <f>IFERROR(VLOOKUP($A16,'[2]Establecimiento 2023'!$A$1:$E$183,4,FALSE),0)</f>
        <v>04103-Andacollo</v>
      </c>
      <c r="C16" s="252" t="str">
        <f>IFERROR(VLOOKUP($A16,'[2]Establecimiento 2023'!$A$1:$E$183,3,FALSE),0)</f>
        <v>105106-Hospital Dr. José Arraño (Andacollo)</v>
      </c>
      <c r="D16" s="253">
        <v>1</v>
      </c>
      <c r="E16" s="253">
        <v>75</v>
      </c>
      <c r="G16" s="169" t="s">
        <v>316</v>
      </c>
      <c r="H16" s="255">
        <v>13</v>
      </c>
      <c r="I16" s="255">
        <v>5</v>
      </c>
      <c r="J16" s="255">
        <v>30</v>
      </c>
      <c r="K16" s="255">
        <v>27</v>
      </c>
      <c r="L16" s="255">
        <v>27</v>
      </c>
      <c r="M16" s="255">
        <v>102</v>
      </c>
    </row>
    <row r="17" spans="1:13" ht="15" customHeight="1" x14ac:dyDescent="0.25">
      <c r="A17" s="252" t="s">
        <v>450</v>
      </c>
      <c r="B17" s="252" t="str">
        <f>IFERROR(VLOOKUP($A17,'[2]Establecimiento 2023'!$A$1:$E$183,4,FALSE),0)</f>
        <v>04103-Andacollo</v>
      </c>
      <c r="C17" s="252" t="str">
        <f>IFERROR(VLOOKUP($A17,'[2]Establecimiento 2023'!$A$1:$E$183,3,FALSE),0)</f>
        <v>105106-Hospital Dr. José Arraño (Andacollo)</v>
      </c>
      <c r="D17" s="253">
        <v>2</v>
      </c>
      <c r="E17" s="253">
        <v>71</v>
      </c>
      <c r="G17" s="169" t="s">
        <v>317</v>
      </c>
      <c r="H17" s="255">
        <v>46</v>
      </c>
      <c r="I17" s="255">
        <v>32</v>
      </c>
      <c r="J17" s="255">
        <v>41</v>
      </c>
      <c r="K17" s="255">
        <v>12</v>
      </c>
      <c r="L17" s="255">
        <v>49</v>
      </c>
      <c r="M17" s="255">
        <v>180</v>
      </c>
    </row>
    <row r="18" spans="1:13" ht="15" customHeight="1" x14ac:dyDescent="0.25">
      <c r="A18" s="252" t="s">
        <v>450</v>
      </c>
      <c r="B18" s="252" t="str">
        <f>IFERROR(VLOOKUP($A18,'[2]Establecimiento 2023'!$A$1:$E$183,4,FALSE),0)</f>
        <v>04103-Andacollo</v>
      </c>
      <c r="C18" s="252" t="str">
        <f>IFERROR(VLOOKUP($A18,'[2]Establecimiento 2023'!$A$1:$E$183,3,FALSE),0)</f>
        <v>105106-Hospital Dr. José Arraño (Andacollo)</v>
      </c>
      <c r="D18" s="253">
        <v>3</v>
      </c>
      <c r="E18" s="253">
        <v>52</v>
      </c>
      <c r="G18" s="169" t="s">
        <v>318</v>
      </c>
      <c r="H18" s="255">
        <v>15</v>
      </c>
      <c r="I18" s="255">
        <v>25</v>
      </c>
      <c r="J18" s="255">
        <v>38</v>
      </c>
      <c r="K18" s="255">
        <v>30</v>
      </c>
      <c r="L18" s="255">
        <v>114</v>
      </c>
      <c r="M18" s="255">
        <v>222</v>
      </c>
    </row>
    <row r="19" spans="1:13" ht="15" customHeight="1" x14ac:dyDescent="0.25">
      <c r="A19" s="252" t="s">
        <v>450</v>
      </c>
      <c r="B19" s="252" t="str">
        <f>IFERROR(VLOOKUP($A19,'[2]Establecimiento 2023'!$A$1:$E$183,4,FALSE),0)</f>
        <v>04103-Andacollo</v>
      </c>
      <c r="C19" s="252" t="str">
        <f>IFERROR(VLOOKUP($A19,'[2]Establecimiento 2023'!$A$1:$E$183,3,FALSE),0)</f>
        <v>105106-Hospital Dr. José Arraño (Andacollo)</v>
      </c>
      <c r="D19" s="253">
        <v>4</v>
      </c>
      <c r="E19" s="253">
        <v>80</v>
      </c>
      <c r="G19" s="169" t="s">
        <v>319</v>
      </c>
      <c r="H19" s="255">
        <v>21</v>
      </c>
      <c r="I19" s="255">
        <v>19</v>
      </c>
      <c r="J19" s="255">
        <v>11</v>
      </c>
      <c r="K19" s="255">
        <v>28</v>
      </c>
      <c r="L19" s="255">
        <v>38</v>
      </c>
      <c r="M19" s="255">
        <v>117</v>
      </c>
    </row>
    <row r="20" spans="1:13" ht="15" customHeight="1" x14ac:dyDescent="0.25">
      <c r="A20" s="252" t="s">
        <v>450</v>
      </c>
      <c r="B20" s="252" t="str">
        <f>IFERROR(VLOOKUP($A20,'[2]Establecimiento 2023'!$A$1:$E$183,4,FALSE),0)</f>
        <v>04103-Andacollo</v>
      </c>
      <c r="C20" s="252" t="str">
        <f>IFERROR(VLOOKUP($A20,'[2]Establecimiento 2023'!$A$1:$E$183,3,FALSE),0)</f>
        <v>105106-Hospital Dr. José Arraño (Andacollo)</v>
      </c>
      <c r="D20" s="253">
        <v>5</v>
      </c>
      <c r="E20" s="253">
        <v>93</v>
      </c>
      <c r="G20" s="256" t="s">
        <v>582</v>
      </c>
      <c r="H20" s="255">
        <v>1148</v>
      </c>
      <c r="I20" s="255">
        <v>938</v>
      </c>
      <c r="J20" s="255">
        <v>1188</v>
      </c>
      <c r="K20" s="255">
        <v>1013</v>
      </c>
      <c r="L20" s="255">
        <v>1741</v>
      </c>
      <c r="M20" s="255">
        <v>6028</v>
      </c>
    </row>
    <row r="21" spans="1:13" ht="15" customHeight="1" x14ac:dyDescent="0.25">
      <c r="A21" s="252" t="s">
        <v>451</v>
      </c>
      <c r="B21" s="252" t="str">
        <f>IFERROR(VLOOKUP($A21,'[2]Establecimiento 2023'!$A$1:$E$183,4,FALSE),0)</f>
        <v>04106-Vicuña</v>
      </c>
      <c r="C21" s="252" t="str">
        <f>IFERROR(VLOOKUP($A21,'[2]Establecimiento 2023'!$A$1:$E$183,3,FALSE),0)</f>
        <v>105107-Hospital San Juan de Dios (Vicuña)</v>
      </c>
      <c r="D21" s="253">
        <v>1</v>
      </c>
      <c r="E21" s="253">
        <v>12</v>
      </c>
      <c r="G21" s="169" t="s">
        <v>320</v>
      </c>
      <c r="H21" s="255">
        <v>252</v>
      </c>
      <c r="I21" s="255">
        <v>123</v>
      </c>
      <c r="J21" s="255">
        <v>136</v>
      </c>
      <c r="K21" s="255">
        <v>147</v>
      </c>
      <c r="L21" s="255">
        <v>191</v>
      </c>
      <c r="M21" s="255">
        <v>849</v>
      </c>
    </row>
    <row r="22" spans="1:13" ht="15" customHeight="1" x14ac:dyDescent="0.25">
      <c r="A22" s="252" t="s">
        <v>451</v>
      </c>
      <c r="B22" s="252" t="str">
        <f>IFERROR(VLOOKUP($A22,'[2]Establecimiento 2023'!$A$1:$E$183,4,FALSE),0)</f>
        <v>04106-Vicuña</v>
      </c>
      <c r="C22" s="252" t="str">
        <f>IFERROR(VLOOKUP($A22,'[2]Establecimiento 2023'!$A$1:$E$183,3,FALSE),0)</f>
        <v>105107-Hospital San Juan de Dios (Vicuña)</v>
      </c>
      <c r="D22" s="253">
        <v>2</v>
      </c>
      <c r="E22" s="253">
        <v>6</v>
      </c>
      <c r="G22" s="169" t="s">
        <v>321</v>
      </c>
      <c r="H22" s="255">
        <v>196</v>
      </c>
      <c r="I22" s="255">
        <v>136</v>
      </c>
      <c r="J22" s="255">
        <v>152</v>
      </c>
      <c r="K22" s="255">
        <v>239</v>
      </c>
      <c r="L22" s="255">
        <v>256</v>
      </c>
      <c r="M22" s="255">
        <v>979</v>
      </c>
    </row>
    <row r="23" spans="1:13" ht="15" customHeight="1" x14ac:dyDescent="0.25">
      <c r="A23" s="252" t="s">
        <v>451</v>
      </c>
      <c r="B23" s="252" t="str">
        <f>IFERROR(VLOOKUP($A23,'[2]Establecimiento 2023'!$A$1:$E$183,4,FALSE),0)</f>
        <v>04106-Vicuña</v>
      </c>
      <c r="C23" s="252" t="str">
        <f>IFERROR(VLOOKUP($A23,'[2]Establecimiento 2023'!$A$1:$E$183,3,FALSE),0)</f>
        <v>105107-Hospital San Juan de Dios (Vicuña)</v>
      </c>
      <c r="D23" s="253">
        <v>3</v>
      </c>
      <c r="E23" s="253">
        <v>15</v>
      </c>
      <c r="G23" s="169" t="s">
        <v>322</v>
      </c>
      <c r="H23" s="255">
        <v>137</v>
      </c>
      <c r="I23" s="255">
        <v>77</v>
      </c>
      <c r="J23" s="255">
        <v>226</v>
      </c>
      <c r="K23" s="255">
        <v>163</v>
      </c>
      <c r="L23" s="255">
        <v>250</v>
      </c>
      <c r="M23" s="255">
        <v>853</v>
      </c>
    </row>
    <row r="24" spans="1:13" ht="15" customHeight="1" x14ac:dyDescent="0.25">
      <c r="A24" s="252" t="s">
        <v>451</v>
      </c>
      <c r="B24" s="252" t="str">
        <f>IFERROR(VLOOKUP($A24,'[2]Establecimiento 2023'!$A$1:$E$183,4,FALSE),0)</f>
        <v>04106-Vicuña</v>
      </c>
      <c r="C24" s="252" t="str">
        <f>IFERROR(VLOOKUP($A24,'[2]Establecimiento 2023'!$A$1:$E$183,3,FALSE),0)</f>
        <v>105107-Hospital San Juan de Dios (Vicuña)</v>
      </c>
      <c r="D24" s="253">
        <v>4</v>
      </c>
      <c r="E24" s="253">
        <v>9</v>
      </c>
      <c r="G24" s="169" t="s">
        <v>323</v>
      </c>
      <c r="H24" s="255">
        <v>27</v>
      </c>
      <c r="I24" s="255">
        <v>27</v>
      </c>
      <c r="J24" s="255">
        <v>40</v>
      </c>
      <c r="K24" s="255">
        <v>75</v>
      </c>
      <c r="L24" s="255">
        <v>128</v>
      </c>
      <c r="M24" s="255">
        <v>297</v>
      </c>
    </row>
    <row r="25" spans="1:13" ht="15" customHeight="1" x14ac:dyDescent="0.25">
      <c r="A25" s="252" t="s">
        <v>451</v>
      </c>
      <c r="B25" s="252" t="str">
        <f>IFERROR(VLOOKUP($A25,'[2]Establecimiento 2023'!$A$1:$E$183,4,FALSE),0)</f>
        <v>04106-Vicuña</v>
      </c>
      <c r="C25" s="252" t="str">
        <f>IFERROR(VLOOKUP($A25,'[2]Establecimiento 2023'!$A$1:$E$183,3,FALSE),0)</f>
        <v>105107-Hospital San Juan de Dios (Vicuña)</v>
      </c>
      <c r="D25" s="253">
        <v>5</v>
      </c>
      <c r="E25" s="253">
        <v>21</v>
      </c>
      <c r="G25" s="169" t="s">
        <v>324</v>
      </c>
      <c r="H25" s="255">
        <v>296</v>
      </c>
      <c r="I25" s="255">
        <v>286</v>
      </c>
      <c r="J25" s="255">
        <v>344</v>
      </c>
      <c r="K25" s="255">
        <v>216</v>
      </c>
      <c r="L25" s="255">
        <v>463</v>
      </c>
      <c r="M25" s="255">
        <v>1605</v>
      </c>
    </row>
    <row r="26" spans="1:13" ht="15" customHeight="1" x14ac:dyDescent="0.25">
      <c r="A26" s="252" t="s">
        <v>452</v>
      </c>
      <c r="B26" s="252" t="str">
        <f>IFERROR(VLOOKUP($A26,'[2]Establecimiento 2023'!$A$1:$E$183,4,FALSE),0)</f>
        <v>04203-Los Vilos</v>
      </c>
      <c r="C26" s="252" t="str">
        <f>IFERROR(VLOOKUP($A26,'[2]Establecimiento 2023'!$A$1:$E$183,3,FALSE),0)</f>
        <v>105108-Hospital San Pedro (Los Vilos)</v>
      </c>
      <c r="D26" s="253">
        <v>1</v>
      </c>
      <c r="E26" s="253">
        <v>105</v>
      </c>
      <c r="G26" s="169" t="s">
        <v>325</v>
      </c>
      <c r="H26" s="255">
        <v>8</v>
      </c>
      <c r="I26" s="255">
        <v>8</v>
      </c>
      <c r="J26" s="255">
        <v>19</v>
      </c>
      <c r="K26" s="255">
        <v>10</v>
      </c>
      <c r="L26" s="255">
        <v>6</v>
      </c>
      <c r="M26" s="255">
        <v>51</v>
      </c>
    </row>
    <row r="27" spans="1:13" ht="15" customHeight="1" x14ac:dyDescent="0.25">
      <c r="A27" s="252" t="s">
        <v>452</v>
      </c>
      <c r="B27" s="252" t="str">
        <f>IFERROR(VLOOKUP($A27,'[2]Establecimiento 2023'!$A$1:$E$183,4,FALSE),0)</f>
        <v>04203-Los Vilos</v>
      </c>
      <c r="C27" s="252" t="str">
        <f>IFERROR(VLOOKUP($A27,'[2]Establecimiento 2023'!$A$1:$E$183,3,FALSE),0)</f>
        <v>105108-Hospital San Pedro (Los Vilos)</v>
      </c>
      <c r="D27" s="253">
        <v>2</v>
      </c>
      <c r="E27" s="253">
        <v>85</v>
      </c>
      <c r="G27" s="169" t="s">
        <v>326</v>
      </c>
      <c r="H27" s="255"/>
      <c r="I27" s="255"/>
      <c r="J27" s="255"/>
      <c r="K27" s="255">
        <v>6</v>
      </c>
      <c r="L27" s="255">
        <v>8</v>
      </c>
      <c r="M27" s="255">
        <v>14</v>
      </c>
    </row>
    <row r="28" spans="1:13" ht="15" customHeight="1" x14ac:dyDescent="0.25">
      <c r="A28" s="252" t="s">
        <v>452</v>
      </c>
      <c r="B28" s="252" t="str">
        <f>IFERROR(VLOOKUP($A28,'[2]Establecimiento 2023'!$A$1:$E$183,4,FALSE),0)</f>
        <v>04203-Los Vilos</v>
      </c>
      <c r="C28" s="252" t="str">
        <f>IFERROR(VLOOKUP($A28,'[2]Establecimiento 2023'!$A$1:$E$183,3,FALSE),0)</f>
        <v>105108-Hospital San Pedro (Los Vilos)</v>
      </c>
      <c r="D28" s="253">
        <v>3</v>
      </c>
      <c r="E28" s="253">
        <v>124</v>
      </c>
      <c r="G28" s="169" t="s">
        <v>327</v>
      </c>
      <c r="H28" s="255"/>
      <c r="I28" s="255"/>
      <c r="J28" s="255">
        <v>2</v>
      </c>
      <c r="K28" s="255">
        <v>6</v>
      </c>
      <c r="L28" s="255">
        <v>2</v>
      </c>
      <c r="M28" s="255">
        <v>10</v>
      </c>
    </row>
    <row r="29" spans="1:13" ht="15" customHeight="1" x14ac:dyDescent="0.25">
      <c r="A29" s="252" t="s">
        <v>452</v>
      </c>
      <c r="B29" s="252" t="str">
        <f>IFERROR(VLOOKUP($A29,'[2]Establecimiento 2023'!$A$1:$E$183,4,FALSE),0)</f>
        <v>04203-Los Vilos</v>
      </c>
      <c r="C29" s="252" t="str">
        <f>IFERROR(VLOOKUP($A29,'[2]Establecimiento 2023'!$A$1:$E$183,3,FALSE),0)</f>
        <v>105108-Hospital San Pedro (Los Vilos)</v>
      </c>
      <c r="D29" s="253">
        <v>4</v>
      </c>
      <c r="E29" s="253">
        <v>136</v>
      </c>
      <c r="G29" s="169" t="s">
        <v>328</v>
      </c>
      <c r="H29" s="255">
        <v>67</v>
      </c>
      <c r="I29" s="255">
        <v>97</v>
      </c>
      <c r="J29" s="255">
        <v>108</v>
      </c>
      <c r="K29" s="255"/>
      <c r="L29" s="255">
        <v>224</v>
      </c>
      <c r="M29" s="255">
        <v>496</v>
      </c>
    </row>
    <row r="30" spans="1:13" ht="15" customHeight="1" x14ac:dyDescent="0.25">
      <c r="A30" s="252" t="s">
        <v>452</v>
      </c>
      <c r="B30" s="252" t="str">
        <f>IFERROR(VLOOKUP($A30,'[2]Establecimiento 2023'!$A$1:$E$183,4,FALSE),0)</f>
        <v>04203-Los Vilos</v>
      </c>
      <c r="C30" s="252" t="str">
        <f>IFERROR(VLOOKUP($A30,'[2]Establecimiento 2023'!$A$1:$E$183,3,FALSE),0)</f>
        <v>105108-Hospital San Pedro (Los Vilos)</v>
      </c>
      <c r="D30" s="253">
        <v>5</v>
      </c>
      <c r="E30" s="253">
        <v>116</v>
      </c>
      <c r="G30" s="169" t="s">
        <v>329</v>
      </c>
      <c r="H30" s="255">
        <v>72</v>
      </c>
      <c r="I30" s="255">
        <v>111</v>
      </c>
      <c r="J30" s="255">
        <v>86</v>
      </c>
      <c r="K30" s="255">
        <v>61</v>
      </c>
      <c r="L30" s="255">
        <v>97</v>
      </c>
      <c r="M30" s="255">
        <v>427</v>
      </c>
    </row>
    <row r="31" spans="1:13" ht="15" customHeight="1" x14ac:dyDescent="0.25">
      <c r="A31" s="252" t="s">
        <v>453</v>
      </c>
      <c r="B31" s="252" t="str">
        <f>IFERROR(VLOOKUP($A31,'[2]Establecimiento 2023'!$A$1:$E$183,4,FALSE),0)</f>
        <v>04101-La Serena</v>
      </c>
      <c r="C31" s="252" t="str">
        <f>IFERROR(VLOOKUP($A31,'[2]Establecimiento 2023'!$A$1:$E$183,3,FALSE),0)</f>
        <v>105300-Centro de Salud Familiar Cardenal Caro</v>
      </c>
      <c r="D31" s="253">
        <v>1</v>
      </c>
      <c r="E31" s="253">
        <v>151</v>
      </c>
      <c r="G31" s="169" t="s">
        <v>330</v>
      </c>
      <c r="H31" s="255">
        <v>93</v>
      </c>
      <c r="I31" s="255">
        <v>73</v>
      </c>
      <c r="J31" s="255">
        <v>75</v>
      </c>
      <c r="K31" s="255">
        <v>90</v>
      </c>
      <c r="L31" s="255">
        <v>116</v>
      </c>
      <c r="M31" s="255">
        <v>447</v>
      </c>
    </row>
    <row r="32" spans="1:13" ht="15" customHeight="1" x14ac:dyDescent="0.25">
      <c r="A32" s="252" t="s">
        <v>453</v>
      </c>
      <c r="B32" s="252" t="str">
        <f>IFERROR(VLOOKUP($A32,'[2]Establecimiento 2023'!$A$1:$E$183,4,FALSE),0)</f>
        <v>04101-La Serena</v>
      </c>
      <c r="C32" s="252" t="str">
        <f>IFERROR(VLOOKUP($A32,'[2]Establecimiento 2023'!$A$1:$E$183,3,FALSE),0)</f>
        <v>105300-Centro de Salud Familiar Cardenal Caro</v>
      </c>
      <c r="D32" s="253">
        <v>2</v>
      </c>
      <c r="E32" s="253">
        <v>79</v>
      </c>
      <c r="G32" s="256" t="s">
        <v>583</v>
      </c>
      <c r="H32" s="255">
        <v>118</v>
      </c>
      <c r="I32" s="255">
        <v>96</v>
      </c>
      <c r="J32" s="255">
        <v>74</v>
      </c>
      <c r="K32" s="255">
        <v>98</v>
      </c>
      <c r="L32" s="255">
        <v>164</v>
      </c>
      <c r="M32" s="255">
        <v>550</v>
      </c>
    </row>
    <row r="33" spans="1:13" ht="15" customHeight="1" x14ac:dyDescent="0.25">
      <c r="A33" s="252" t="s">
        <v>453</v>
      </c>
      <c r="B33" s="252" t="str">
        <f>IFERROR(VLOOKUP($A33,'[2]Establecimiento 2023'!$A$1:$E$183,4,FALSE),0)</f>
        <v>04101-La Serena</v>
      </c>
      <c r="C33" s="252" t="str">
        <f>IFERROR(VLOOKUP($A33,'[2]Establecimiento 2023'!$A$1:$E$183,3,FALSE),0)</f>
        <v>105300-Centro de Salud Familiar Cardenal Caro</v>
      </c>
      <c r="D33" s="253">
        <v>3</v>
      </c>
      <c r="E33" s="253">
        <v>222</v>
      </c>
      <c r="G33" s="169" t="s">
        <v>596</v>
      </c>
      <c r="H33" s="255">
        <v>118</v>
      </c>
      <c r="I33" s="255">
        <v>96</v>
      </c>
      <c r="J33" s="255">
        <v>74</v>
      </c>
      <c r="K33" s="255">
        <v>98</v>
      </c>
      <c r="L33" s="255">
        <v>164</v>
      </c>
      <c r="M33" s="255">
        <v>550</v>
      </c>
    </row>
    <row r="34" spans="1:13" ht="15" customHeight="1" x14ac:dyDescent="0.25">
      <c r="A34" s="252" t="s">
        <v>453</v>
      </c>
      <c r="B34" s="252" t="str">
        <f>IFERROR(VLOOKUP($A34,'[2]Establecimiento 2023'!$A$1:$E$183,4,FALSE),0)</f>
        <v>04101-La Serena</v>
      </c>
      <c r="C34" s="252" t="str">
        <f>IFERROR(VLOOKUP($A34,'[2]Establecimiento 2023'!$A$1:$E$183,3,FALSE),0)</f>
        <v>105300-Centro de Salud Familiar Cardenal Caro</v>
      </c>
      <c r="D34" s="253">
        <v>4</v>
      </c>
      <c r="E34" s="253">
        <v>132</v>
      </c>
      <c r="G34" s="256" t="s">
        <v>584</v>
      </c>
      <c r="H34" s="255">
        <v>16</v>
      </c>
      <c r="I34" s="255">
        <v>14</v>
      </c>
      <c r="J34" s="255">
        <v>26</v>
      </c>
      <c r="K34" s="255">
        <v>51</v>
      </c>
      <c r="L34" s="255">
        <v>63</v>
      </c>
      <c r="M34" s="255">
        <v>170</v>
      </c>
    </row>
    <row r="35" spans="1:13" ht="15" customHeight="1" x14ac:dyDescent="0.25">
      <c r="A35" s="252" t="s">
        <v>453</v>
      </c>
      <c r="B35" s="252" t="str">
        <f>IFERROR(VLOOKUP($A35,'[2]Establecimiento 2023'!$A$1:$E$183,4,FALSE),0)</f>
        <v>04101-La Serena</v>
      </c>
      <c r="C35" s="252" t="str">
        <f>IFERROR(VLOOKUP($A35,'[2]Establecimiento 2023'!$A$1:$E$183,3,FALSE),0)</f>
        <v>105300-Centro de Salud Familiar Cardenal Caro</v>
      </c>
      <c r="D35" s="253">
        <v>5</v>
      </c>
      <c r="E35" s="253">
        <v>286</v>
      </c>
      <c r="G35" s="169" t="s">
        <v>597</v>
      </c>
      <c r="H35" s="255">
        <v>10</v>
      </c>
      <c r="I35" s="255">
        <v>4</v>
      </c>
      <c r="J35" s="255">
        <v>17</v>
      </c>
      <c r="K35" s="255">
        <v>10</v>
      </c>
      <c r="L35" s="255">
        <v>45</v>
      </c>
      <c r="M35" s="255">
        <v>86</v>
      </c>
    </row>
    <row r="36" spans="1:13" ht="15" customHeight="1" x14ac:dyDescent="0.25">
      <c r="A36" s="252" t="s">
        <v>454</v>
      </c>
      <c r="B36" s="252" t="str">
        <f>IFERROR(VLOOKUP($A36,'[2]Establecimiento 2023'!$A$1:$E$183,4,FALSE),0)</f>
        <v>04101-La Serena</v>
      </c>
      <c r="C36" s="252" t="str">
        <f>IFERROR(VLOOKUP($A36,'[2]Establecimiento 2023'!$A$1:$E$183,3,FALSE),0)</f>
        <v>105301-Centro de Salud Familiar Las Compañías</v>
      </c>
      <c r="D36" s="253">
        <v>1</v>
      </c>
      <c r="E36" s="253">
        <v>117</v>
      </c>
      <c r="G36" s="169" t="s">
        <v>598</v>
      </c>
      <c r="H36" s="255">
        <v>1</v>
      </c>
      <c r="I36" s="255">
        <v>9</v>
      </c>
      <c r="J36" s="255">
        <v>1</v>
      </c>
      <c r="K36" s="255">
        <v>9</v>
      </c>
      <c r="L36" s="255">
        <v>11</v>
      </c>
      <c r="M36" s="255">
        <v>31</v>
      </c>
    </row>
    <row r="37" spans="1:13" ht="15" customHeight="1" x14ac:dyDescent="0.25">
      <c r="A37" s="252" t="s">
        <v>454</v>
      </c>
      <c r="B37" s="252" t="str">
        <f>IFERROR(VLOOKUP($A37,'[2]Establecimiento 2023'!$A$1:$E$183,4,FALSE),0)</f>
        <v>04101-La Serena</v>
      </c>
      <c r="C37" s="252" t="str">
        <f>IFERROR(VLOOKUP($A37,'[2]Establecimiento 2023'!$A$1:$E$183,3,FALSE),0)</f>
        <v>105301-Centro de Salud Familiar Las Compañías</v>
      </c>
      <c r="D37" s="253">
        <v>2</v>
      </c>
      <c r="E37" s="253">
        <v>54</v>
      </c>
      <c r="G37" s="169" t="s">
        <v>599</v>
      </c>
      <c r="H37" s="255">
        <v>2</v>
      </c>
      <c r="I37" s="255">
        <v>1</v>
      </c>
      <c r="J37" s="255">
        <v>1</v>
      </c>
      <c r="K37" s="255">
        <v>28</v>
      </c>
      <c r="L37" s="255">
        <v>3</v>
      </c>
      <c r="M37" s="255">
        <v>35</v>
      </c>
    </row>
    <row r="38" spans="1:13" ht="15" customHeight="1" x14ac:dyDescent="0.25">
      <c r="A38" s="252" t="s">
        <v>454</v>
      </c>
      <c r="B38" s="252" t="str">
        <f>IFERROR(VLOOKUP($A38,'[2]Establecimiento 2023'!$A$1:$E$183,4,FALSE),0)</f>
        <v>04101-La Serena</v>
      </c>
      <c r="C38" s="252" t="str">
        <f>IFERROR(VLOOKUP($A38,'[2]Establecimiento 2023'!$A$1:$E$183,3,FALSE),0)</f>
        <v>105301-Centro de Salud Familiar Las Compañías</v>
      </c>
      <c r="D38" s="253">
        <v>3</v>
      </c>
      <c r="E38" s="253">
        <v>83</v>
      </c>
      <c r="G38" s="169" t="s">
        <v>600</v>
      </c>
      <c r="H38" s="255">
        <v>3</v>
      </c>
      <c r="I38" s="255"/>
      <c r="J38" s="255">
        <v>7</v>
      </c>
      <c r="K38" s="255">
        <v>4</v>
      </c>
      <c r="L38" s="255">
        <v>4</v>
      </c>
      <c r="M38" s="255">
        <v>18</v>
      </c>
    </row>
    <row r="39" spans="1:13" ht="15" customHeight="1" x14ac:dyDescent="0.25">
      <c r="A39" s="252" t="s">
        <v>454</v>
      </c>
      <c r="B39" s="252" t="str">
        <f>IFERROR(VLOOKUP($A39,'[2]Establecimiento 2023'!$A$1:$E$183,4,FALSE),0)</f>
        <v>04101-La Serena</v>
      </c>
      <c r="C39" s="252" t="str">
        <f>IFERROR(VLOOKUP($A39,'[2]Establecimiento 2023'!$A$1:$E$183,3,FALSE),0)</f>
        <v>105301-Centro de Salud Familiar Las Compañías</v>
      </c>
      <c r="D39" s="253">
        <v>4</v>
      </c>
      <c r="E39" s="253">
        <v>115</v>
      </c>
      <c r="G39" s="256" t="s">
        <v>585</v>
      </c>
      <c r="H39" s="255">
        <v>117</v>
      </c>
      <c r="I39" s="255">
        <v>113</v>
      </c>
      <c r="J39" s="255">
        <v>92</v>
      </c>
      <c r="K39" s="255">
        <v>138</v>
      </c>
      <c r="L39" s="255">
        <v>146</v>
      </c>
      <c r="M39" s="255">
        <v>606</v>
      </c>
    </row>
    <row r="40" spans="1:13" ht="15" customHeight="1" x14ac:dyDescent="0.25">
      <c r="A40" s="252" t="s">
        <v>454</v>
      </c>
      <c r="B40" s="252" t="str">
        <f>IFERROR(VLOOKUP($A40,'[2]Establecimiento 2023'!$A$1:$E$183,4,FALSE),0)</f>
        <v>04101-La Serena</v>
      </c>
      <c r="C40" s="252" t="str">
        <f>IFERROR(VLOOKUP($A40,'[2]Establecimiento 2023'!$A$1:$E$183,3,FALSE),0)</f>
        <v>105301-Centro de Salud Familiar Las Compañías</v>
      </c>
      <c r="D40" s="253">
        <v>5</v>
      </c>
      <c r="E40" s="253">
        <v>115</v>
      </c>
      <c r="G40" s="169" t="s">
        <v>601</v>
      </c>
      <c r="H40" s="255">
        <v>68</v>
      </c>
      <c r="I40" s="255">
        <v>51</v>
      </c>
      <c r="J40" s="255">
        <v>49</v>
      </c>
      <c r="K40" s="255">
        <v>44</v>
      </c>
      <c r="L40" s="255">
        <v>78</v>
      </c>
      <c r="M40" s="255">
        <v>290</v>
      </c>
    </row>
    <row r="41" spans="1:13" ht="15" customHeight="1" x14ac:dyDescent="0.25">
      <c r="A41" s="252" t="s">
        <v>455</v>
      </c>
      <c r="B41" s="252" t="str">
        <f>IFERROR(VLOOKUP($A41,'[2]Establecimiento 2023'!$A$1:$E$183,4,FALSE),0)</f>
        <v>04101-La Serena</v>
      </c>
      <c r="C41" s="252" t="str">
        <f>IFERROR(VLOOKUP($A41,'[2]Establecimiento 2023'!$A$1:$E$183,3,FALSE),0)</f>
        <v>105302-Centro de Salud Familiar Pedro Aguirre Cerda</v>
      </c>
      <c r="D41" s="253">
        <v>1</v>
      </c>
      <c r="E41" s="253">
        <v>32</v>
      </c>
      <c r="G41" s="169" t="s">
        <v>602</v>
      </c>
      <c r="H41" s="255">
        <v>19</v>
      </c>
      <c r="I41" s="255">
        <v>22</v>
      </c>
      <c r="J41" s="255">
        <v>15</v>
      </c>
      <c r="K41" s="255">
        <v>25</v>
      </c>
      <c r="L41" s="255">
        <v>19</v>
      </c>
      <c r="M41" s="255">
        <v>100</v>
      </c>
    </row>
    <row r="42" spans="1:13" ht="15" customHeight="1" x14ac:dyDescent="0.25">
      <c r="A42" s="252" t="s">
        <v>455</v>
      </c>
      <c r="B42" s="252" t="str">
        <f>IFERROR(VLOOKUP($A42,'[2]Establecimiento 2023'!$A$1:$E$183,4,FALSE),0)</f>
        <v>04101-La Serena</v>
      </c>
      <c r="C42" s="252" t="str">
        <f>IFERROR(VLOOKUP($A42,'[2]Establecimiento 2023'!$A$1:$E$183,3,FALSE),0)</f>
        <v>105302-Centro de Salud Familiar Pedro Aguirre Cerda</v>
      </c>
      <c r="D42" s="253">
        <v>2</v>
      </c>
      <c r="E42" s="253">
        <v>134</v>
      </c>
      <c r="G42" s="169" t="s">
        <v>603</v>
      </c>
      <c r="H42" s="255">
        <v>6</v>
      </c>
      <c r="I42" s="255">
        <v>4</v>
      </c>
      <c r="J42" s="255">
        <v>5</v>
      </c>
      <c r="K42" s="255">
        <v>12</v>
      </c>
      <c r="L42" s="255">
        <v>16</v>
      </c>
      <c r="M42" s="255">
        <v>43</v>
      </c>
    </row>
    <row r="43" spans="1:13" ht="15" customHeight="1" x14ac:dyDescent="0.25">
      <c r="A43" s="252" t="s">
        <v>455</v>
      </c>
      <c r="B43" s="252" t="str">
        <f>IFERROR(VLOOKUP($A43,'[2]Establecimiento 2023'!$A$1:$E$183,4,FALSE),0)</f>
        <v>04101-La Serena</v>
      </c>
      <c r="C43" s="252" t="str">
        <f>IFERROR(VLOOKUP($A43,'[2]Establecimiento 2023'!$A$1:$E$183,3,FALSE),0)</f>
        <v>105302-Centro de Salud Familiar Pedro Aguirre Cerda</v>
      </c>
      <c r="D43" s="253">
        <v>3</v>
      </c>
      <c r="E43" s="253">
        <v>144</v>
      </c>
      <c r="G43" s="169" t="s">
        <v>604</v>
      </c>
      <c r="H43" s="255">
        <v>24</v>
      </c>
      <c r="I43" s="255">
        <v>36</v>
      </c>
      <c r="J43" s="255">
        <v>23</v>
      </c>
      <c r="K43" s="255">
        <v>57</v>
      </c>
      <c r="L43" s="255">
        <v>33</v>
      </c>
      <c r="M43" s="255">
        <v>173</v>
      </c>
    </row>
    <row r="44" spans="1:13" ht="15" customHeight="1" x14ac:dyDescent="0.25">
      <c r="A44" s="252" t="s">
        <v>455</v>
      </c>
      <c r="B44" s="252" t="str">
        <f>IFERROR(VLOOKUP($A44,'[2]Establecimiento 2023'!$A$1:$E$183,4,FALSE),0)</f>
        <v>04101-La Serena</v>
      </c>
      <c r="C44" s="252" t="str">
        <f>IFERROR(VLOOKUP($A44,'[2]Establecimiento 2023'!$A$1:$E$183,3,FALSE),0)</f>
        <v>105302-Centro de Salud Familiar Pedro Aguirre Cerda</v>
      </c>
      <c r="D44" s="253">
        <v>4</v>
      </c>
      <c r="E44" s="253">
        <v>135</v>
      </c>
      <c r="G44" s="256" t="s">
        <v>586</v>
      </c>
      <c r="H44" s="255">
        <v>309</v>
      </c>
      <c r="I44" s="255">
        <v>268</v>
      </c>
      <c r="J44" s="255">
        <v>221</v>
      </c>
      <c r="K44" s="255">
        <v>226</v>
      </c>
      <c r="L44" s="255">
        <v>149</v>
      </c>
      <c r="M44" s="255">
        <v>1173</v>
      </c>
    </row>
    <row r="45" spans="1:13" ht="15" customHeight="1" x14ac:dyDescent="0.25">
      <c r="A45" s="252" t="s">
        <v>455</v>
      </c>
      <c r="B45" s="252" t="str">
        <f>IFERROR(VLOOKUP($A45,'[2]Establecimiento 2023'!$A$1:$E$183,4,FALSE),0)</f>
        <v>04101-La Serena</v>
      </c>
      <c r="C45" s="252" t="str">
        <f>IFERROR(VLOOKUP($A45,'[2]Establecimiento 2023'!$A$1:$E$183,3,FALSE),0)</f>
        <v>105302-Centro de Salud Familiar Pedro Aguirre Cerda</v>
      </c>
      <c r="D45" s="253">
        <v>5</v>
      </c>
      <c r="E45" s="253">
        <v>115</v>
      </c>
      <c r="G45" s="169" t="s">
        <v>605</v>
      </c>
      <c r="H45" s="255">
        <v>125</v>
      </c>
      <c r="I45" s="255">
        <v>82</v>
      </c>
      <c r="J45" s="255">
        <v>122</v>
      </c>
      <c r="K45" s="255">
        <v>125</v>
      </c>
      <c r="L45" s="255">
        <v>24</v>
      </c>
      <c r="M45" s="255">
        <v>478</v>
      </c>
    </row>
    <row r="46" spans="1:13" ht="15" customHeight="1" x14ac:dyDescent="0.25">
      <c r="A46" s="252" t="s">
        <v>456</v>
      </c>
      <c r="B46" s="252" t="str">
        <f>IFERROR(VLOOKUP($A46,'[2]Establecimiento 2023'!$A$1:$E$183,4,FALSE),0)</f>
        <v>04102-Coquimbo</v>
      </c>
      <c r="C46" s="252" t="str">
        <f>IFERROR(VLOOKUP($A46,'[2]Establecimiento 2023'!$A$1:$E$183,3,FALSE),0)</f>
        <v>105303-Centro de Salud Familiar San Juan</v>
      </c>
      <c r="D46" s="253">
        <v>1</v>
      </c>
      <c r="E46" s="253">
        <v>157</v>
      </c>
      <c r="G46" s="169" t="s">
        <v>331</v>
      </c>
      <c r="H46" s="255">
        <v>14</v>
      </c>
      <c r="I46" s="255">
        <v>8</v>
      </c>
      <c r="J46" s="255">
        <v>7</v>
      </c>
      <c r="K46" s="255">
        <v>5</v>
      </c>
      <c r="L46" s="255">
        <v>9</v>
      </c>
      <c r="M46" s="255">
        <v>43</v>
      </c>
    </row>
    <row r="47" spans="1:13" ht="15" customHeight="1" x14ac:dyDescent="0.25">
      <c r="A47" s="252" t="s">
        <v>456</v>
      </c>
      <c r="B47" s="252" t="str">
        <f>IFERROR(VLOOKUP($A47,'[2]Establecimiento 2023'!$A$1:$E$183,4,FALSE),0)</f>
        <v>04102-Coquimbo</v>
      </c>
      <c r="C47" s="252" t="str">
        <f>IFERROR(VLOOKUP($A47,'[2]Establecimiento 2023'!$A$1:$E$183,3,FALSE),0)</f>
        <v>105303-Centro de Salud Familiar San Juan</v>
      </c>
      <c r="D47" s="253">
        <v>2</v>
      </c>
      <c r="E47" s="253">
        <v>72</v>
      </c>
      <c r="G47" s="169" t="s">
        <v>332</v>
      </c>
      <c r="H47" s="255">
        <v>24</v>
      </c>
      <c r="I47" s="255">
        <v>10</v>
      </c>
      <c r="J47" s="255">
        <v>13</v>
      </c>
      <c r="K47" s="255">
        <v>7</v>
      </c>
      <c r="L47" s="255">
        <v>8</v>
      </c>
      <c r="M47" s="255">
        <v>62</v>
      </c>
    </row>
    <row r="48" spans="1:13" ht="15" customHeight="1" x14ac:dyDescent="0.25">
      <c r="A48" s="252" t="s">
        <v>456</v>
      </c>
      <c r="B48" s="252" t="str">
        <f>IFERROR(VLOOKUP($A48,'[2]Establecimiento 2023'!$A$1:$E$183,4,FALSE),0)</f>
        <v>04102-Coquimbo</v>
      </c>
      <c r="C48" s="252" t="str">
        <f>IFERROR(VLOOKUP($A48,'[2]Establecimiento 2023'!$A$1:$E$183,3,FALSE),0)</f>
        <v>105303-Centro de Salud Familiar San Juan</v>
      </c>
      <c r="D48" s="253">
        <v>3</v>
      </c>
      <c r="E48" s="253">
        <v>109</v>
      </c>
      <c r="G48" s="169" t="s">
        <v>333</v>
      </c>
      <c r="H48" s="255">
        <v>21</v>
      </c>
      <c r="I48" s="255">
        <v>6</v>
      </c>
      <c r="J48" s="255">
        <v>17</v>
      </c>
      <c r="K48" s="255">
        <v>7</v>
      </c>
      <c r="L48" s="255">
        <v>20</v>
      </c>
      <c r="M48" s="255">
        <v>71</v>
      </c>
    </row>
    <row r="49" spans="1:13" ht="15" customHeight="1" x14ac:dyDescent="0.25">
      <c r="A49" s="252" t="s">
        <v>456</v>
      </c>
      <c r="B49" s="252" t="str">
        <f>IFERROR(VLOOKUP($A49,'[2]Establecimiento 2023'!$A$1:$E$183,4,FALSE),0)</f>
        <v>04102-Coquimbo</v>
      </c>
      <c r="C49" s="252" t="str">
        <f>IFERROR(VLOOKUP($A49,'[2]Establecimiento 2023'!$A$1:$E$183,3,FALSE),0)</f>
        <v>105303-Centro de Salud Familiar San Juan</v>
      </c>
      <c r="D49" s="253">
        <v>4</v>
      </c>
      <c r="E49" s="253">
        <v>107</v>
      </c>
      <c r="G49" s="169" t="s">
        <v>334</v>
      </c>
      <c r="H49" s="255">
        <v>13</v>
      </c>
      <c r="I49" s="255"/>
      <c r="J49" s="255"/>
      <c r="K49" s="255"/>
      <c r="L49" s="255">
        <v>2</v>
      </c>
      <c r="M49" s="255">
        <v>15</v>
      </c>
    </row>
    <row r="50" spans="1:13" ht="15" customHeight="1" x14ac:dyDescent="0.25">
      <c r="A50" s="252" t="s">
        <v>456</v>
      </c>
      <c r="B50" s="252" t="str">
        <f>IFERROR(VLOOKUP($A50,'[2]Establecimiento 2023'!$A$1:$E$183,4,FALSE),0)</f>
        <v>04102-Coquimbo</v>
      </c>
      <c r="C50" s="252" t="str">
        <f>IFERROR(VLOOKUP($A50,'[2]Establecimiento 2023'!$A$1:$E$183,3,FALSE),0)</f>
        <v>105303-Centro de Salud Familiar San Juan</v>
      </c>
      <c r="D50" s="253">
        <v>5</v>
      </c>
      <c r="E50" s="253">
        <v>115</v>
      </c>
      <c r="G50" s="169" t="s">
        <v>335</v>
      </c>
      <c r="H50" s="255">
        <v>6</v>
      </c>
      <c r="I50" s="255">
        <v>33</v>
      </c>
      <c r="J50" s="255">
        <v>8</v>
      </c>
      <c r="K50" s="255">
        <v>8</v>
      </c>
      <c r="L50" s="255">
        <v>8</v>
      </c>
      <c r="M50" s="255">
        <v>63</v>
      </c>
    </row>
    <row r="51" spans="1:13" ht="15" customHeight="1" x14ac:dyDescent="0.25">
      <c r="A51" s="252" t="s">
        <v>457</v>
      </c>
      <c r="B51" s="252" t="str">
        <f>IFERROR(VLOOKUP($A51,'[2]Establecimiento 2023'!$A$1:$E$183,4,FALSE),0)</f>
        <v>04102-Coquimbo</v>
      </c>
      <c r="C51" s="252" t="str">
        <f>IFERROR(VLOOKUP($A51,'[2]Establecimiento 2023'!$A$1:$E$183,3,FALSE),0)</f>
        <v>105304-Centro de Salud Familiar Santa Cecilia</v>
      </c>
      <c r="D51" s="253">
        <v>1</v>
      </c>
      <c r="E51" s="253">
        <v>88</v>
      </c>
      <c r="G51" s="169" t="s">
        <v>336</v>
      </c>
      <c r="H51" s="255">
        <v>2</v>
      </c>
      <c r="I51" s="255">
        <v>5</v>
      </c>
      <c r="J51" s="255">
        <v>3</v>
      </c>
      <c r="K51" s="255">
        <v>1</v>
      </c>
      <c r="L51" s="255">
        <v>4</v>
      </c>
      <c r="M51" s="255">
        <v>15</v>
      </c>
    </row>
    <row r="52" spans="1:13" ht="15" customHeight="1" x14ac:dyDescent="0.25">
      <c r="A52" s="252" t="s">
        <v>457</v>
      </c>
      <c r="B52" s="252" t="str">
        <f>IFERROR(VLOOKUP($A52,'[2]Establecimiento 2023'!$A$1:$E$183,4,FALSE),0)</f>
        <v>04102-Coquimbo</v>
      </c>
      <c r="C52" s="252" t="str">
        <f>IFERROR(VLOOKUP($A52,'[2]Establecimiento 2023'!$A$1:$E$183,3,FALSE),0)</f>
        <v>105304-Centro de Salud Familiar Santa Cecilia</v>
      </c>
      <c r="D52" s="253">
        <v>2</v>
      </c>
      <c r="E52" s="253">
        <v>74</v>
      </c>
      <c r="G52" s="169" t="s">
        <v>337</v>
      </c>
      <c r="H52" s="255">
        <v>13</v>
      </c>
      <c r="I52" s="255">
        <v>21</v>
      </c>
      <c r="J52" s="255">
        <v>5</v>
      </c>
      <c r="K52" s="255">
        <v>28</v>
      </c>
      <c r="L52" s="255">
        <v>23</v>
      </c>
      <c r="M52" s="255">
        <v>90</v>
      </c>
    </row>
    <row r="53" spans="1:13" ht="15" customHeight="1" x14ac:dyDescent="0.25">
      <c r="A53" s="252" t="s">
        <v>457</v>
      </c>
      <c r="B53" s="252" t="str">
        <f>IFERROR(VLOOKUP($A53,'[2]Establecimiento 2023'!$A$1:$E$183,4,FALSE),0)</f>
        <v>04102-Coquimbo</v>
      </c>
      <c r="C53" s="252" t="str">
        <f>IFERROR(VLOOKUP($A53,'[2]Establecimiento 2023'!$A$1:$E$183,3,FALSE),0)</f>
        <v>105304-Centro de Salud Familiar Santa Cecilia</v>
      </c>
      <c r="D53" s="253">
        <v>3</v>
      </c>
      <c r="E53" s="253">
        <v>114</v>
      </c>
      <c r="G53" s="169" t="s">
        <v>338</v>
      </c>
      <c r="H53" s="255">
        <v>1</v>
      </c>
      <c r="I53" s="255">
        <v>7</v>
      </c>
      <c r="J53" s="255"/>
      <c r="K53" s="255"/>
      <c r="L53" s="255">
        <v>1</v>
      </c>
      <c r="M53" s="255">
        <v>9</v>
      </c>
    </row>
    <row r="54" spans="1:13" ht="15" customHeight="1" x14ac:dyDescent="0.25">
      <c r="A54" s="252" t="s">
        <v>457</v>
      </c>
      <c r="B54" s="252" t="str">
        <f>IFERROR(VLOOKUP($A54,'[2]Establecimiento 2023'!$A$1:$E$183,4,FALSE),0)</f>
        <v>04102-Coquimbo</v>
      </c>
      <c r="C54" s="252" t="str">
        <f>IFERROR(VLOOKUP($A54,'[2]Establecimiento 2023'!$A$1:$E$183,3,FALSE),0)</f>
        <v>105304-Centro de Salud Familiar Santa Cecilia</v>
      </c>
      <c r="D54" s="253">
        <v>4</v>
      </c>
      <c r="E54" s="253">
        <v>116</v>
      </c>
      <c r="G54" s="169" t="s">
        <v>339</v>
      </c>
      <c r="H54" s="255">
        <v>9</v>
      </c>
      <c r="I54" s="255">
        <v>3</v>
      </c>
      <c r="J54" s="255">
        <v>3</v>
      </c>
      <c r="K54" s="255">
        <v>6</v>
      </c>
      <c r="L54" s="255">
        <v>6</v>
      </c>
      <c r="M54" s="255">
        <v>27</v>
      </c>
    </row>
    <row r="55" spans="1:13" ht="15" customHeight="1" x14ac:dyDescent="0.25">
      <c r="A55" s="252" t="s">
        <v>457</v>
      </c>
      <c r="B55" s="252" t="str">
        <f>IFERROR(VLOOKUP($A55,'[2]Establecimiento 2023'!$A$1:$E$183,4,FALSE),0)</f>
        <v>04102-Coquimbo</v>
      </c>
      <c r="C55" s="252" t="str">
        <f>IFERROR(VLOOKUP($A55,'[2]Establecimiento 2023'!$A$1:$E$183,3,FALSE),0)</f>
        <v>105304-Centro de Salud Familiar Santa Cecilia</v>
      </c>
      <c r="D55" s="253">
        <v>5</v>
      </c>
      <c r="E55" s="253">
        <v>153</v>
      </c>
      <c r="G55" s="169" t="s">
        <v>340</v>
      </c>
      <c r="H55" s="255">
        <v>81</v>
      </c>
      <c r="I55" s="255">
        <v>93</v>
      </c>
      <c r="J55" s="255">
        <v>43</v>
      </c>
      <c r="K55" s="255">
        <v>39</v>
      </c>
      <c r="L55" s="255">
        <v>44</v>
      </c>
      <c r="M55" s="255">
        <v>300</v>
      </c>
    </row>
    <row r="56" spans="1:13" ht="15" customHeight="1" x14ac:dyDescent="0.25">
      <c r="A56" s="252" t="s">
        <v>458</v>
      </c>
      <c r="B56" s="252" t="str">
        <f>IFERROR(VLOOKUP($A56,'[2]Establecimiento 2023'!$A$1:$E$183,4,FALSE),0)</f>
        <v>04102-Coquimbo</v>
      </c>
      <c r="C56" s="252" t="str">
        <f>IFERROR(VLOOKUP($A56,'[2]Establecimiento 2023'!$A$1:$E$183,3,FALSE),0)</f>
        <v>105305-Centro de Salud Familiar Tierras Blancas</v>
      </c>
      <c r="D56" s="253">
        <v>1</v>
      </c>
      <c r="E56" s="253">
        <v>128</v>
      </c>
      <c r="G56" s="256" t="s">
        <v>587</v>
      </c>
      <c r="H56" s="255">
        <v>263</v>
      </c>
      <c r="I56" s="255">
        <v>242</v>
      </c>
      <c r="J56" s="255">
        <v>244</v>
      </c>
      <c r="K56" s="255">
        <v>299</v>
      </c>
      <c r="L56" s="255">
        <v>212</v>
      </c>
      <c r="M56" s="255">
        <v>1260</v>
      </c>
    </row>
    <row r="57" spans="1:13" ht="15" customHeight="1" x14ac:dyDescent="0.25">
      <c r="A57" s="252" t="s">
        <v>458</v>
      </c>
      <c r="B57" s="252" t="str">
        <f>IFERROR(VLOOKUP($A57,'[2]Establecimiento 2023'!$A$1:$E$183,4,FALSE),0)</f>
        <v>04102-Coquimbo</v>
      </c>
      <c r="C57" s="252" t="str">
        <f>IFERROR(VLOOKUP($A57,'[2]Establecimiento 2023'!$A$1:$E$183,3,FALSE),0)</f>
        <v>105305-Centro de Salud Familiar Tierras Blancas</v>
      </c>
      <c r="D57" s="253">
        <v>2</v>
      </c>
      <c r="E57" s="253">
        <v>72</v>
      </c>
      <c r="G57" s="169" t="s">
        <v>606</v>
      </c>
      <c r="H57" s="255">
        <v>2</v>
      </c>
      <c r="I57" s="255">
        <v>2</v>
      </c>
      <c r="J57" s="255">
        <v>2</v>
      </c>
      <c r="K57" s="255"/>
      <c r="L57" s="255">
        <v>4</v>
      </c>
      <c r="M57" s="255">
        <v>10</v>
      </c>
    </row>
    <row r="58" spans="1:13" ht="15" customHeight="1" x14ac:dyDescent="0.25">
      <c r="A58" s="252" t="s">
        <v>458</v>
      </c>
      <c r="B58" s="252" t="str">
        <f>IFERROR(VLOOKUP($A58,'[2]Establecimiento 2023'!$A$1:$E$183,4,FALSE),0)</f>
        <v>04102-Coquimbo</v>
      </c>
      <c r="C58" s="252" t="str">
        <f>IFERROR(VLOOKUP($A58,'[2]Establecimiento 2023'!$A$1:$E$183,3,FALSE),0)</f>
        <v>105305-Centro de Salud Familiar Tierras Blancas</v>
      </c>
      <c r="D58" s="253">
        <v>3</v>
      </c>
      <c r="E58" s="253">
        <v>213</v>
      </c>
      <c r="G58" s="169" t="s">
        <v>341</v>
      </c>
      <c r="H58" s="255">
        <v>17</v>
      </c>
      <c r="I58" s="255">
        <v>24</v>
      </c>
      <c r="J58" s="255">
        <v>17</v>
      </c>
      <c r="K58" s="255">
        <v>34</v>
      </c>
      <c r="L58" s="255">
        <v>33</v>
      </c>
      <c r="M58" s="255">
        <v>125</v>
      </c>
    </row>
    <row r="59" spans="1:13" ht="15" customHeight="1" x14ac:dyDescent="0.25">
      <c r="A59" s="252" t="s">
        <v>458</v>
      </c>
      <c r="B59" s="252" t="str">
        <f>IFERROR(VLOOKUP($A59,'[2]Establecimiento 2023'!$A$1:$E$183,4,FALSE),0)</f>
        <v>04102-Coquimbo</v>
      </c>
      <c r="C59" s="252" t="str">
        <f>IFERROR(VLOOKUP($A59,'[2]Establecimiento 2023'!$A$1:$E$183,3,FALSE),0)</f>
        <v>105305-Centro de Salud Familiar Tierras Blancas</v>
      </c>
      <c r="D59" s="253">
        <v>4</v>
      </c>
      <c r="E59" s="253">
        <v>156</v>
      </c>
      <c r="G59" s="169" t="s">
        <v>342</v>
      </c>
      <c r="H59" s="255">
        <v>9</v>
      </c>
      <c r="I59" s="255">
        <v>18</v>
      </c>
      <c r="J59" s="255">
        <v>13</v>
      </c>
      <c r="K59" s="255">
        <v>21</v>
      </c>
      <c r="L59" s="255">
        <v>16</v>
      </c>
      <c r="M59" s="255">
        <v>77</v>
      </c>
    </row>
    <row r="60" spans="1:13" ht="15" customHeight="1" x14ac:dyDescent="0.25">
      <c r="A60" s="252" t="s">
        <v>458</v>
      </c>
      <c r="B60" s="252" t="str">
        <f>IFERROR(VLOOKUP($A60,'[2]Establecimiento 2023'!$A$1:$E$183,4,FALSE),0)</f>
        <v>04102-Coquimbo</v>
      </c>
      <c r="C60" s="252" t="str">
        <f>IFERROR(VLOOKUP($A60,'[2]Establecimiento 2023'!$A$1:$E$183,3,FALSE),0)</f>
        <v>105305-Centro de Salud Familiar Tierras Blancas</v>
      </c>
      <c r="D60" s="253">
        <v>5</v>
      </c>
      <c r="E60" s="253">
        <v>216</v>
      </c>
      <c r="G60" s="169" t="s">
        <v>343</v>
      </c>
      <c r="H60" s="255">
        <v>16</v>
      </c>
      <c r="I60" s="255"/>
      <c r="J60" s="255">
        <v>4</v>
      </c>
      <c r="K60" s="255">
        <v>25</v>
      </c>
      <c r="L60" s="255">
        <v>7</v>
      </c>
      <c r="M60" s="255">
        <v>52</v>
      </c>
    </row>
    <row r="61" spans="1:13" ht="15" customHeight="1" x14ac:dyDescent="0.25">
      <c r="A61" s="252" t="s">
        <v>459</v>
      </c>
      <c r="B61" s="252" t="str">
        <f>IFERROR(VLOOKUP($A61,'[2]Establecimiento 2023'!$A$1:$E$183,4,FALSE),0)</f>
        <v>04105-Paihuano</v>
      </c>
      <c r="C61" s="252" t="str">
        <f>IFERROR(VLOOKUP($A61,'[2]Establecimiento 2023'!$A$1:$E$183,3,FALSE),0)</f>
        <v>105306-Centro de Salud Familiar Paihuano</v>
      </c>
      <c r="D61" s="253">
        <v>1</v>
      </c>
      <c r="E61" s="253">
        <v>52</v>
      </c>
      <c r="G61" s="169" t="s">
        <v>344</v>
      </c>
      <c r="H61" s="255">
        <v>4</v>
      </c>
      <c r="I61" s="255">
        <v>5</v>
      </c>
      <c r="J61" s="255">
        <v>3</v>
      </c>
      <c r="K61" s="255">
        <v>3</v>
      </c>
      <c r="L61" s="255">
        <v>4</v>
      </c>
      <c r="M61" s="255">
        <v>19</v>
      </c>
    </row>
    <row r="62" spans="1:13" ht="15" customHeight="1" x14ac:dyDescent="0.25">
      <c r="A62" s="252" t="s">
        <v>459</v>
      </c>
      <c r="B62" s="252" t="str">
        <f>IFERROR(VLOOKUP($A62,'[2]Establecimiento 2023'!$A$1:$E$183,4,FALSE),0)</f>
        <v>04105-Paihuano</v>
      </c>
      <c r="C62" s="252" t="str">
        <f>IFERROR(VLOOKUP($A62,'[2]Establecimiento 2023'!$A$1:$E$183,3,FALSE),0)</f>
        <v>105306-Centro de Salud Familiar Paihuano</v>
      </c>
      <c r="D62" s="253">
        <v>2</v>
      </c>
      <c r="E62" s="253">
        <v>38</v>
      </c>
      <c r="G62" s="169" t="s">
        <v>345</v>
      </c>
      <c r="H62" s="255">
        <v>3</v>
      </c>
      <c r="I62" s="255">
        <v>1</v>
      </c>
      <c r="J62" s="255"/>
      <c r="K62" s="255"/>
      <c r="L62" s="255">
        <v>1</v>
      </c>
      <c r="M62" s="255">
        <v>5</v>
      </c>
    </row>
    <row r="63" spans="1:13" ht="15" customHeight="1" x14ac:dyDescent="0.25">
      <c r="A63" s="252" t="s">
        <v>459</v>
      </c>
      <c r="B63" s="252" t="str">
        <f>IFERROR(VLOOKUP($A63,'[2]Establecimiento 2023'!$A$1:$E$183,4,FALSE),0)</f>
        <v>04105-Paihuano</v>
      </c>
      <c r="C63" s="252" t="str">
        <f>IFERROR(VLOOKUP($A63,'[2]Establecimiento 2023'!$A$1:$E$183,3,FALSE),0)</f>
        <v>105306-Centro de Salud Familiar Paihuano</v>
      </c>
      <c r="D63" s="253">
        <v>3</v>
      </c>
      <c r="E63" s="253">
        <v>38</v>
      </c>
      <c r="G63" s="169" t="s">
        <v>346</v>
      </c>
      <c r="H63" s="255"/>
      <c r="I63" s="255">
        <v>8</v>
      </c>
      <c r="J63" s="255"/>
      <c r="K63" s="255">
        <v>2</v>
      </c>
      <c r="L63" s="255">
        <v>4</v>
      </c>
      <c r="M63" s="255">
        <v>14</v>
      </c>
    </row>
    <row r="64" spans="1:13" ht="15" customHeight="1" x14ac:dyDescent="0.25">
      <c r="A64" s="252" t="s">
        <v>459</v>
      </c>
      <c r="B64" s="252" t="str">
        <f>IFERROR(VLOOKUP($A64,'[2]Establecimiento 2023'!$A$1:$E$183,4,FALSE),0)</f>
        <v>04105-Paihuano</v>
      </c>
      <c r="C64" s="252" t="str">
        <f>IFERROR(VLOOKUP($A64,'[2]Establecimiento 2023'!$A$1:$E$183,3,FALSE),0)</f>
        <v>105306-Centro de Salud Familiar Paihuano</v>
      </c>
      <c r="D64" s="253">
        <v>4</v>
      </c>
      <c r="E64" s="253">
        <v>42</v>
      </c>
      <c r="G64" s="169" t="s">
        <v>347</v>
      </c>
      <c r="H64" s="255">
        <v>8</v>
      </c>
      <c r="I64" s="255">
        <v>3</v>
      </c>
      <c r="J64" s="255">
        <v>6</v>
      </c>
      <c r="K64" s="255">
        <v>11</v>
      </c>
      <c r="L64" s="255">
        <v>4</v>
      </c>
      <c r="M64" s="255">
        <v>32</v>
      </c>
    </row>
    <row r="65" spans="1:13" ht="15" customHeight="1" x14ac:dyDescent="0.25">
      <c r="A65" s="252" t="s">
        <v>459</v>
      </c>
      <c r="B65" s="252" t="str">
        <f>IFERROR(VLOOKUP($A65,'[2]Establecimiento 2023'!$A$1:$E$183,4,FALSE),0)</f>
        <v>04105-Paihuano</v>
      </c>
      <c r="C65" s="252" t="str">
        <f>IFERROR(VLOOKUP($A65,'[2]Establecimiento 2023'!$A$1:$E$183,3,FALSE),0)</f>
        <v>105306-Centro de Salud Familiar Paihuano</v>
      </c>
      <c r="D65" s="253">
        <v>5</v>
      </c>
      <c r="E65" s="253">
        <v>59</v>
      </c>
      <c r="G65" s="169" t="s">
        <v>348</v>
      </c>
      <c r="H65" s="255">
        <v>5</v>
      </c>
      <c r="I65" s="255"/>
      <c r="J65" s="255">
        <v>1</v>
      </c>
      <c r="K65" s="255">
        <v>5</v>
      </c>
      <c r="L65" s="255">
        <v>2</v>
      </c>
      <c r="M65" s="255">
        <v>13</v>
      </c>
    </row>
    <row r="66" spans="1:13" ht="15" customHeight="1" x14ac:dyDescent="0.25">
      <c r="A66" s="252" t="s">
        <v>460</v>
      </c>
      <c r="B66" s="252" t="str">
        <f>IFERROR(VLOOKUP($A66,'[2]Establecimiento 2023'!$A$1:$E$183,4,FALSE),0)</f>
        <v>04303-Monte Patria</v>
      </c>
      <c r="C66" s="252" t="str">
        <f>IFERROR(VLOOKUP($A66,'[2]Establecimiento 2023'!$A$1:$E$183,3,FALSE),0)</f>
        <v>105307-Centro de Salud Familiar Monte Patria</v>
      </c>
      <c r="D66" s="253">
        <v>1</v>
      </c>
      <c r="E66" s="253">
        <v>60</v>
      </c>
      <c r="G66" s="169" t="s">
        <v>349</v>
      </c>
      <c r="H66" s="255">
        <v>5</v>
      </c>
      <c r="I66" s="255">
        <v>3</v>
      </c>
      <c r="J66" s="255">
        <v>4</v>
      </c>
      <c r="K66" s="255">
        <v>1</v>
      </c>
      <c r="L66" s="255">
        <v>4</v>
      </c>
      <c r="M66" s="255">
        <v>17</v>
      </c>
    </row>
    <row r="67" spans="1:13" ht="15" customHeight="1" x14ac:dyDescent="0.25">
      <c r="A67" s="252" t="s">
        <v>460</v>
      </c>
      <c r="B67" s="252" t="str">
        <f>IFERROR(VLOOKUP($A67,'[2]Establecimiento 2023'!$A$1:$E$183,4,FALSE),0)</f>
        <v>04303-Monte Patria</v>
      </c>
      <c r="C67" s="252" t="str">
        <f>IFERROR(VLOOKUP($A67,'[2]Establecimiento 2023'!$A$1:$E$183,3,FALSE),0)</f>
        <v>105307-Centro de Salud Familiar Monte Patria</v>
      </c>
      <c r="D67" s="253">
        <v>2</v>
      </c>
      <c r="E67" s="253">
        <v>49</v>
      </c>
      <c r="G67" s="169" t="s">
        <v>350</v>
      </c>
      <c r="H67" s="255">
        <v>4</v>
      </c>
      <c r="I67" s="255">
        <v>5</v>
      </c>
      <c r="J67" s="255">
        <v>5</v>
      </c>
      <c r="K67" s="255">
        <v>4</v>
      </c>
      <c r="L67" s="255">
        <v>4</v>
      </c>
      <c r="M67" s="255">
        <v>22</v>
      </c>
    </row>
    <row r="68" spans="1:13" ht="15" customHeight="1" x14ac:dyDescent="0.25">
      <c r="A68" s="252" t="s">
        <v>460</v>
      </c>
      <c r="B68" s="252" t="str">
        <f>IFERROR(VLOOKUP($A68,'[2]Establecimiento 2023'!$A$1:$E$183,4,FALSE),0)</f>
        <v>04303-Monte Patria</v>
      </c>
      <c r="C68" s="252" t="str">
        <f>IFERROR(VLOOKUP($A68,'[2]Establecimiento 2023'!$A$1:$E$183,3,FALSE),0)</f>
        <v>105307-Centro de Salud Familiar Monte Patria</v>
      </c>
      <c r="D68" s="253">
        <v>3</v>
      </c>
      <c r="E68" s="253">
        <v>16</v>
      </c>
      <c r="G68" s="169" t="s">
        <v>351</v>
      </c>
      <c r="H68" s="255">
        <v>15</v>
      </c>
      <c r="I68" s="255">
        <v>11</v>
      </c>
      <c r="J68" s="255">
        <v>5</v>
      </c>
      <c r="K68" s="255">
        <v>15</v>
      </c>
      <c r="L68" s="255">
        <v>11</v>
      </c>
      <c r="M68" s="255">
        <v>57</v>
      </c>
    </row>
    <row r="69" spans="1:13" ht="15" customHeight="1" x14ac:dyDescent="0.25">
      <c r="A69" s="252" t="s">
        <v>460</v>
      </c>
      <c r="B69" s="252" t="str">
        <f>IFERROR(VLOOKUP($A69,'[2]Establecimiento 2023'!$A$1:$E$183,4,FALSE),0)</f>
        <v>04303-Monte Patria</v>
      </c>
      <c r="C69" s="252" t="str">
        <f>IFERROR(VLOOKUP($A69,'[2]Establecimiento 2023'!$A$1:$E$183,3,FALSE),0)</f>
        <v>105307-Centro de Salud Familiar Monte Patria</v>
      </c>
      <c r="D69" s="253">
        <v>4</v>
      </c>
      <c r="E69" s="253">
        <v>52</v>
      </c>
      <c r="G69" s="169" t="s">
        <v>352</v>
      </c>
      <c r="H69" s="255">
        <v>4</v>
      </c>
      <c r="I69" s="255">
        <v>2</v>
      </c>
      <c r="J69" s="255">
        <v>4</v>
      </c>
      <c r="K69" s="255">
        <v>7</v>
      </c>
      <c r="L69" s="255">
        <v>2</v>
      </c>
      <c r="M69" s="255">
        <v>19</v>
      </c>
    </row>
    <row r="70" spans="1:13" ht="15" customHeight="1" x14ac:dyDescent="0.25">
      <c r="A70" s="252" t="s">
        <v>460</v>
      </c>
      <c r="B70" s="252" t="str">
        <f>IFERROR(VLOOKUP($A70,'[2]Establecimiento 2023'!$A$1:$E$183,4,FALSE),0)</f>
        <v>04303-Monte Patria</v>
      </c>
      <c r="C70" s="252" t="str">
        <f>IFERROR(VLOOKUP($A70,'[2]Establecimiento 2023'!$A$1:$E$183,3,FALSE),0)</f>
        <v>105307-Centro de Salud Familiar Monte Patria</v>
      </c>
      <c r="D70" s="253">
        <v>5</v>
      </c>
      <c r="E70" s="253">
        <v>48</v>
      </c>
      <c r="G70" s="169" t="s">
        <v>353</v>
      </c>
      <c r="H70" s="255">
        <v>1</v>
      </c>
      <c r="I70" s="255">
        <v>6</v>
      </c>
      <c r="J70" s="255">
        <v>4</v>
      </c>
      <c r="K70" s="255">
        <v>6</v>
      </c>
      <c r="L70" s="255">
        <v>2</v>
      </c>
      <c r="M70" s="255">
        <v>19</v>
      </c>
    </row>
    <row r="71" spans="1:13" ht="15" customHeight="1" x14ac:dyDescent="0.25">
      <c r="A71" s="252" t="s">
        <v>461</v>
      </c>
      <c r="B71" s="252" t="str">
        <f>IFERROR(VLOOKUP($A71,'[2]Establecimiento 2023'!$A$1:$E$183,4,FALSE),0)</f>
        <v>04304-Punitaqui</v>
      </c>
      <c r="C71" s="252" t="str">
        <f>IFERROR(VLOOKUP($A71,'[2]Establecimiento 2023'!$A$1:$E$183,3,FALSE),0)</f>
        <v>105308-Centro de Salud Familiar Punitaqui</v>
      </c>
      <c r="D71" s="253">
        <v>1</v>
      </c>
      <c r="E71" s="253">
        <v>28</v>
      </c>
      <c r="G71" s="169" t="s">
        <v>354</v>
      </c>
      <c r="H71" s="255">
        <v>170</v>
      </c>
      <c r="I71" s="255">
        <v>154</v>
      </c>
      <c r="J71" s="255">
        <v>176</v>
      </c>
      <c r="K71" s="255">
        <v>165</v>
      </c>
      <c r="L71" s="255">
        <v>114</v>
      </c>
      <c r="M71" s="255">
        <v>779</v>
      </c>
    </row>
    <row r="72" spans="1:13" ht="15" customHeight="1" x14ac:dyDescent="0.25">
      <c r="A72" s="252" t="s">
        <v>461</v>
      </c>
      <c r="B72" s="252" t="str">
        <f>IFERROR(VLOOKUP($A72,'[2]Establecimiento 2023'!$A$1:$E$183,4,FALSE),0)</f>
        <v>04304-Punitaqui</v>
      </c>
      <c r="C72" s="252" t="str">
        <f>IFERROR(VLOOKUP($A72,'[2]Establecimiento 2023'!$A$1:$E$183,3,FALSE),0)</f>
        <v>105308-Centro de Salud Familiar Punitaqui</v>
      </c>
      <c r="D72" s="253">
        <v>2</v>
      </c>
      <c r="E72" s="253">
        <v>15</v>
      </c>
      <c r="G72" s="256" t="s">
        <v>588</v>
      </c>
      <c r="H72" s="255">
        <v>40</v>
      </c>
      <c r="I72" s="255">
        <v>69</v>
      </c>
      <c r="J72" s="255">
        <v>44</v>
      </c>
      <c r="K72" s="255">
        <v>51</v>
      </c>
      <c r="L72" s="255">
        <v>71</v>
      </c>
      <c r="M72" s="255">
        <v>275</v>
      </c>
    </row>
    <row r="73" spans="1:13" ht="15" customHeight="1" x14ac:dyDescent="0.25">
      <c r="A73" s="252" t="s">
        <v>461</v>
      </c>
      <c r="B73" s="252" t="str">
        <f>IFERROR(VLOOKUP($A73,'[2]Establecimiento 2023'!$A$1:$E$183,4,FALSE),0)</f>
        <v>04304-Punitaqui</v>
      </c>
      <c r="C73" s="252" t="str">
        <f>IFERROR(VLOOKUP($A73,'[2]Establecimiento 2023'!$A$1:$E$183,3,FALSE),0)</f>
        <v>105308-Centro de Salud Familiar Punitaqui</v>
      </c>
      <c r="D73" s="253">
        <v>3</v>
      </c>
      <c r="E73" s="253">
        <v>9</v>
      </c>
      <c r="G73" s="169" t="s">
        <v>355</v>
      </c>
      <c r="H73" s="255">
        <v>40</v>
      </c>
      <c r="I73" s="255">
        <v>69</v>
      </c>
      <c r="J73" s="255">
        <v>44</v>
      </c>
      <c r="K73" s="255">
        <v>51</v>
      </c>
      <c r="L73" s="255">
        <v>71</v>
      </c>
      <c r="M73" s="255">
        <v>275</v>
      </c>
    </row>
    <row r="74" spans="1:13" ht="15" customHeight="1" x14ac:dyDescent="0.25">
      <c r="A74" s="252" t="s">
        <v>461</v>
      </c>
      <c r="B74" s="252" t="str">
        <f>IFERROR(VLOOKUP($A74,'[2]Establecimiento 2023'!$A$1:$E$183,4,FALSE),0)</f>
        <v>04304-Punitaqui</v>
      </c>
      <c r="C74" s="252" t="str">
        <f>IFERROR(VLOOKUP($A74,'[2]Establecimiento 2023'!$A$1:$E$183,3,FALSE),0)</f>
        <v>105308-Centro de Salud Familiar Punitaqui</v>
      </c>
      <c r="D74" s="253">
        <v>4</v>
      </c>
      <c r="E74" s="253">
        <v>8</v>
      </c>
      <c r="G74" s="256" t="s">
        <v>589</v>
      </c>
      <c r="H74" s="255">
        <v>225</v>
      </c>
      <c r="I74" s="255">
        <v>222</v>
      </c>
      <c r="J74" s="255">
        <v>283</v>
      </c>
      <c r="K74" s="255">
        <v>294</v>
      </c>
      <c r="L74" s="255">
        <v>241</v>
      </c>
      <c r="M74" s="255">
        <v>1265</v>
      </c>
    </row>
    <row r="75" spans="1:13" ht="15" customHeight="1" x14ac:dyDescent="0.25">
      <c r="A75" s="252" t="s">
        <v>461</v>
      </c>
      <c r="B75" s="252" t="str">
        <f>IFERROR(VLOOKUP($A75,'[2]Establecimiento 2023'!$A$1:$E$183,4,FALSE),0)</f>
        <v>04304-Punitaqui</v>
      </c>
      <c r="C75" s="252" t="str">
        <f>IFERROR(VLOOKUP($A75,'[2]Establecimiento 2023'!$A$1:$E$183,3,FALSE),0)</f>
        <v>105308-Centro de Salud Familiar Punitaqui</v>
      </c>
      <c r="D75" s="253">
        <v>5</v>
      </c>
      <c r="E75" s="253">
        <v>27</v>
      </c>
      <c r="G75" s="169" t="s">
        <v>607</v>
      </c>
      <c r="H75" s="255">
        <v>154</v>
      </c>
      <c r="I75" s="255">
        <v>152</v>
      </c>
      <c r="J75" s="255">
        <v>214</v>
      </c>
      <c r="K75" s="255">
        <v>225</v>
      </c>
      <c r="L75" s="255">
        <v>186</v>
      </c>
      <c r="M75" s="255">
        <v>931</v>
      </c>
    </row>
    <row r="76" spans="1:13" ht="15" customHeight="1" x14ac:dyDescent="0.25">
      <c r="A76" s="252" t="s">
        <v>462</v>
      </c>
      <c r="B76" s="252" t="str">
        <f>IFERROR(VLOOKUP($A76,'[2]Establecimiento 2023'!$A$1:$E$183,4,FALSE),0)</f>
        <v>04202-Canela</v>
      </c>
      <c r="C76" s="252" t="str">
        <f>IFERROR(VLOOKUP($A76,'[2]Establecimiento 2023'!$A$1:$E$183,3,FALSE),0)</f>
        <v>105309-Centro de Salud Familiar Canela</v>
      </c>
      <c r="D76" s="253">
        <v>1</v>
      </c>
      <c r="E76" s="253">
        <v>2</v>
      </c>
      <c r="G76" s="169" t="s">
        <v>365</v>
      </c>
      <c r="H76" s="255">
        <v>10</v>
      </c>
      <c r="I76" s="255">
        <v>1</v>
      </c>
      <c r="J76" s="255">
        <v>11</v>
      </c>
      <c r="K76" s="255">
        <v>15</v>
      </c>
      <c r="L76" s="255">
        <v>10</v>
      </c>
      <c r="M76" s="255">
        <v>47</v>
      </c>
    </row>
    <row r="77" spans="1:13" ht="15" customHeight="1" x14ac:dyDescent="0.25">
      <c r="A77" s="252" t="s">
        <v>462</v>
      </c>
      <c r="B77" s="252" t="str">
        <f>IFERROR(VLOOKUP($A77,'[2]Establecimiento 2023'!$A$1:$E$183,4,FALSE),0)</f>
        <v>04202-Canela</v>
      </c>
      <c r="C77" s="252" t="str">
        <f>IFERROR(VLOOKUP($A77,'[2]Establecimiento 2023'!$A$1:$E$183,3,FALSE),0)</f>
        <v>105309-Centro de Salud Familiar Canela</v>
      </c>
      <c r="D77" s="253">
        <v>2</v>
      </c>
      <c r="E77" s="253">
        <v>13</v>
      </c>
      <c r="G77" s="169" t="s">
        <v>366</v>
      </c>
      <c r="H77" s="255">
        <v>27</v>
      </c>
      <c r="I77" s="255">
        <v>17</v>
      </c>
      <c r="J77" s="255">
        <v>16</v>
      </c>
      <c r="K77" s="255">
        <v>17</v>
      </c>
      <c r="L77" s="255">
        <v>7</v>
      </c>
      <c r="M77" s="255">
        <v>84</v>
      </c>
    </row>
    <row r="78" spans="1:13" ht="15" customHeight="1" x14ac:dyDescent="0.25">
      <c r="A78" s="252" t="s">
        <v>462</v>
      </c>
      <c r="B78" s="252" t="str">
        <f>IFERROR(VLOOKUP($A78,'[2]Establecimiento 2023'!$A$1:$E$183,4,FALSE),0)</f>
        <v>04202-Canela</v>
      </c>
      <c r="C78" s="252" t="str">
        <f>IFERROR(VLOOKUP($A78,'[2]Establecimiento 2023'!$A$1:$E$183,3,FALSE),0)</f>
        <v>105309-Centro de Salud Familiar Canela</v>
      </c>
      <c r="D78" s="253">
        <v>3</v>
      </c>
      <c r="E78" s="253">
        <v>3</v>
      </c>
      <c r="G78" s="169" t="s">
        <v>367</v>
      </c>
      <c r="H78" s="255">
        <v>15</v>
      </c>
      <c r="I78" s="255">
        <v>20</v>
      </c>
      <c r="J78" s="255">
        <v>25</v>
      </c>
      <c r="K78" s="255">
        <v>28</v>
      </c>
      <c r="L78" s="255">
        <v>22</v>
      </c>
      <c r="M78" s="255">
        <v>110</v>
      </c>
    </row>
    <row r="79" spans="1:13" ht="15" customHeight="1" x14ac:dyDescent="0.25">
      <c r="A79" s="252" t="s">
        <v>462</v>
      </c>
      <c r="B79" s="252" t="str">
        <f>IFERROR(VLOOKUP($A79,'[2]Establecimiento 2023'!$A$1:$E$183,4,FALSE),0)</f>
        <v>04202-Canela</v>
      </c>
      <c r="C79" s="252" t="str">
        <f>IFERROR(VLOOKUP($A79,'[2]Establecimiento 2023'!$A$1:$E$183,3,FALSE),0)</f>
        <v>105309-Centro de Salud Familiar Canela</v>
      </c>
      <c r="D79" s="253">
        <v>4</v>
      </c>
      <c r="E79" s="253">
        <v>5</v>
      </c>
      <c r="G79" s="169" t="s">
        <v>368</v>
      </c>
      <c r="H79" s="255">
        <v>2</v>
      </c>
      <c r="I79" s="255">
        <v>2</v>
      </c>
      <c r="J79" s="255">
        <v>1</v>
      </c>
      <c r="K79" s="255">
        <v>1</v>
      </c>
      <c r="L79" s="255">
        <v>2</v>
      </c>
      <c r="M79" s="255">
        <v>8</v>
      </c>
    </row>
    <row r="80" spans="1:13" ht="15" customHeight="1" x14ac:dyDescent="0.25">
      <c r="A80" s="252" t="s">
        <v>462</v>
      </c>
      <c r="B80" s="252" t="str">
        <f>IFERROR(VLOOKUP($A80,'[2]Establecimiento 2023'!$A$1:$E$183,4,FALSE),0)</f>
        <v>04202-Canela</v>
      </c>
      <c r="C80" s="252" t="str">
        <f>IFERROR(VLOOKUP($A80,'[2]Establecimiento 2023'!$A$1:$E$183,3,FALSE),0)</f>
        <v>105309-Centro de Salud Familiar Canela</v>
      </c>
      <c r="D80" s="253">
        <v>5</v>
      </c>
      <c r="E80" s="253">
        <v>6</v>
      </c>
      <c r="G80" s="169" t="s">
        <v>369</v>
      </c>
      <c r="H80" s="255">
        <v>17</v>
      </c>
      <c r="I80" s="255">
        <v>30</v>
      </c>
      <c r="J80" s="255">
        <v>16</v>
      </c>
      <c r="K80" s="255">
        <v>8</v>
      </c>
      <c r="L80" s="255">
        <v>14</v>
      </c>
      <c r="M80" s="255">
        <v>85</v>
      </c>
    </row>
    <row r="81" spans="1:13" ht="15" customHeight="1" x14ac:dyDescent="0.25">
      <c r="A81" s="252" t="s">
        <v>463</v>
      </c>
      <c r="B81" s="252" t="str">
        <f>IFERROR(VLOOKUP($A81,'[2]Establecimiento 2023'!$A$1:$E$183,4,FALSE),0)</f>
        <v>04305-Rio Hurtado</v>
      </c>
      <c r="C81" s="252" t="str">
        <f>IFERROR(VLOOKUP($A81,'[2]Establecimiento 2023'!$A$1:$E$183,3,FALSE),0)</f>
        <v>105310-Centro de Salud Familiar Pichasca</v>
      </c>
      <c r="D81" s="253">
        <v>1</v>
      </c>
      <c r="E81" s="253">
        <v>11</v>
      </c>
      <c r="G81" s="256" t="s">
        <v>590</v>
      </c>
      <c r="H81" s="255">
        <v>101</v>
      </c>
      <c r="I81" s="255">
        <v>94</v>
      </c>
      <c r="J81" s="255">
        <v>108</v>
      </c>
      <c r="K81" s="255">
        <v>127</v>
      </c>
      <c r="L81" s="255">
        <v>193</v>
      </c>
      <c r="M81" s="255">
        <v>623</v>
      </c>
    </row>
    <row r="82" spans="1:13" ht="15" customHeight="1" x14ac:dyDescent="0.25">
      <c r="A82" s="252" t="s">
        <v>463</v>
      </c>
      <c r="B82" s="252" t="str">
        <f>IFERROR(VLOOKUP($A82,'[2]Establecimiento 2023'!$A$1:$E$183,4,FALSE),0)</f>
        <v>04305-Rio Hurtado</v>
      </c>
      <c r="C82" s="252" t="str">
        <f>IFERROR(VLOOKUP($A82,'[2]Establecimiento 2023'!$A$1:$E$183,3,FALSE),0)</f>
        <v>105310-Centro de Salud Familiar Pichasca</v>
      </c>
      <c r="D82" s="253">
        <v>3</v>
      </c>
      <c r="E82" s="253">
        <v>11</v>
      </c>
      <c r="G82" s="169" t="s">
        <v>608</v>
      </c>
      <c r="H82" s="255">
        <v>65</v>
      </c>
      <c r="I82" s="255">
        <v>69</v>
      </c>
      <c r="J82" s="255">
        <v>61</v>
      </c>
      <c r="K82" s="255">
        <v>63</v>
      </c>
      <c r="L82" s="255">
        <v>78</v>
      </c>
      <c r="M82" s="255">
        <v>336</v>
      </c>
    </row>
    <row r="83" spans="1:13" ht="15" customHeight="1" x14ac:dyDescent="0.25">
      <c r="A83" s="252" t="s">
        <v>463</v>
      </c>
      <c r="B83" s="252" t="str">
        <f>IFERROR(VLOOKUP($A83,'[2]Establecimiento 2023'!$A$1:$E$183,4,FALSE),0)</f>
        <v>04305-Rio Hurtado</v>
      </c>
      <c r="C83" s="252" t="str">
        <f>IFERROR(VLOOKUP($A83,'[2]Establecimiento 2023'!$A$1:$E$183,3,FALSE),0)</f>
        <v>105310-Centro de Salud Familiar Pichasca</v>
      </c>
      <c r="D83" s="253">
        <v>4</v>
      </c>
      <c r="E83" s="253">
        <v>14</v>
      </c>
      <c r="G83" s="169" t="s">
        <v>370</v>
      </c>
      <c r="H83" s="255">
        <v>1</v>
      </c>
      <c r="I83" s="255"/>
      <c r="J83" s="255">
        <v>3</v>
      </c>
      <c r="K83" s="255">
        <v>1</v>
      </c>
      <c r="L83" s="255">
        <v>10</v>
      </c>
      <c r="M83" s="255">
        <v>15</v>
      </c>
    </row>
    <row r="84" spans="1:13" ht="15" customHeight="1" x14ac:dyDescent="0.25">
      <c r="A84" s="252" t="s">
        <v>463</v>
      </c>
      <c r="B84" s="252" t="str">
        <f>IFERROR(VLOOKUP($A84,'[2]Establecimiento 2023'!$A$1:$E$183,4,FALSE),0)</f>
        <v>04305-Rio Hurtado</v>
      </c>
      <c r="C84" s="252" t="str">
        <f>IFERROR(VLOOKUP($A84,'[2]Establecimiento 2023'!$A$1:$E$183,3,FALSE),0)</f>
        <v>105310-Centro de Salud Familiar Pichasca</v>
      </c>
      <c r="D84" s="253">
        <v>5</v>
      </c>
      <c r="E84" s="253">
        <v>7</v>
      </c>
      <c r="G84" s="169" t="s">
        <v>371</v>
      </c>
      <c r="H84" s="255">
        <v>4</v>
      </c>
      <c r="I84" s="255">
        <v>3</v>
      </c>
      <c r="J84" s="255">
        <v>8</v>
      </c>
      <c r="K84" s="255">
        <v>7</v>
      </c>
      <c r="L84" s="255">
        <v>12</v>
      </c>
      <c r="M84" s="255">
        <v>34</v>
      </c>
    </row>
    <row r="85" spans="1:13" ht="15" customHeight="1" x14ac:dyDescent="0.25">
      <c r="A85" s="252" t="s">
        <v>464</v>
      </c>
      <c r="B85" s="252" t="str">
        <f>IFERROR(VLOOKUP($A85,'[2]Establecimiento 2023'!$A$1:$E$183,4,FALSE),0)</f>
        <v>04303-Monte Patria</v>
      </c>
      <c r="C85" s="252" t="str">
        <f>IFERROR(VLOOKUP($A85,'[2]Establecimiento 2023'!$A$1:$E$183,3,FALSE),0)</f>
        <v>105311-Centro de Salud Familiar Chañaral Alto</v>
      </c>
      <c r="D85" s="253">
        <v>1</v>
      </c>
      <c r="E85" s="253">
        <v>10</v>
      </c>
      <c r="G85" s="169" t="s">
        <v>372</v>
      </c>
      <c r="H85" s="255">
        <v>2</v>
      </c>
      <c r="I85" s="255"/>
      <c r="J85" s="255">
        <v>5</v>
      </c>
      <c r="K85" s="255">
        <v>3</v>
      </c>
      <c r="L85" s="255"/>
      <c r="M85" s="255">
        <v>10</v>
      </c>
    </row>
    <row r="86" spans="1:13" ht="15" customHeight="1" x14ac:dyDescent="0.25">
      <c r="A86" s="252" t="s">
        <v>464</v>
      </c>
      <c r="B86" s="252" t="str">
        <f>IFERROR(VLOOKUP($A86,'[2]Establecimiento 2023'!$A$1:$E$183,4,FALSE),0)</f>
        <v>04303-Monte Patria</v>
      </c>
      <c r="C86" s="252" t="str">
        <f>IFERROR(VLOOKUP($A86,'[2]Establecimiento 2023'!$A$1:$E$183,3,FALSE),0)</f>
        <v>105311-Centro de Salud Familiar Chañaral Alto</v>
      </c>
      <c r="D86" s="253">
        <v>2</v>
      </c>
      <c r="E86" s="253">
        <v>27</v>
      </c>
      <c r="G86" s="169" t="s">
        <v>609</v>
      </c>
      <c r="H86" s="255">
        <v>6</v>
      </c>
      <c r="I86" s="255">
        <v>4</v>
      </c>
      <c r="J86" s="255">
        <v>7</v>
      </c>
      <c r="K86" s="255">
        <v>2</v>
      </c>
      <c r="L86" s="255">
        <v>13</v>
      </c>
      <c r="M86" s="255">
        <v>32</v>
      </c>
    </row>
    <row r="87" spans="1:13" ht="15" customHeight="1" x14ac:dyDescent="0.25">
      <c r="A87" s="252" t="s">
        <v>464</v>
      </c>
      <c r="B87" s="252" t="str">
        <f>IFERROR(VLOOKUP($A87,'[2]Establecimiento 2023'!$A$1:$E$183,4,FALSE),0)</f>
        <v>04303-Monte Patria</v>
      </c>
      <c r="C87" s="252" t="str">
        <f>IFERROR(VLOOKUP($A87,'[2]Establecimiento 2023'!$A$1:$E$183,3,FALSE),0)</f>
        <v>105311-Centro de Salud Familiar Chañaral Alto</v>
      </c>
      <c r="D87" s="253">
        <v>3</v>
      </c>
      <c r="E87" s="253">
        <v>18</v>
      </c>
      <c r="G87" s="169" t="s">
        <v>373</v>
      </c>
      <c r="H87" s="255">
        <v>3</v>
      </c>
      <c r="I87" s="255">
        <v>5</v>
      </c>
      <c r="J87" s="255">
        <v>5</v>
      </c>
      <c r="K87" s="255">
        <v>3</v>
      </c>
      <c r="L87" s="255">
        <v>16</v>
      </c>
      <c r="M87" s="255">
        <v>32</v>
      </c>
    </row>
    <row r="88" spans="1:13" ht="15" customHeight="1" x14ac:dyDescent="0.25">
      <c r="A88" s="252" t="s">
        <v>464</v>
      </c>
      <c r="B88" s="252" t="str">
        <f>IFERROR(VLOOKUP($A88,'[2]Establecimiento 2023'!$A$1:$E$183,4,FALSE),0)</f>
        <v>04303-Monte Patria</v>
      </c>
      <c r="C88" s="252" t="str">
        <f>IFERROR(VLOOKUP($A88,'[2]Establecimiento 2023'!$A$1:$E$183,3,FALSE),0)</f>
        <v>105311-Centro de Salud Familiar Chañaral Alto</v>
      </c>
      <c r="D88" s="253">
        <v>4</v>
      </c>
      <c r="E88" s="253">
        <v>16</v>
      </c>
      <c r="G88" s="169" t="s">
        <v>374</v>
      </c>
      <c r="H88" s="255"/>
      <c r="I88" s="255"/>
      <c r="J88" s="255">
        <v>2</v>
      </c>
      <c r="K88" s="255">
        <v>2</v>
      </c>
      <c r="L88" s="255">
        <v>6</v>
      </c>
      <c r="M88" s="255">
        <v>10</v>
      </c>
    </row>
    <row r="89" spans="1:13" ht="15" customHeight="1" x14ac:dyDescent="0.25">
      <c r="A89" s="252" t="s">
        <v>464</v>
      </c>
      <c r="B89" s="252" t="str">
        <f>IFERROR(VLOOKUP($A89,'[2]Establecimiento 2023'!$A$1:$E$183,4,FALSE),0)</f>
        <v>04303-Monte Patria</v>
      </c>
      <c r="C89" s="252" t="str">
        <f>IFERROR(VLOOKUP($A89,'[2]Establecimiento 2023'!$A$1:$E$183,3,FALSE),0)</f>
        <v>105311-Centro de Salud Familiar Chañaral Alto</v>
      </c>
      <c r="D89" s="253">
        <v>5</v>
      </c>
      <c r="E89" s="253">
        <v>22</v>
      </c>
      <c r="G89" s="169" t="s">
        <v>375</v>
      </c>
      <c r="H89" s="255"/>
      <c r="I89" s="255">
        <v>5</v>
      </c>
      <c r="J89" s="255">
        <v>4</v>
      </c>
      <c r="K89" s="255">
        <v>23</v>
      </c>
      <c r="L89" s="255">
        <v>8</v>
      </c>
      <c r="M89" s="255">
        <v>40</v>
      </c>
    </row>
    <row r="90" spans="1:13" ht="15" customHeight="1" x14ac:dyDescent="0.25">
      <c r="A90" s="252" t="s">
        <v>465</v>
      </c>
      <c r="B90" s="252" t="str">
        <f>IFERROR(VLOOKUP($A90,'[2]Establecimiento 2023'!$A$1:$E$183,4,FALSE),0)</f>
        <v>04303-Monte Patria</v>
      </c>
      <c r="C90" s="252" t="str">
        <f>IFERROR(VLOOKUP($A90,'[2]Establecimiento 2023'!$A$1:$E$183,3,FALSE),0)</f>
        <v>105312-Centro de Salud Familiar Carén</v>
      </c>
      <c r="D90" s="253">
        <v>1</v>
      </c>
      <c r="E90" s="253">
        <v>4</v>
      </c>
      <c r="G90" s="169" t="s">
        <v>376</v>
      </c>
      <c r="H90" s="255">
        <v>15</v>
      </c>
      <c r="I90" s="255">
        <v>6</v>
      </c>
      <c r="J90" s="255">
        <v>13</v>
      </c>
      <c r="K90" s="255">
        <v>18</v>
      </c>
      <c r="L90" s="255">
        <v>29</v>
      </c>
      <c r="M90" s="255">
        <v>81</v>
      </c>
    </row>
    <row r="91" spans="1:13" ht="15" customHeight="1" x14ac:dyDescent="0.25">
      <c r="A91" s="252" t="s">
        <v>465</v>
      </c>
      <c r="B91" s="252" t="str">
        <f>IFERROR(VLOOKUP($A91,'[2]Establecimiento 2023'!$A$1:$E$183,4,FALSE),0)</f>
        <v>04303-Monte Patria</v>
      </c>
      <c r="C91" s="252" t="str">
        <f>IFERROR(VLOOKUP($A91,'[2]Establecimiento 2023'!$A$1:$E$183,3,FALSE),0)</f>
        <v>105312-Centro de Salud Familiar Carén</v>
      </c>
      <c r="D91" s="253">
        <v>2</v>
      </c>
      <c r="E91" s="253">
        <v>4</v>
      </c>
      <c r="G91" s="169" t="s">
        <v>377</v>
      </c>
      <c r="H91" s="255">
        <v>5</v>
      </c>
      <c r="I91" s="255">
        <v>2</v>
      </c>
      <c r="J91" s="255"/>
      <c r="K91" s="255">
        <v>5</v>
      </c>
      <c r="L91" s="255">
        <v>8</v>
      </c>
      <c r="M91" s="255">
        <v>20</v>
      </c>
    </row>
    <row r="92" spans="1:13" ht="15" customHeight="1" x14ac:dyDescent="0.25">
      <c r="A92" s="252" t="s">
        <v>465</v>
      </c>
      <c r="B92" s="252" t="str">
        <f>IFERROR(VLOOKUP($A92,'[2]Establecimiento 2023'!$A$1:$E$183,4,FALSE),0)</f>
        <v>04303-Monte Patria</v>
      </c>
      <c r="C92" s="252" t="str">
        <f>IFERROR(VLOOKUP($A92,'[2]Establecimiento 2023'!$A$1:$E$183,3,FALSE),0)</f>
        <v>105312-Centro de Salud Familiar Carén</v>
      </c>
      <c r="D92" s="253">
        <v>3</v>
      </c>
      <c r="E92" s="253">
        <v>2</v>
      </c>
      <c r="G92" s="169" t="s">
        <v>378</v>
      </c>
      <c r="H92" s="255"/>
      <c r="I92" s="255"/>
      <c r="J92" s="255"/>
      <c r="K92" s="255"/>
      <c r="L92" s="255">
        <v>13</v>
      </c>
      <c r="M92" s="255">
        <v>13</v>
      </c>
    </row>
    <row r="93" spans="1:13" ht="15" customHeight="1" x14ac:dyDescent="0.25">
      <c r="A93" s="252" t="s">
        <v>465</v>
      </c>
      <c r="B93" s="252" t="str">
        <f>IFERROR(VLOOKUP($A93,'[2]Establecimiento 2023'!$A$1:$E$183,4,FALSE),0)</f>
        <v>04303-Monte Patria</v>
      </c>
      <c r="C93" s="252" t="str">
        <f>IFERROR(VLOOKUP($A93,'[2]Establecimiento 2023'!$A$1:$E$183,3,FALSE),0)</f>
        <v>105312-Centro de Salud Familiar Carén</v>
      </c>
      <c r="D93" s="253">
        <v>4</v>
      </c>
      <c r="E93" s="253">
        <v>3</v>
      </c>
      <c r="G93" s="256" t="s">
        <v>591</v>
      </c>
      <c r="H93" s="255">
        <v>426</v>
      </c>
      <c r="I93" s="255">
        <v>475</v>
      </c>
      <c r="J93" s="255">
        <v>414</v>
      </c>
      <c r="K93" s="255">
        <v>537</v>
      </c>
      <c r="L93" s="255">
        <v>499</v>
      </c>
      <c r="M93" s="255">
        <v>2351</v>
      </c>
    </row>
    <row r="94" spans="1:13" ht="15" customHeight="1" x14ac:dyDescent="0.25">
      <c r="A94" s="252" t="s">
        <v>465</v>
      </c>
      <c r="B94" s="252" t="str">
        <f>IFERROR(VLOOKUP($A94,'[2]Establecimiento 2023'!$A$1:$E$183,4,FALSE),0)</f>
        <v>04303-Monte Patria</v>
      </c>
      <c r="C94" s="252" t="str">
        <f>IFERROR(VLOOKUP($A94,'[2]Establecimiento 2023'!$A$1:$E$183,3,FALSE),0)</f>
        <v>105312-Centro de Salud Familiar Carén</v>
      </c>
      <c r="D94" s="253">
        <v>5</v>
      </c>
      <c r="E94" s="253">
        <v>2</v>
      </c>
      <c r="G94" s="169" t="s">
        <v>380</v>
      </c>
      <c r="H94" s="255">
        <v>46</v>
      </c>
      <c r="I94" s="255">
        <v>37</v>
      </c>
      <c r="J94" s="255">
        <v>49</v>
      </c>
      <c r="K94" s="255">
        <v>78</v>
      </c>
      <c r="L94" s="255">
        <v>36</v>
      </c>
      <c r="M94" s="255">
        <v>246</v>
      </c>
    </row>
    <row r="95" spans="1:13" ht="15" customHeight="1" x14ac:dyDescent="0.25">
      <c r="A95" s="252" t="s">
        <v>466</v>
      </c>
      <c r="B95" s="252" t="str">
        <f>IFERROR(VLOOKUP($A95,'[2]Establecimiento 2023'!$A$1:$E$183,4,FALSE),0)</f>
        <v>04101-La Serena</v>
      </c>
      <c r="C95" s="252" t="str">
        <f>IFERROR(VLOOKUP($A95,'[2]Establecimiento 2023'!$A$1:$E$183,3,FALSE),0)</f>
        <v>105313-Centro de Salud Familiar Dr. Emilio Schaffhauser</v>
      </c>
      <c r="D95" s="253">
        <v>1</v>
      </c>
      <c r="E95" s="253">
        <v>116</v>
      </c>
      <c r="G95" s="169" t="s">
        <v>381</v>
      </c>
      <c r="H95" s="255">
        <v>92</v>
      </c>
      <c r="I95" s="255">
        <v>153</v>
      </c>
      <c r="J95" s="255">
        <v>104</v>
      </c>
      <c r="K95" s="255">
        <v>128</v>
      </c>
      <c r="L95" s="255">
        <v>150</v>
      </c>
      <c r="M95" s="255">
        <v>627</v>
      </c>
    </row>
    <row r="96" spans="1:13" ht="15" customHeight="1" x14ac:dyDescent="0.25">
      <c r="A96" s="252" t="s">
        <v>466</v>
      </c>
      <c r="B96" s="252" t="str">
        <f>IFERROR(VLOOKUP($A96,'[2]Establecimiento 2023'!$A$1:$E$183,4,FALSE),0)</f>
        <v>04101-La Serena</v>
      </c>
      <c r="C96" s="252" t="str">
        <f>IFERROR(VLOOKUP($A96,'[2]Establecimiento 2023'!$A$1:$E$183,3,FALSE),0)</f>
        <v>105313-Centro de Salud Familiar Dr. Emilio Schaffhauser</v>
      </c>
      <c r="D96" s="253">
        <v>2</v>
      </c>
      <c r="E96" s="253">
        <v>122</v>
      </c>
      <c r="G96" s="169" t="s">
        <v>382</v>
      </c>
      <c r="H96" s="255">
        <v>82</v>
      </c>
      <c r="I96" s="255">
        <v>124</v>
      </c>
      <c r="J96" s="255">
        <v>67</v>
      </c>
      <c r="K96" s="255">
        <v>151</v>
      </c>
      <c r="L96" s="255">
        <v>68</v>
      </c>
      <c r="M96" s="255">
        <v>492</v>
      </c>
    </row>
    <row r="97" spans="1:13" ht="15" customHeight="1" x14ac:dyDescent="0.25">
      <c r="A97" s="252" t="s">
        <v>466</v>
      </c>
      <c r="B97" s="252" t="str">
        <f>IFERROR(VLOOKUP($A97,'[2]Establecimiento 2023'!$A$1:$E$183,4,FALSE),0)</f>
        <v>04101-La Serena</v>
      </c>
      <c r="C97" s="252" t="str">
        <f>IFERROR(VLOOKUP($A97,'[2]Establecimiento 2023'!$A$1:$E$183,3,FALSE),0)</f>
        <v>105313-Centro de Salud Familiar Dr. Emilio Schaffhauser</v>
      </c>
      <c r="D97" s="253">
        <v>3</v>
      </c>
      <c r="E97" s="253">
        <v>156</v>
      </c>
      <c r="G97" s="169" t="s">
        <v>383</v>
      </c>
      <c r="H97" s="255">
        <v>30</v>
      </c>
      <c r="I97" s="255">
        <v>14</v>
      </c>
      <c r="J97" s="255">
        <v>55</v>
      </c>
      <c r="K97" s="255">
        <v>28</v>
      </c>
      <c r="L97" s="255">
        <v>39</v>
      </c>
      <c r="M97" s="255">
        <v>166</v>
      </c>
    </row>
    <row r="98" spans="1:13" ht="15" customHeight="1" x14ac:dyDescent="0.25">
      <c r="A98" s="252" t="s">
        <v>466</v>
      </c>
      <c r="B98" s="252" t="str">
        <f>IFERROR(VLOOKUP($A98,'[2]Establecimiento 2023'!$A$1:$E$183,4,FALSE),0)</f>
        <v>04101-La Serena</v>
      </c>
      <c r="C98" s="252" t="str">
        <f>IFERROR(VLOOKUP($A98,'[2]Establecimiento 2023'!$A$1:$E$183,3,FALSE),0)</f>
        <v>105313-Centro de Salud Familiar Dr. Emilio Schaffhauser</v>
      </c>
      <c r="D98" s="253">
        <v>4</v>
      </c>
      <c r="E98" s="253">
        <v>69</v>
      </c>
      <c r="G98" s="169" t="s">
        <v>385</v>
      </c>
      <c r="H98" s="255">
        <v>11</v>
      </c>
      <c r="I98" s="255"/>
      <c r="J98" s="255">
        <v>4</v>
      </c>
      <c r="K98" s="255"/>
      <c r="L98" s="255"/>
      <c r="M98" s="255">
        <v>15</v>
      </c>
    </row>
    <row r="99" spans="1:13" ht="15" customHeight="1" x14ac:dyDescent="0.25">
      <c r="A99" s="252" t="s">
        <v>466</v>
      </c>
      <c r="B99" s="252" t="str">
        <f>IFERROR(VLOOKUP($A99,'[2]Establecimiento 2023'!$A$1:$E$183,4,FALSE),0)</f>
        <v>04101-La Serena</v>
      </c>
      <c r="C99" s="252" t="str">
        <f>IFERROR(VLOOKUP($A99,'[2]Establecimiento 2023'!$A$1:$E$183,3,FALSE),0)</f>
        <v>105313-Centro de Salud Familiar Dr. Emilio Schaffhauser</v>
      </c>
      <c r="D99" s="253">
        <v>5</v>
      </c>
      <c r="E99" s="253">
        <v>221</v>
      </c>
      <c r="G99" s="169" t="s">
        <v>386</v>
      </c>
      <c r="H99" s="255"/>
      <c r="I99" s="255">
        <v>1</v>
      </c>
      <c r="J99" s="255"/>
      <c r="K99" s="255"/>
      <c r="L99" s="255"/>
      <c r="M99" s="255">
        <v>1</v>
      </c>
    </row>
    <row r="100" spans="1:13" ht="15" customHeight="1" x14ac:dyDescent="0.25">
      <c r="A100" s="252" t="s">
        <v>467</v>
      </c>
      <c r="B100" s="252" t="str">
        <f>IFERROR(VLOOKUP($A100,'[2]Establecimiento 2023'!$A$1:$E$183,4,FALSE),0)</f>
        <v>04104-La Higuera</v>
      </c>
      <c r="C100" s="252" t="str">
        <f>IFERROR(VLOOKUP($A100,'[2]Establecimiento 2023'!$A$1:$E$183,3,FALSE),0)</f>
        <v>105314-Centro de Salud Familiar La Higuera</v>
      </c>
      <c r="D100" s="253">
        <v>1</v>
      </c>
      <c r="E100" s="253">
        <v>10</v>
      </c>
      <c r="G100" s="169" t="s">
        <v>387</v>
      </c>
      <c r="H100" s="255">
        <v>7</v>
      </c>
      <c r="I100" s="255"/>
      <c r="J100" s="255"/>
      <c r="K100" s="255"/>
      <c r="L100" s="255"/>
      <c r="M100" s="255">
        <v>7</v>
      </c>
    </row>
    <row r="101" spans="1:13" ht="15" customHeight="1" x14ac:dyDescent="0.25">
      <c r="A101" s="252" t="s">
        <v>467</v>
      </c>
      <c r="B101" s="252" t="str">
        <f>IFERROR(VLOOKUP($A101,'[2]Establecimiento 2023'!$A$1:$E$183,4,FALSE),0)</f>
        <v>04104-La Higuera</v>
      </c>
      <c r="C101" s="252" t="str">
        <f>IFERROR(VLOOKUP($A101,'[2]Establecimiento 2023'!$A$1:$E$183,3,FALSE),0)</f>
        <v>105314-Centro de Salud Familiar La Higuera</v>
      </c>
      <c r="D101" s="253">
        <v>2</v>
      </c>
      <c r="E101" s="253">
        <v>4</v>
      </c>
      <c r="G101" s="169" t="s">
        <v>389</v>
      </c>
      <c r="H101" s="255">
        <v>1</v>
      </c>
      <c r="I101" s="255">
        <v>2</v>
      </c>
      <c r="J101" s="255"/>
      <c r="K101" s="255"/>
      <c r="L101" s="255"/>
      <c r="M101" s="255">
        <v>3</v>
      </c>
    </row>
    <row r="102" spans="1:13" ht="15" customHeight="1" x14ac:dyDescent="0.25">
      <c r="A102" s="252" t="s">
        <v>467</v>
      </c>
      <c r="B102" s="252" t="str">
        <f>IFERROR(VLOOKUP($A102,'[2]Establecimiento 2023'!$A$1:$E$183,4,FALSE),0)</f>
        <v>04104-La Higuera</v>
      </c>
      <c r="C102" s="252" t="str">
        <f>IFERROR(VLOOKUP($A102,'[2]Establecimiento 2023'!$A$1:$E$183,3,FALSE),0)</f>
        <v>105314-Centro de Salud Familiar La Higuera</v>
      </c>
      <c r="D102" s="253">
        <v>3</v>
      </c>
      <c r="E102" s="253">
        <v>15</v>
      </c>
      <c r="G102" s="169" t="s">
        <v>390</v>
      </c>
      <c r="H102" s="255">
        <v>5</v>
      </c>
      <c r="I102" s="255">
        <v>2</v>
      </c>
      <c r="J102" s="255"/>
      <c r="K102" s="255"/>
      <c r="L102" s="255"/>
      <c r="M102" s="255">
        <v>7</v>
      </c>
    </row>
    <row r="103" spans="1:13" ht="15" customHeight="1" x14ac:dyDescent="0.25">
      <c r="A103" s="252" t="s">
        <v>467</v>
      </c>
      <c r="B103" s="252" t="str">
        <f>IFERROR(VLOOKUP($A103,'[2]Establecimiento 2023'!$A$1:$E$183,4,FALSE),0)</f>
        <v>04104-La Higuera</v>
      </c>
      <c r="C103" s="252" t="str">
        <f>IFERROR(VLOOKUP($A103,'[2]Establecimiento 2023'!$A$1:$E$183,3,FALSE),0)</f>
        <v>105314-Centro de Salud Familiar La Higuera</v>
      </c>
      <c r="D103" s="253">
        <v>4</v>
      </c>
      <c r="E103" s="253">
        <v>10</v>
      </c>
      <c r="G103" s="169" t="s">
        <v>391</v>
      </c>
      <c r="H103" s="255">
        <v>4</v>
      </c>
      <c r="I103" s="255">
        <v>1</v>
      </c>
      <c r="J103" s="255"/>
      <c r="K103" s="255">
        <v>6</v>
      </c>
      <c r="L103" s="255"/>
      <c r="M103" s="255">
        <v>11</v>
      </c>
    </row>
    <row r="104" spans="1:13" ht="15" customHeight="1" x14ac:dyDescent="0.25">
      <c r="A104" s="252" t="s">
        <v>467</v>
      </c>
      <c r="B104" s="252" t="str">
        <f>IFERROR(VLOOKUP($A104,'[2]Establecimiento 2023'!$A$1:$E$183,4,FALSE),0)</f>
        <v>04104-La Higuera</v>
      </c>
      <c r="C104" s="252" t="str">
        <f>IFERROR(VLOOKUP($A104,'[2]Establecimiento 2023'!$A$1:$E$183,3,FALSE),0)</f>
        <v>105314-Centro de Salud Familiar La Higuera</v>
      </c>
      <c r="D104" s="253">
        <v>5</v>
      </c>
      <c r="E104" s="253">
        <v>22</v>
      </c>
      <c r="G104" s="169" t="s">
        <v>392</v>
      </c>
      <c r="H104" s="255">
        <v>2</v>
      </c>
      <c r="I104" s="255">
        <v>2</v>
      </c>
      <c r="J104" s="255">
        <v>2</v>
      </c>
      <c r="K104" s="255">
        <v>1</v>
      </c>
      <c r="L104" s="255"/>
      <c r="M104" s="255">
        <v>7</v>
      </c>
    </row>
    <row r="105" spans="1:13" ht="15" customHeight="1" x14ac:dyDescent="0.25">
      <c r="A105" s="252" t="s">
        <v>468</v>
      </c>
      <c r="B105" s="252" t="str">
        <f>IFERROR(VLOOKUP($A105,'[2]Establecimiento 2023'!$A$1:$E$183,4,FALSE),0)</f>
        <v>04301-Ovalle</v>
      </c>
      <c r="C105" s="252" t="str">
        <f>IFERROR(VLOOKUP($A105,'[2]Establecimiento 2023'!$A$1:$E$183,3,FALSE),0)</f>
        <v>105315-Centro de Salud Familiar Cerrillos de Tamaya</v>
      </c>
      <c r="D105" s="253">
        <v>1</v>
      </c>
      <c r="E105" s="253">
        <v>41</v>
      </c>
      <c r="G105" s="169" t="s">
        <v>393</v>
      </c>
      <c r="H105" s="255">
        <v>25</v>
      </c>
      <c r="I105" s="255">
        <v>30</v>
      </c>
      <c r="J105" s="255">
        <v>30</v>
      </c>
      <c r="K105" s="255">
        <v>27</v>
      </c>
      <c r="L105" s="255">
        <v>27</v>
      </c>
      <c r="M105" s="255">
        <v>139</v>
      </c>
    </row>
    <row r="106" spans="1:13" ht="15" customHeight="1" x14ac:dyDescent="0.25">
      <c r="A106" s="252" t="s">
        <v>468</v>
      </c>
      <c r="B106" s="252" t="str">
        <f>IFERROR(VLOOKUP($A106,'[2]Establecimiento 2023'!$A$1:$E$183,4,FALSE),0)</f>
        <v>04301-Ovalle</v>
      </c>
      <c r="C106" s="252" t="str">
        <f>IFERROR(VLOOKUP($A106,'[2]Establecimiento 2023'!$A$1:$E$183,3,FALSE),0)</f>
        <v>105315-Centro de Salud Familiar Cerrillos de Tamaya</v>
      </c>
      <c r="D106" s="253">
        <v>2</v>
      </c>
      <c r="E106" s="253">
        <v>30</v>
      </c>
      <c r="G106" s="169" t="s">
        <v>394</v>
      </c>
      <c r="H106" s="255">
        <v>35</v>
      </c>
      <c r="I106" s="255">
        <v>24</v>
      </c>
      <c r="J106" s="255">
        <v>22</v>
      </c>
      <c r="K106" s="255">
        <v>24</v>
      </c>
      <c r="L106" s="255">
        <v>62</v>
      </c>
      <c r="M106" s="255">
        <v>167</v>
      </c>
    </row>
    <row r="107" spans="1:13" ht="15" customHeight="1" x14ac:dyDescent="0.25">
      <c r="A107" s="252" t="s">
        <v>468</v>
      </c>
      <c r="B107" s="252" t="str">
        <f>IFERROR(VLOOKUP($A107,'[2]Establecimiento 2023'!$A$1:$E$183,4,FALSE),0)</f>
        <v>04301-Ovalle</v>
      </c>
      <c r="C107" s="252" t="str">
        <f>IFERROR(VLOOKUP($A107,'[2]Establecimiento 2023'!$A$1:$E$183,3,FALSE),0)</f>
        <v>105315-Centro de Salud Familiar Cerrillos de Tamaya</v>
      </c>
      <c r="D107" s="253">
        <v>3</v>
      </c>
      <c r="E107" s="253">
        <v>40</v>
      </c>
      <c r="G107" s="169" t="s">
        <v>395</v>
      </c>
      <c r="H107" s="255"/>
      <c r="I107" s="255">
        <v>25</v>
      </c>
      <c r="J107" s="255">
        <v>42</v>
      </c>
      <c r="K107" s="255">
        <v>42</v>
      </c>
      <c r="L107" s="255">
        <v>5</v>
      </c>
      <c r="M107" s="255">
        <v>114</v>
      </c>
    </row>
    <row r="108" spans="1:13" ht="15" customHeight="1" x14ac:dyDescent="0.25">
      <c r="A108" s="252" t="s">
        <v>468</v>
      </c>
      <c r="B108" s="252" t="str">
        <f>IFERROR(VLOOKUP($A108,'[2]Establecimiento 2023'!$A$1:$E$183,4,FALSE),0)</f>
        <v>04301-Ovalle</v>
      </c>
      <c r="C108" s="252" t="str">
        <f>IFERROR(VLOOKUP($A108,'[2]Establecimiento 2023'!$A$1:$E$183,3,FALSE),0)</f>
        <v>105315-Centro de Salud Familiar Cerrillos de Tamaya</v>
      </c>
      <c r="D108" s="253">
        <v>4</v>
      </c>
      <c r="E108" s="253">
        <v>56</v>
      </c>
      <c r="G108" s="169" t="s">
        <v>396</v>
      </c>
      <c r="H108" s="255">
        <v>27</v>
      </c>
      <c r="I108" s="255">
        <v>33</v>
      </c>
      <c r="J108" s="255">
        <v>7</v>
      </c>
      <c r="K108" s="255">
        <v>19</v>
      </c>
      <c r="L108" s="255">
        <v>21</v>
      </c>
      <c r="M108" s="255">
        <v>107</v>
      </c>
    </row>
    <row r="109" spans="1:13" ht="15" customHeight="1" x14ac:dyDescent="0.25">
      <c r="A109" s="252" t="s">
        <v>468</v>
      </c>
      <c r="B109" s="252" t="str">
        <f>IFERROR(VLOOKUP($A109,'[2]Establecimiento 2023'!$A$1:$E$183,4,FALSE),0)</f>
        <v>04301-Ovalle</v>
      </c>
      <c r="C109" s="252" t="str">
        <f>IFERROR(VLOOKUP($A109,'[2]Establecimiento 2023'!$A$1:$E$183,3,FALSE),0)</f>
        <v>105315-Centro de Salud Familiar Cerrillos de Tamaya</v>
      </c>
      <c r="D109" s="253">
        <v>5</v>
      </c>
      <c r="E109" s="253">
        <v>24</v>
      </c>
      <c r="G109" s="169" t="s">
        <v>397</v>
      </c>
      <c r="H109" s="255">
        <v>59</v>
      </c>
      <c r="I109" s="255">
        <v>27</v>
      </c>
      <c r="J109" s="255">
        <v>32</v>
      </c>
      <c r="K109" s="255">
        <v>33</v>
      </c>
      <c r="L109" s="255">
        <v>91</v>
      </c>
      <c r="M109" s="255">
        <v>242</v>
      </c>
    </row>
    <row r="110" spans="1:13" ht="15" customHeight="1" x14ac:dyDescent="0.25">
      <c r="A110" s="252" t="s">
        <v>469</v>
      </c>
      <c r="B110" s="252" t="str">
        <f>IFERROR(VLOOKUP($A110,'[2]Establecimiento 2023'!$A$1:$E$183,4,FALSE),0)</f>
        <v>04301-Ovalle</v>
      </c>
      <c r="C110" s="252" t="str">
        <f>IFERROR(VLOOKUP($A110,'[2]Establecimiento 2023'!$A$1:$E$183,3,FALSE),0)</f>
        <v>105317-Centro de Salud Familiar Jorge Jordán Domic</v>
      </c>
      <c r="D110" s="253">
        <v>1</v>
      </c>
      <c r="E110" s="253">
        <v>50</v>
      </c>
      <c r="G110" s="256" t="s">
        <v>592</v>
      </c>
      <c r="H110" s="255">
        <v>202</v>
      </c>
      <c r="I110" s="255">
        <v>256</v>
      </c>
      <c r="J110" s="255">
        <v>285</v>
      </c>
      <c r="K110" s="255">
        <v>227</v>
      </c>
      <c r="L110" s="255">
        <v>270</v>
      </c>
      <c r="M110" s="255">
        <v>1240</v>
      </c>
    </row>
    <row r="111" spans="1:13" ht="15" customHeight="1" x14ac:dyDescent="0.25">
      <c r="A111" s="252" t="s">
        <v>469</v>
      </c>
      <c r="B111" s="252" t="str">
        <f>IFERROR(VLOOKUP($A111,'[2]Establecimiento 2023'!$A$1:$E$183,4,FALSE),0)</f>
        <v>04301-Ovalle</v>
      </c>
      <c r="C111" s="252" t="str">
        <f>IFERROR(VLOOKUP($A111,'[2]Establecimiento 2023'!$A$1:$E$183,3,FALSE),0)</f>
        <v>105317-Centro de Salud Familiar Jorge Jordán Domic</v>
      </c>
      <c r="D111" s="253">
        <v>2</v>
      </c>
      <c r="E111" s="253">
        <v>116</v>
      </c>
      <c r="G111" s="169" t="s">
        <v>610</v>
      </c>
      <c r="H111" s="255">
        <v>131</v>
      </c>
      <c r="I111" s="255">
        <v>163</v>
      </c>
      <c r="J111" s="255">
        <v>182</v>
      </c>
      <c r="K111" s="255">
        <v>139</v>
      </c>
      <c r="L111" s="255">
        <v>229</v>
      </c>
      <c r="M111" s="255">
        <v>844</v>
      </c>
    </row>
    <row r="112" spans="1:13" ht="15" customHeight="1" x14ac:dyDescent="0.25">
      <c r="A112" s="252" t="s">
        <v>469</v>
      </c>
      <c r="B112" s="252" t="str">
        <f>IFERROR(VLOOKUP($A112,'[2]Establecimiento 2023'!$A$1:$E$183,4,FALSE),0)</f>
        <v>04301-Ovalle</v>
      </c>
      <c r="C112" s="252" t="str">
        <f>IFERROR(VLOOKUP($A112,'[2]Establecimiento 2023'!$A$1:$E$183,3,FALSE),0)</f>
        <v>105317-Centro de Salud Familiar Jorge Jordán Domic</v>
      </c>
      <c r="D112" s="253">
        <v>3</v>
      </c>
      <c r="E112" s="253">
        <v>70</v>
      </c>
      <c r="G112" s="169" t="s">
        <v>398</v>
      </c>
      <c r="H112" s="255">
        <v>6</v>
      </c>
      <c r="I112" s="255">
        <v>3</v>
      </c>
      <c r="J112" s="255">
        <v>8</v>
      </c>
      <c r="K112" s="255">
        <v>8</v>
      </c>
      <c r="L112" s="255">
        <v>4</v>
      </c>
      <c r="M112" s="255">
        <v>29</v>
      </c>
    </row>
    <row r="113" spans="1:13" ht="15" customHeight="1" x14ac:dyDescent="0.25">
      <c r="A113" s="252" t="s">
        <v>469</v>
      </c>
      <c r="B113" s="252" t="str">
        <f>IFERROR(VLOOKUP($A113,'[2]Establecimiento 2023'!$A$1:$E$183,4,FALSE),0)</f>
        <v>04301-Ovalle</v>
      </c>
      <c r="C113" s="252" t="str">
        <f>IFERROR(VLOOKUP($A113,'[2]Establecimiento 2023'!$A$1:$E$183,3,FALSE),0)</f>
        <v>105317-Centro de Salud Familiar Jorge Jordán Domic</v>
      </c>
      <c r="D113" s="253">
        <v>4</v>
      </c>
      <c r="E113" s="253">
        <v>65</v>
      </c>
      <c r="G113" s="169" t="s">
        <v>399</v>
      </c>
      <c r="H113" s="255">
        <v>11</v>
      </c>
      <c r="I113" s="255">
        <v>4</v>
      </c>
      <c r="J113" s="255">
        <v>15</v>
      </c>
      <c r="K113" s="255">
        <v>7</v>
      </c>
      <c r="L113" s="255">
        <v>1</v>
      </c>
      <c r="M113" s="255">
        <v>38</v>
      </c>
    </row>
    <row r="114" spans="1:13" ht="15" customHeight="1" x14ac:dyDescent="0.25">
      <c r="A114" s="252" t="s">
        <v>469</v>
      </c>
      <c r="B114" s="252" t="str">
        <f>IFERROR(VLOOKUP($A114,'[2]Establecimiento 2023'!$A$1:$E$183,4,FALSE),0)</f>
        <v>04301-Ovalle</v>
      </c>
      <c r="C114" s="252" t="str">
        <f>IFERROR(VLOOKUP($A114,'[2]Establecimiento 2023'!$A$1:$E$183,3,FALSE),0)</f>
        <v>105317-Centro de Salud Familiar Jorge Jordán Domic</v>
      </c>
      <c r="D114" s="253">
        <v>5</v>
      </c>
      <c r="E114" s="253">
        <v>79</v>
      </c>
      <c r="G114" s="169" t="s">
        <v>400</v>
      </c>
      <c r="H114" s="255">
        <v>11</v>
      </c>
      <c r="I114" s="255">
        <v>12</v>
      </c>
      <c r="J114" s="255">
        <v>8</v>
      </c>
      <c r="K114" s="255">
        <v>2</v>
      </c>
      <c r="L114" s="255">
        <v>9</v>
      </c>
      <c r="M114" s="255">
        <v>42</v>
      </c>
    </row>
    <row r="115" spans="1:13" ht="15" customHeight="1" x14ac:dyDescent="0.25">
      <c r="A115" s="252" t="s">
        <v>470</v>
      </c>
      <c r="B115" s="252" t="str">
        <f>IFERROR(VLOOKUP($A115,'[2]Establecimiento 2023'!$A$1:$E$183,4,FALSE),0)</f>
        <v>04303-Monte Patria</v>
      </c>
      <c r="C115" s="252" t="str">
        <f>IFERROR(VLOOKUP($A115,'[2]Establecimiento 2023'!$A$1:$E$183,3,FALSE),0)</f>
        <v>105318-Centro de Salud Familiar El Palqui</v>
      </c>
      <c r="D115" s="253">
        <v>1</v>
      </c>
      <c r="E115" s="253">
        <v>35</v>
      </c>
      <c r="G115" s="169" t="s">
        <v>401</v>
      </c>
      <c r="H115" s="255">
        <v>11</v>
      </c>
      <c r="I115" s="255">
        <v>18</v>
      </c>
      <c r="J115" s="255">
        <v>15</v>
      </c>
      <c r="K115" s="255">
        <v>14</v>
      </c>
      <c r="L115" s="255">
        <v>5</v>
      </c>
      <c r="M115" s="255">
        <v>63</v>
      </c>
    </row>
    <row r="116" spans="1:13" ht="15" customHeight="1" x14ac:dyDescent="0.25">
      <c r="A116" s="252" t="s">
        <v>470</v>
      </c>
      <c r="B116" s="252" t="str">
        <f>IFERROR(VLOOKUP($A116,'[2]Establecimiento 2023'!$A$1:$E$183,4,FALSE),0)</f>
        <v>04303-Monte Patria</v>
      </c>
      <c r="C116" s="252" t="str">
        <f>IFERROR(VLOOKUP($A116,'[2]Establecimiento 2023'!$A$1:$E$183,3,FALSE),0)</f>
        <v>105318-Centro de Salud Familiar El Palqui</v>
      </c>
      <c r="D116" s="253">
        <v>2</v>
      </c>
      <c r="E116" s="253">
        <v>25</v>
      </c>
      <c r="G116" s="169" t="s">
        <v>402</v>
      </c>
      <c r="H116" s="255">
        <v>2</v>
      </c>
      <c r="I116" s="255">
        <v>32</v>
      </c>
      <c r="J116" s="255">
        <v>13</v>
      </c>
      <c r="K116" s="255">
        <v>22</v>
      </c>
      <c r="L116" s="255">
        <v>7</v>
      </c>
      <c r="M116" s="255">
        <v>76</v>
      </c>
    </row>
    <row r="117" spans="1:13" ht="15" customHeight="1" x14ac:dyDescent="0.25">
      <c r="A117" s="252" t="s">
        <v>470</v>
      </c>
      <c r="B117" s="252" t="str">
        <f>IFERROR(VLOOKUP($A117,'[2]Establecimiento 2023'!$A$1:$E$183,4,FALSE),0)</f>
        <v>04303-Monte Patria</v>
      </c>
      <c r="C117" s="252" t="str">
        <f>IFERROR(VLOOKUP($A117,'[2]Establecimiento 2023'!$A$1:$E$183,3,FALSE),0)</f>
        <v>105318-Centro de Salud Familiar El Palqui</v>
      </c>
      <c r="D117" s="253">
        <v>3</v>
      </c>
      <c r="E117" s="253">
        <v>32</v>
      </c>
      <c r="G117" s="169" t="s">
        <v>403</v>
      </c>
      <c r="H117" s="255">
        <v>1</v>
      </c>
      <c r="I117" s="255">
        <v>5</v>
      </c>
      <c r="J117" s="255">
        <v>1</v>
      </c>
      <c r="K117" s="255"/>
      <c r="L117" s="255"/>
      <c r="M117" s="255">
        <v>7</v>
      </c>
    </row>
    <row r="118" spans="1:13" ht="15" customHeight="1" x14ac:dyDescent="0.25">
      <c r="A118" s="252" t="s">
        <v>470</v>
      </c>
      <c r="B118" s="252" t="str">
        <f>IFERROR(VLOOKUP($A118,'[2]Establecimiento 2023'!$A$1:$E$183,4,FALSE),0)</f>
        <v>04303-Monte Patria</v>
      </c>
      <c r="C118" s="252" t="str">
        <f>IFERROR(VLOOKUP($A118,'[2]Establecimiento 2023'!$A$1:$E$183,3,FALSE),0)</f>
        <v>105318-Centro de Salud Familiar El Palqui</v>
      </c>
      <c r="D118" s="253">
        <v>4</v>
      </c>
      <c r="E118" s="253">
        <v>18</v>
      </c>
      <c r="G118" s="169" t="s">
        <v>404</v>
      </c>
      <c r="H118" s="255">
        <v>2</v>
      </c>
      <c r="I118" s="255">
        <v>2</v>
      </c>
      <c r="J118" s="255">
        <v>5</v>
      </c>
      <c r="K118" s="255">
        <v>3</v>
      </c>
      <c r="L118" s="255">
        <v>3</v>
      </c>
      <c r="M118" s="255">
        <v>15</v>
      </c>
    </row>
    <row r="119" spans="1:13" ht="15" customHeight="1" x14ac:dyDescent="0.25">
      <c r="A119" s="252" t="s">
        <v>470</v>
      </c>
      <c r="B119" s="252" t="str">
        <f>IFERROR(VLOOKUP($A119,'[2]Establecimiento 2023'!$A$1:$E$183,4,FALSE),0)</f>
        <v>04303-Monte Patria</v>
      </c>
      <c r="C119" s="252" t="str">
        <f>IFERROR(VLOOKUP($A119,'[2]Establecimiento 2023'!$A$1:$E$183,3,FALSE),0)</f>
        <v>105318-Centro de Salud Familiar El Palqui</v>
      </c>
      <c r="D119" s="253">
        <v>5</v>
      </c>
      <c r="E119" s="253">
        <v>37</v>
      </c>
      <c r="G119" s="169" t="s">
        <v>405</v>
      </c>
      <c r="H119" s="255">
        <v>5</v>
      </c>
      <c r="I119" s="255">
        <v>4</v>
      </c>
      <c r="J119" s="255">
        <v>6</v>
      </c>
      <c r="K119" s="255">
        <v>6</v>
      </c>
      <c r="L119" s="255">
        <v>3</v>
      </c>
      <c r="M119" s="255">
        <v>24</v>
      </c>
    </row>
    <row r="120" spans="1:13" ht="15" customHeight="1" x14ac:dyDescent="0.25">
      <c r="A120" s="252" t="s">
        <v>471</v>
      </c>
      <c r="B120" s="252" t="str">
        <f>IFERROR(VLOOKUP($A120,'[2]Establecimiento 2023'!$A$1:$E$183,4,FALSE),0)</f>
        <v>04101-La Serena</v>
      </c>
      <c r="C120" s="252" t="str">
        <f>IFERROR(VLOOKUP($A120,'[2]Establecimiento 2023'!$A$1:$E$183,3,FALSE),0)</f>
        <v>105319-Centro de Salud Familiar Cardenal Raúl Silva Henríquez de La Serena</v>
      </c>
      <c r="D120" s="253">
        <v>1</v>
      </c>
      <c r="E120" s="253">
        <v>38</v>
      </c>
      <c r="G120" s="169" t="s">
        <v>406</v>
      </c>
      <c r="H120" s="255">
        <v>19</v>
      </c>
      <c r="I120" s="255">
        <v>4</v>
      </c>
      <c r="J120" s="255">
        <v>19</v>
      </c>
      <c r="K120" s="255">
        <v>12</v>
      </c>
      <c r="L120" s="255">
        <v>2</v>
      </c>
      <c r="M120" s="255">
        <v>56</v>
      </c>
    </row>
    <row r="121" spans="1:13" ht="15" customHeight="1" x14ac:dyDescent="0.25">
      <c r="A121" s="252" t="s">
        <v>471</v>
      </c>
      <c r="B121" s="252" t="str">
        <f>IFERROR(VLOOKUP($A121,'[2]Establecimiento 2023'!$A$1:$E$183,4,FALSE),0)</f>
        <v>04101-La Serena</v>
      </c>
      <c r="C121" s="252" t="str">
        <f>IFERROR(VLOOKUP($A121,'[2]Establecimiento 2023'!$A$1:$E$183,3,FALSE),0)</f>
        <v>105319-Centro de Salud Familiar Cardenal Raúl Silva Henríquez de La Serena</v>
      </c>
      <c r="D121" s="253">
        <v>2</v>
      </c>
      <c r="E121" s="253">
        <v>33</v>
      </c>
      <c r="G121" s="169" t="s">
        <v>407</v>
      </c>
      <c r="H121" s="255">
        <v>3</v>
      </c>
      <c r="I121" s="255">
        <v>3</v>
      </c>
      <c r="J121" s="255">
        <v>3</v>
      </c>
      <c r="K121" s="255"/>
      <c r="L121" s="255">
        <v>5</v>
      </c>
      <c r="M121" s="255">
        <v>14</v>
      </c>
    </row>
    <row r="122" spans="1:13" ht="15" customHeight="1" x14ac:dyDescent="0.25">
      <c r="A122" s="252" t="s">
        <v>471</v>
      </c>
      <c r="B122" s="252" t="str">
        <f>IFERROR(VLOOKUP($A122,'[2]Establecimiento 2023'!$A$1:$E$183,4,FALSE),0)</f>
        <v>04101-La Serena</v>
      </c>
      <c r="C122" s="252" t="str">
        <f>IFERROR(VLOOKUP($A122,'[2]Establecimiento 2023'!$A$1:$E$183,3,FALSE),0)</f>
        <v>105319-Centro de Salud Familiar Cardenal Raúl Silva Henríquez de La Serena</v>
      </c>
      <c r="D122" s="253">
        <v>3</v>
      </c>
      <c r="E122" s="253">
        <v>65</v>
      </c>
      <c r="G122" s="169" t="s">
        <v>408</v>
      </c>
      <c r="H122" s="255"/>
      <c r="I122" s="255">
        <v>2</v>
      </c>
      <c r="J122" s="255"/>
      <c r="K122" s="255">
        <v>3</v>
      </c>
      <c r="L122" s="255">
        <v>1</v>
      </c>
      <c r="M122" s="255">
        <v>6</v>
      </c>
    </row>
    <row r="123" spans="1:13" ht="15" customHeight="1" x14ac:dyDescent="0.25">
      <c r="A123" s="252" t="s">
        <v>471</v>
      </c>
      <c r="B123" s="252" t="str">
        <f>IFERROR(VLOOKUP($A123,'[2]Establecimiento 2023'!$A$1:$E$183,4,FALSE),0)</f>
        <v>04101-La Serena</v>
      </c>
      <c r="C123" s="252" t="str">
        <f>IFERROR(VLOOKUP($A123,'[2]Establecimiento 2023'!$A$1:$E$183,3,FALSE),0)</f>
        <v>105319-Centro de Salud Familiar Cardenal Raúl Silva Henríquez de La Serena</v>
      </c>
      <c r="D123" s="253">
        <v>4</v>
      </c>
      <c r="E123" s="253">
        <v>69</v>
      </c>
      <c r="G123" s="169" t="s">
        <v>409</v>
      </c>
      <c r="H123" s="255"/>
      <c r="I123" s="255">
        <v>4</v>
      </c>
      <c r="J123" s="255">
        <v>10</v>
      </c>
      <c r="K123" s="255">
        <v>11</v>
      </c>
      <c r="L123" s="255">
        <v>1</v>
      </c>
      <c r="M123" s="255">
        <v>26</v>
      </c>
    </row>
    <row r="124" spans="1:13" ht="15" customHeight="1" x14ac:dyDescent="0.25">
      <c r="A124" s="252" t="s">
        <v>471</v>
      </c>
      <c r="B124" s="252" t="str">
        <f>IFERROR(VLOOKUP($A124,'[2]Establecimiento 2023'!$A$1:$E$183,4,FALSE),0)</f>
        <v>04101-La Serena</v>
      </c>
      <c r="C124" s="252" t="str">
        <f>IFERROR(VLOOKUP($A124,'[2]Establecimiento 2023'!$A$1:$E$183,3,FALSE),0)</f>
        <v>105319-Centro de Salud Familiar Cardenal Raúl Silva Henríquez de La Serena</v>
      </c>
      <c r="D124" s="253">
        <v>5</v>
      </c>
      <c r="E124" s="253">
        <v>77</v>
      </c>
      <c r="G124" s="256" t="s">
        <v>593</v>
      </c>
      <c r="H124" s="255">
        <v>236</v>
      </c>
      <c r="I124" s="255">
        <v>195</v>
      </c>
      <c r="J124" s="255">
        <v>135</v>
      </c>
      <c r="K124" s="255">
        <v>167</v>
      </c>
      <c r="L124" s="255">
        <v>187</v>
      </c>
      <c r="M124" s="255">
        <v>920</v>
      </c>
    </row>
    <row r="125" spans="1:13" ht="15" customHeight="1" x14ac:dyDescent="0.25">
      <c r="A125" s="252" t="s">
        <v>472</v>
      </c>
      <c r="B125" s="252" t="str">
        <f>IFERROR(VLOOKUP($A125,'[2]Establecimiento 2023'!$A$1:$E$183,4,FALSE),0)</f>
        <v>04102-Coquimbo</v>
      </c>
      <c r="C125" s="252" t="str">
        <f>IFERROR(VLOOKUP($A125,'[2]Establecimiento 2023'!$A$1:$E$183,3,FALSE),0)</f>
        <v>105321-Centro de Salud Familiar Tongoy</v>
      </c>
      <c r="D125" s="253">
        <v>1</v>
      </c>
      <c r="E125" s="253">
        <v>18</v>
      </c>
      <c r="G125" s="169" t="s">
        <v>410</v>
      </c>
      <c r="H125" s="255">
        <v>112</v>
      </c>
      <c r="I125" s="255">
        <v>75</v>
      </c>
      <c r="J125" s="255">
        <v>47</v>
      </c>
      <c r="K125" s="255">
        <v>65</v>
      </c>
      <c r="L125" s="255">
        <v>71</v>
      </c>
      <c r="M125" s="255">
        <v>370</v>
      </c>
    </row>
    <row r="126" spans="1:13" ht="15" customHeight="1" x14ac:dyDescent="0.25">
      <c r="A126" s="252" t="s">
        <v>472</v>
      </c>
      <c r="B126" s="252" t="str">
        <f>IFERROR(VLOOKUP($A126,'[2]Establecimiento 2023'!$A$1:$E$183,4,FALSE),0)</f>
        <v>04102-Coquimbo</v>
      </c>
      <c r="C126" s="252" t="str">
        <f>IFERROR(VLOOKUP($A126,'[2]Establecimiento 2023'!$A$1:$E$183,3,FALSE),0)</f>
        <v>105321-Centro de Salud Familiar Tongoy</v>
      </c>
      <c r="D126" s="253">
        <v>2</v>
      </c>
      <c r="E126" s="253">
        <v>18</v>
      </c>
      <c r="G126" s="169" t="s">
        <v>411</v>
      </c>
      <c r="H126" s="255">
        <v>21</v>
      </c>
      <c r="I126" s="255">
        <v>57</v>
      </c>
      <c r="J126" s="255">
        <v>34</v>
      </c>
      <c r="K126" s="255">
        <v>43</v>
      </c>
      <c r="L126" s="255">
        <v>33</v>
      </c>
      <c r="M126" s="255">
        <v>188</v>
      </c>
    </row>
    <row r="127" spans="1:13" ht="15" customHeight="1" x14ac:dyDescent="0.25">
      <c r="A127" s="252" t="s">
        <v>472</v>
      </c>
      <c r="B127" s="252" t="str">
        <f>IFERROR(VLOOKUP($A127,'[2]Establecimiento 2023'!$A$1:$E$183,4,FALSE),0)</f>
        <v>04102-Coquimbo</v>
      </c>
      <c r="C127" s="252" t="str">
        <f>IFERROR(VLOOKUP($A127,'[2]Establecimiento 2023'!$A$1:$E$183,3,FALSE),0)</f>
        <v>105321-Centro de Salud Familiar Tongoy</v>
      </c>
      <c r="D127" s="253">
        <v>3</v>
      </c>
      <c r="E127" s="253">
        <v>36</v>
      </c>
      <c r="G127" s="169" t="s">
        <v>412</v>
      </c>
      <c r="H127" s="255">
        <v>19</v>
      </c>
      <c r="I127" s="255">
        <v>9</v>
      </c>
      <c r="J127" s="255">
        <v>2</v>
      </c>
      <c r="K127" s="255">
        <v>16</v>
      </c>
      <c r="L127" s="255">
        <v>15</v>
      </c>
      <c r="M127" s="255">
        <v>61</v>
      </c>
    </row>
    <row r="128" spans="1:13" ht="15" customHeight="1" x14ac:dyDescent="0.25">
      <c r="A128" s="252" t="s">
        <v>472</v>
      </c>
      <c r="B128" s="252" t="str">
        <f>IFERROR(VLOOKUP($A128,'[2]Establecimiento 2023'!$A$1:$E$183,4,FALSE),0)</f>
        <v>04102-Coquimbo</v>
      </c>
      <c r="C128" s="252" t="str">
        <f>IFERROR(VLOOKUP($A128,'[2]Establecimiento 2023'!$A$1:$E$183,3,FALSE),0)</f>
        <v>105321-Centro de Salud Familiar Tongoy</v>
      </c>
      <c r="D128" s="253">
        <v>4</v>
      </c>
      <c r="E128" s="253">
        <v>50</v>
      </c>
      <c r="G128" s="169" t="s">
        <v>413</v>
      </c>
      <c r="H128" s="255">
        <v>55</v>
      </c>
      <c r="I128" s="255">
        <v>32</v>
      </c>
      <c r="J128" s="255">
        <v>34</v>
      </c>
      <c r="K128" s="255">
        <v>28</v>
      </c>
      <c r="L128" s="255">
        <v>49</v>
      </c>
      <c r="M128" s="255">
        <v>198</v>
      </c>
    </row>
    <row r="129" spans="1:13" ht="15" customHeight="1" x14ac:dyDescent="0.25">
      <c r="A129" s="252" t="s">
        <v>472</v>
      </c>
      <c r="B129" s="252" t="str">
        <f>IFERROR(VLOOKUP($A129,'[2]Establecimiento 2023'!$A$1:$E$183,4,FALSE),0)</f>
        <v>04102-Coquimbo</v>
      </c>
      <c r="C129" s="252" t="str">
        <f>IFERROR(VLOOKUP($A129,'[2]Establecimiento 2023'!$A$1:$E$183,3,FALSE),0)</f>
        <v>105321-Centro de Salud Familiar Tongoy</v>
      </c>
      <c r="D129" s="253">
        <v>5</v>
      </c>
      <c r="E129" s="253">
        <v>68</v>
      </c>
      <c r="G129" s="169" t="s">
        <v>414</v>
      </c>
      <c r="H129" s="255">
        <v>4</v>
      </c>
      <c r="I129" s="255">
        <v>2</v>
      </c>
      <c r="J129" s="255">
        <v>4</v>
      </c>
      <c r="K129" s="255">
        <v>4</v>
      </c>
      <c r="L129" s="255">
        <v>7</v>
      </c>
      <c r="M129" s="255">
        <v>21</v>
      </c>
    </row>
    <row r="130" spans="1:13" ht="15" customHeight="1" x14ac:dyDescent="0.25">
      <c r="A130" s="252" t="s">
        <v>473</v>
      </c>
      <c r="B130" s="252" t="str">
        <f>IFERROR(VLOOKUP($A130,'[2]Establecimiento 2023'!$A$1:$E$183,4,FALSE),0)</f>
        <v>04301-Ovalle</v>
      </c>
      <c r="C130" s="252" t="str">
        <f>IFERROR(VLOOKUP($A130,'[2]Establecimiento 2023'!$A$1:$E$183,3,FALSE),0)</f>
        <v>105322-Centro de Salud Familiar Marcos Macuada</v>
      </c>
      <c r="D130" s="253">
        <v>1</v>
      </c>
      <c r="E130" s="253">
        <v>32</v>
      </c>
      <c r="G130" s="169" t="s">
        <v>415</v>
      </c>
      <c r="H130" s="255">
        <v>2</v>
      </c>
      <c r="I130" s="255">
        <v>10</v>
      </c>
      <c r="J130" s="255">
        <v>2</v>
      </c>
      <c r="K130" s="255">
        <v>3</v>
      </c>
      <c r="L130" s="255">
        <v>1</v>
      </c>
      <c r="M130" s="255">
        <v>18</v>
      </c>
    </row>
    <row r="131" spans="1:13" ht="15" customHeight="1" x14ac:dyDescent="0.25">
      <c r="A131" s="252" t="s">
        <v>473</v>
      </c>
      <c r="B131" s="252" t="str">
        <f>IFERROR(VLOOKUP($A131,'[2]Establecimiento 2023'!$A$1:$E$183,4,FALSE),0)</f>
        <v>04301-Ovalle</v>
      </c>
      <c r="C131" s="252" t="str">
        <f>IFERROR(VLOOKUP($A131,'[2]Establecimiento 2023'!$A$1:$E$183,3,FALSE),0)</f>
        <v>105322-Centro de Salud Familiar Marcos Macuada</v>
      </c>
      <c r="D131" s="253">
        <v>2</v>
      </c>
      <c r="E131" s="253">
        <v>62</v>
      </c>
      <c r="G131" s="169" t="s">
        <v>416</v>
      </c>
      <c r="H131" s="255">
        <v>3</v>
      </c>
      <c r="I131" s="255"/>
      <c r="J131" s="255">
        <v>1</v>
      </c>
      <c r="K131" s="255">
        <v>3</v>
      </c>
      <c r="L131" s="255">
        <v>3</v>
      </c>
      <c r="M131" s="255">
        <v>10</v>
      </c>
    </row>
    <row r="132" spans="1:13" ht="15" customHeight="1" x14ac:dyDescent="0.25">
      <c r="A132" s="252" t="s">
        <v>473</v>
      </c>
      <c r="B132" s="252" t="str">
        <f>IFERROR(VLOOKUP($A132,'[2]Establecimiento 2023'!$A$1:$E$183,4,FALSE),0)</f>
        <v>04301-Ovalle</v>
      </c>
      <c r="C132" s="252" t="str">
        <f>IFERROR(VLOOKUP($A132,'[2]Establecimiento 2023'!$A$1:$E$183,3,FALSE),0)</f>
        <v>105322-Centro de Salud Familiar Marcos Macuada</v>
      </c>
      <c r="D132" s="253">
        <v>3</v>
      </c>
      <c r="E132" s="253">
        <v>45</v>
      </c>
      <c r="G132" s="169" t="s">
        <v>417</v>
      </c>
      <c r="H132" s="255">
        <v>10</v>
      </c>
      <c r="I132" s="255">
        <v>1</v>
      </c>
      <c r="J132" s="255"/>
      <c r="K132" s="255"/>
      <c r="L132" s="255"/>
      <c r="M132" s="255">
        <v>11</v>
      </c>
    </row>
    <row r="133" spans="1:13" ht="15" customHeight="1" x14ac:dyDescent="0.25">
      <c r="A133" s="252" t="s">
        <v>473</v>
      </c>
      <c r="B133" s="252" t="str">
        <f>IFERROR(VLOOKUP($A133,'[2]Establecimiento 2023'!$A$1:$E$183,4,FALSE),0)</f>
        <v>04301-Ovalle</v>
      </c>
      <c r="C133" s="252" t="str">
        <f>IFERROR(VLOOKUP($A133,'[2]Establecimiento 2023'!$A$1:$E$183,3,FALSE),0)</f>
        <v>105322-Centro de Salud Familiar Marcos Macuada</v>
      </c>
      <c r="D133" s="253">
        <v>4</v>
      </c>
      <c r="E133" s="253">
        <v>69</v>
      </c>
      <c r="G133" s="169" t="s">
        <v>418</v>
      </c>
      <c r="H133" s="255"/>
      <c r="I133" s="255">
        <v>1</v>
      </c>
      <c r="J133" s="255"/>
      <c r="K133" s="255"/>
      <c r="L133" s="255"/>
      <c r="M133" s="255">
        <v>1</v>
      </c>
    </row>
    <row r="134" spans="1:13" ht="15" customHeight="1" x14ac:dyDescent="0.25">
      <c r="A134" s="252" t="s">
        <v>473</v>
      </c>
      <c r="B134" s="252" t="str">
        <f>IFERROR(VLOOKUP($A134,'[2]Establecimiento 2023'!$A$1:$E$183,4,FALSE),0)</f>
        <v>04301-Ovalle</v>
      </c>
      <c r="C134" s="252" t="str">
        <f>IFERROR(VLOOKUP($A134,'[2]Establecimiento 2023'!$A$1:$E$183,3,FALSE),0)</f>
        <v>105322-Centro de Salud Familiar Marcos Macuada</v>
      </c>
      <c r="D134" s="253">
        <v>5</v>
      </c>
      <c r="E134" s="253">
        <v>46</v>
      </c>
      <c r="G134" s="169" t="s">
        <v>419</v>
      </c>
      <c r="H134" s="255">
        <v>10</v>
      </c>
      <c r="I134" s="255">
        <v>3</v>
      </c>
      <c r="J134" s="255">
        <v>11</v>
      </c>
      <c r="K134" s="255">
        <v>5</v>
      </c>
      <c r="L134" s="255">
        <v>6</v>
      </c>
      <c r="M134" s="255">
        <v>35</v>
      </c>
    </row>
    <row r="135" spans="1:13" ht="15" customHeight="1" x14ac:dyDescent="0.25">
      <c r="A135" s="252" t="s">
        <v>474</v>
      </c>
      <c r="B135" s="252" t="str">
        <f>IFERROR(VLOOKUP($A135,'[2]Establecimiento 2023'!$A$1:$E$183,4,FALSE),0)</f>
        <v>04102-Coquimbo</v>
      </c>
      <c r="C135" s="252" t="str">
        <f>IFERROR(VLOOKUP($A135,'[2]Establecimiento 2023'!$A$1:$E$183,3,FALSE),0)</f>
        <v>105323-Centro de Salud Familiar Dr. Sergio Aguilar Delgado</v>
      </c>
      <c r="D135" s="253">
        <v>1</v>
      </c>
      <c r="E135" s="253">
        <v>169</v>
      </c>
      <c r="G135" s="169" t="s">
        <v>420</v>
      </c>
      <c r="H135" s="255"/>
      <c r="I135" s="255">
        <v>1</v>
      </c>
      <c r="J135" s="255"/>
      <c r="K135" s="255"/>
      <c r="L135" s="255">
        <v>2</v>
      </c>
      <c r="M135" s="255">
        <v>3</v>
      </c>
    </row>
    <row r="136" spans="1:13" ht="15" customHeight="1" x14ac:dyDescent="0.25">
      <c r="A136" s="252" t="s">
        <v>474</v>
      </c>
      <c r="B136" s="252" t="str">
        <f>IFERROR(VLOOKUP($A136,'[2]Establecimiento 2023'!$A$1:$E$183,4,FALSE),0)</f>
        <v>04102-Coquimbo</v>
      </c>
      <c r="C136" s="252" t="str">
        <f>IFERROR(VLOOKUP($A136,'[2]Establecimiento 2023'!$A$1:$E$183,3,FALSE),0)</f>
        <v>105323-Centro de Salud Familiar Dr. Sergio Aguilar Delgado</v>
      </c>
      <c r="D136" s="253">
        <v>2</v>
      </c>
      <c r="E136" s="253">
        <v>149</v>
      </c>
      <c r="G136" s="169" t="s">
        <v>421</v>
      </c>
      <c r="H136" s="255"/>
      <c r="I136" s="255">
        <v>4</v>
      </c>
      <c r="J136" s="255"/>
      <c r="K136" s="255"/>
      <c r="L136" s="255"/>
      <c r="M136" s="255">
        <v>4</v>
      </c>
    </row>
    <row r="137" spans="1:13" ht="15" customHeight="1" x14ac:dyDescent="0.25">
      <c r="A137" s="252" t="s">
        <v>474</v>
      </c>
      <c r="B137" s="252" t="str">
        <f>IFERROR(VLOOKUP($A137,'[2]Establecimiento 2023'!$A$1:$E$183,4,FALSE),0)</f>
        <v>04102-Coquimbo</v>
      </c>
      <c r="C137" s="252" t="str">
        <f>IFERROR(VLOOKUP($A137,'[2]Establecimiento 2023'!$A$1:$E$183,3,FALSE),0)</f>
        <v>105323-Centro de Salud Familiar Dr. Sergio Aguilar Delgado</v>
      </c>
      <c r="D137" s="253">
        <v>3</v>
      </c>
      <c r="E137" s="253">
        <v>164</v>
      </c>
      <c r="G137" s="256" t="s">
        <v>594</v>
      </c>
      <c r="H137" s="255">
        <v>30</v>
      </c>
      <c r="I137" s="255">
        <v>40</v>
      </c>
      <c r="J137" s="255">
        <v>19</v>
      </c>
      <c r="K137" s="255">
        <v>27</v>
      </c>
      <c r="L137" s="255">
        <v>75</v>
      </c>
      <c r="M137" s="255">
        <v>191</v>
      </c>
    </row>
    <row r="138" spans="1:13" ht="15" customHeight="1" x14ac:dyDescent="0.25">
      <c r="A138" s="252" t="s">
        <v>474</v>
      </c>
      <c r="B138" s="252" t="str">
        <f>IFERROR(VLOOKUP($A138,'[2]Establecimiento 2023'!$A$1:$E$183,4,FALSE),0)</f>
        <v>04102-Coquimbo</v>
      </c>
      <c r="C138" s="252" t="str">
        <f>IFERROR(VLOOKUP($A138,'[2]Establecimiento 2023'!$A$1:$E$183,3,FALSE),0)</f>
        <v>105323-Centro de Salud Familiar Dr. Sergio Aguilar Delgado</v>
      </c>
      <c r="D138" s="253">
        <v>4</v>
      </c>
      <c r="E138" s="253">
        <v>87</v>
      </c>
      <c r="G138" s="169" t="s">
        <v>423</v>
      </c>
      <c r="H138" s="255">
        <v>30</v>
      </c>
      <c r="I138" s="255">
        <v>36</v>
      </c>
      <c r="J138" s="255">
        <v>19</v>
      </c>
      <c r="K138" s="255">
        <v>27</v>
      </c>
      <c r="L138" s="255">
        <v>71</v>
      </c>
      <c r="M138" s="255">
        <v>183</v>
      </c>
    </row>
    <row r="139" spans="1:13" ht="15" customHeight="1" x14ac:dyDescent="0.25">
      <c r="A139" s="252" t="s">
        <v>474</v>
      </c>
      <c r="B139" s="252" t="str">
        <f>IFERROR(VLOOKUP($A139,'[2]Establecimiento 2023'!$A$1:$E$183,4,FALSE),0)</f>
        <v>04102-Coquimbo</v>
      </c>
      <c r="C139" s="252" t="str">
        <f>IFERROR(VLOOKUP($A139,'[2]Establecimiento 2023'!$A$1:$E$183,3,FALSE),0)</f>
        <v>105323-Centro de Salud Familiar Dr. Sergio Aguilar Delgado</v>
      </c>
      <c r="D139" s="253">
        <v>5</v>
      </c>
      <c r="E139" s="253">
        <v>252</v>
      </c>
      <c r="G139" s="169" t="s">
        <v>424</v>
      </c>
      <c r="H139" s="255"/>
      <c r="I139" s="255">
        <v>4</v>
      </c>
      <c r="J139" s="255"/>
      <c r="K139" s="255"/>
      <c r="L139" s="255">
        <v>4</v>
      </c>
      <c r="M139" s="255">
        <v>8</v>
      </c>
    </row>
    <row r="140" spans="1:13" ht="15" customHeight="1" x14ac:dyDescent="0.25">
      <c r="A140" s="252" t="s">
        <v>475</v>
      </c>
      <c r="B140" s="252" t="str">
        <f>IFERROR(VLOOKUP($A140,'[2]Establecimiento 2023'!$A$1:$E$183,4,FALSE),0)</f>
        <v>04301-Ovalle</v>
      </c>
      <c r="C140" s="252" t="str">
        <f>IFERROR(VLOOKUP($A140,'[2]Establecimiento 2023'!$A$1:$E$183,3,FALSE),0)</f>
        <v>105324-Centro de Salud Familiar Sotaquí</v>
      </c>
      <c r="D140" s="253">
        <v>1</v>
      </c>
      <c r="E140" s="253">
        <v>24</v>
      </c>
      <c r="G140" s="256" t="s">
        <v>595</v>
      </c>
      <c r="H140" s="255">
        <v>13</v>
      </c>
      <c r="I140" s="255"/>
      <c r="J140" s="255">
        <v>45</v>
      </c>
      <c r="K140" s="255">
        <v>54</v>
      </c>
      <c r="L140" s="255">
        <v>44</v>
      </c>
      <c r="M140" s="255">
        <v>156</v>
      </c>
    </row>
    <row r="141" spans="1:13" ht="15" customHeight="1" x14ac:dyDescent="0.25">
      <c r="A141" s="252" t="s">
        <v>475</v>
      </c>
      <c r="B141" s="252" t="str">
        <f>IFERROR(VLOOKUP($A141,'[2]Establecimiento 2023'!$A$1:$E$183,4,FALSE),0)</f>
        <v>04301-Ovalle</v>
      </c>
      <c r="C141" s="252" t="str">
        <f>IFERROR(VLOOKUP($A141,'[2]Establecimiento 2023'!$A$1:$E$183,3,FALSE),0)</f>
        <v>105324-Centro de Salud Familiar Sotaquí</v>
      </c>
      <c r="D141" s="253">
        <v>2</v>
      </c>
      <c r="E141" s="253">
        <v>14</v>
      </c>
      <c r="G141" s="169" t="s">
        <v>427</v>
      </c>
      <c r="H141" s="255">
        <v>13</v>
      </c>
      <c r="I141" s="255"/>
      <c r="J141" s="255">
        <v>29</v>
      </c>
      <c r="K141" s="255">
        <v>34</v>
      </c>
      <c r="L141" s="255">
        <v>14</v>
      </c>
      <c r="M141" s="255">
        <v>90</v>
      </c>
    </row>
    <row r="142" spans="1:13" ht="15" customHeight="1" x14ac:dyDescent="0.25">
      <c r="A142" s="252" t="s">
        <v>475</v>
      </c>
      <c r="B142" s="252" t="str">
        <f>IFERROR(VLOOKUP($A142,'[2]Establecimiento 2023'!$A$1:$E$183,4,FALSE),0)</f>
        <v>04301-Ovalle</v>
      </c>
      <c r="C142" s="252" t="str">
        <f>IFERROR(VLOOKUP($A142,'[2]Establecimiento 2023'!$A$1:$E$183,3,FALSE),0)</f>
        <v>105324-Centro de Salud Familiar Sotaquí</v>
      </c>
      <c r="D142" s="253">
        <v>3</v>
      </c>
      <c r="E142" s="253">
        <v>47</v>
      </c>
      <c r="G142" s="169" t="s">
        <v>428</v>
      </c>
      <c r="H142" s="255"/>
      <c r="I142" s="255"/>
      <c r="J142" s="255">
        <v>9</v>
      </c>
      <c r="K142" s="255">
        <v>6</v>
      </c>
      <c r="L142" s="255">
        <v>5</v>
      </c>
      <c r="M142" s="255">
        <v>20</v>
      </c>
    </row>
    <row r="143" spans="1:13" ht="15" customHeight="1" x14ac:dyDescent="0.25">
      <c r="A143" s="252" t="s">
        <v>475</v>
      </c>
      <c r="B143" s="252" t="str">
        <f>IFERROR(VLOOKUP($A143,'[2]Establecimiento 2023'!$A$1:$E$183,4,FALSE),0)</f>
        <v>04301-Ovalle</v>
      </c>
      <c r="C143" s="252" t="str">
        <f>IFERROR(VLOOKUP($A143,'[2]Establecimiento 2023'!$A$1:$E$183,3,FALSE),0)</f>
        <v>105324-Centro de Salud Familiar Sotaquí</v>
      </c>
      <c r="D143" s="253">
        <v>4</v>
      </c>
      <c r="E143" s="253">
        <v>25</v>
      </c>
      <c r="G143" s="169" t="s">
        <v>429</v>
      </c>
      <c r="H143" s="255"/>
      <c r="I143" s="255"/>
      <c r="J143" s="255">
        <v>3</v>
      </c>
      <c r="K143" s="255">
        <v>2</v>
      </c>
      <c r="L143" s="255">
        <v>3</v>
      </c>
      <c r="M143" s="255">
        <v>8</v>
      </c>
    </row>
    <row r="144" spans="1:13" ht="15" customHeight="1" x14ac:dyDescent="0.25">
      <c r="A144" s="252" t="s">
        <v>475</v>
      </c>
      <c r="B144" s="252" t="str">
        <f>IFERROR(VLOOKUP($A144,'[2]Establecimiento 2023'!$A$1:$E$183,4,FALSE),0)</f>
        <v>04301-Ovalle</v>
      </c>
      <c r="C144" s="252" t="str">
        <f>IFERROR(VLOOKUP($A144,'[2]Establecimiento 2023'!$A$1:$E$183,3,FALSE),0)</f>
        <v>105324-Centro de Salud Familiar Sotaquí</v>
      </c>
      <c r="D144" s="253">
        <v>5</v>
      </c>
      <c r="E144" s="253">
        <v>30</v>
      </c>
      <c r="G144" s="169" t="s">
        <v>430</v>
      </c>
      <c r="H144" s="255"/>
      <c r="I144" s="255"/>
      <c r="J144" s="255"/>
      <c r="K144" s="255"/>
      <c r="L144" s="255">
        <v>10</v>
      </c>
      <c r="M144" s="255">
        <v>10</v>
      </c>
    </row>
    <row r="145" spans="1:13" ht="15" customHeight="1" x14ac:dyDescent="0.25">
      <c r="A145" s="252" t="s">
        <v>476</v>
      </c>
      <c r="B145" s="252" t="str">
        <f>IFERROR(VLOOKUP($A145,'[2]Establecimiento 2023'!$A$1:$E$183,4,FALSE),0)</f>
        <v>04101-La Serena</v>
      </c>
      <c r="C145" s="252" t="str">
        <f>IFERROR(VLOOKUP($A145,'[2]Establecimiento 2023'!$A$1:$E$183,3,FALSE),0)</f>
        <v>105325-Centro de Salud Familiar Juan Pablo II (La Serena)</v>
      </c>
      <c r="D145" s="253">
        <v>1</v>
      </c>
      <c r="E145" s="253">
        <v>114</v>
      </c>
      <c r="G145" s="169" t="s">
        <v>431</v>
      </c>
      <c r="H145" s="255"/>
      <c r="I145" s="255"/>
      <c r="J145" s="255"/>
      <c r="K145" s="255">
        <v>3</v>
      </c>
      <c r="L145" s="255">
        <v>2</v>
      </c>
      <c r="M145" s="255">
        <v>5</v>
      </c>
    </row>
    <row r="146" spans="1:13" ht="15" customHeight="1" x14ac:dyDescent="0.25">
      <c r="A146" s="252" t="s">
        <v>476</v>
      </c>
      <c r="B146" s="252" t="str">
        <f>IFERROR(VLOOKUP($A146,'[2]Establecimiento 2023'!$A$1:$E$183,4,FALSE),0)</f>
        <v>04101-La Serena</v>
      </c>
      <c r="C146" s="252" t="str">
        <f>IFERROR(VLOOKUP($A146,'[2]Establecimiento 2023'!$A$1:$E$183,3,FALSE),0)</f>
        <v>105325-Centro de Salud Familiar Juan Pablo II (La Serena)</v>
      </c>
      <c r="D146" s="253">
        <v>2</v>
      </c>
      <c r="E146" s="253">
        <v>49</v>
      </c>
      <c r="G146" s="169" t="s">
        <v>432</v>
      </c>
      <c r="H146" s="255"/>
      <c r="I146" s="255"/>
      <c r="J146" s="255">
        <v>4</v>
      </c>
      <c r="K146" s="255">
        <v>3</v>
      </c>
      <c r="L146" s="255">
        <v>9</v>
      </c>
      <c r="M146" s="255">
        <v>16</v>
      </c>
    </row>
    <row r="147" spans="1:13" ht="15" customHeight="1" x14ac:dyDescent="0.25">
      <c r="A147" s="252" t="s">
        <v>476</v>
      </c>
      <c r="B147" s="252" t="str">
        <f>IFERROR(VLOOKUP($A147,'[2]Establecimiento 2023'!$A$1:$E$183,4,FALSE),0)</f>
        <v>04101-La Serena</v>
      </c>
      <c r="C147" s="252" t="str">
        <f>IFERROR(VLOOKUP($A147,'[2]Establecimiento 2023'!$A$1:$E$183,3,FALSE),0)</f>
        <v>105325-Centro de Salud Familiar Juan Pablo II (La Serena)</v>
      </c>
      <c r="D147" s="253">
        <v>3</v>
      </c>
      <c r="E147" s="253">
        <v>100</v>
      </c>
      <c r="G147" s="169" t="s">
        <v>433</v>
      </c>
      <c r="H147" s="255"/>
      <c r="I147" s="255"/>
      <c r="J147" s="255"/>
      <c r="K147" s="255">
        <v>6</v>
      </c>
      <c r="L147" s="255">
        <v>1</v>
      </c>
      <c r="M147" s="255">
        <v>7</v>
      </c>
    </row>
    <row r="148" spans="1:13" ht="15" customHeight="1" x14ac:dyDescent="0.25">
      <c r="A148" s="252" t="s">
        <v>476</v>
      </c>
      <c r="B148" s="252" t="str">
        <f>IFERROR(VLOOKUP($A148,'[2]Establecimiento 2023'!$A$1:$E$183,4,FALSE),0)</f>
        <v>04101-La Serena</v>
      </c>
      <c r="C148" s="252" t="str">
        <f>IFERROR(VLOOKUP($A148,'[2]Establecimiento 2023'!$A$1:$E$183,3,FALSE),0)</f>
        <v>105325-Centro de Salud Familiar Juan Pablo II (La Serena)</v>
      </c>
      <c r="D148" s="253">
        <v>4</v>
      </c>
      <c r="E148" s="253">
        <v>89</v>
      </c>
      <c r="G148" s="256" t="s">
        <v>578</v>
      </c>
      <c r="H148" s="255">
        <v>4906</v>
      </c>
      <c r="I148" s="255">
        <v>4516</v>
      </c>
      <c r="J148" s="255">
        <v>4947</v>
      </c>
      <c r="K148" s="255">
        <v>4806</v>
      </c>
      <c r="L148" s="255">
        <v>6386</v>
      </c>
      <c r="M148" s="255">
        <v>25561</v>
      </c>
    </row>
    <row r="149" spans="1:13" ht="15" customHeight="1" x14ac:dyDescent="0.25">
      <c r="A149" s="252" t="s">
        <v>476</v>
      </c>
      <c r="B149" s="252" t="str">
        <f>IFERROR(VLOOKUP($A149,'[2]Establecimiento 2023'!$A$1:$E$183,4,FALSE),0)</f>
        <v>04101-La Serena</v>
      </c>
      <c r="C149" s="252" t="str">
        <f>IFERROR(VLOOKUP($A149,'[2]Establecimiento 2023'!$A$1:$E$183,3,FALSE),0)</f>
        <v>105325-Centro de Salud Familiar Juan Pablo II (La Serena)</v>
      </c>
      <c r="D149" s="253">
        <v>5</v>
      </c>
      <c r="E149" s="253">
        <v>113</v>
      </c>
    </row>
    <row r="150" spans="1:13" ht="15" customHeight="1" x14ac:dyDescent="0.25">
      <c r="A150" s="252" t="s">
        <v>477</v>
      </c>
      <c r="B150" s="252" t="str">
        <f>IFERROR(VLOOKUP($A150,'[2]Establecimiento 2023'!$A$1:$E$183,4,FALSE),0)</f>
        <v>04201-Illapel</v>
      </c>
      <c r="C150" s="252" t="str">
        <f>IFERROR(VLOOKUP($A150,'[2]Establecimiento 2023'!$A$1:$E$183,3,FALSE),0)</f>
        <v>105326-Centro de Salud Familiar Villa San Rafael de Rozas</v>
      </c>
      <c r="D150" s="253">
        <v>1</v>
      </c>
      <c r="E150" s="253">
        <v>15</v>
      </c>
    </row>
    <row r="151" spans="1:13" ht="15" customHeight="1" x14ac:dyDescent="0.25">
      <c r="A151" s="252" t="s">
        <v>477</v>
      </c>
      <c r="B151" s="252" t="str">
        <f>IFERROR(VLOOKUP($A151,'[2]Establecimiento 2023'!$A$1:$E$183,4,FALSE),0)</f>
        <v>04201-Illapel</v>
      </c>
      <c r="C151" s="252" t="str">
        <f>IFERROR(VLOOKUP($A151,'[2]Establecimiento 2023'!$A$1:$E$183,3,FALSE),0)</f>
        <v>105326-Centro de Salud Familiar Villa San Rafael de Rozas</v>
      </c>
      <c r="D151" s="253">
        <v>2</v>
      </c>
      <c r="E151" s="253">
        <v>3</v>
      </c>
    </row>
    <row r="152" spans="1:13" ht="15" customHeight="1" x14ac:dyDescent="0.25">
      <c r="A152" s="252" t="s">
        <v>477</v>
      </c>
      <c r="B152" s="252" t="str">
        <f>IFERROR(VLOOKUP($A152,'[2]Establecimiento 2023'!$A$1:$E$183,4,FALSE),0)</f>
        <v>04201-Illapel</v>
      </c>
      <c r="C152" s="252" t="str">
        <f>IFERROR(VLOOKUP($A152,'[2]Establecimiento 2023'!$A$1:$E$183,3,FALSE),0)</f>
        <v>105326-Centro de Salud Familiar Villa San Rafael de Rozas</v>
      </c>
      <c r="D152" s="253">
        <v>3</v>
      </c>
      <c r="E152" s="253">
        <v>15</v>
      </c>
    </row>
    <row r="153" spans="1:13" ht="15" customHeight="1" x14ac:dyDescent="0.25">
      <c r="A153" s="252" t="s">
        <v>477</v>
      </c>
      <c r="B153" s="252" t="str">
        <f>IFERROR(VLOOKUP($A153,'[2]Establecimiento 2023'!$A$1:$E$183,4,FALSE),0)</f>
        <v>04201-Illapel</v>
      </c>
      <c r="C153" s="252" t="str">
        <f>IFERROR(VLOOKUP($A153,'[2]Establecimiento 2023'!$A$1:$E$183,3,FALSE),0)</f>
        <v>105326-Centro de Salud Familiar Villa San Rafael de Rozas</v>
      </c>
      <c r="D153" s="253">
        <v>4</v>
      </c>
      <c r="E153" s="253">
        <v>25</v>
      </c>
    </row>
    <row r="154" spans="1:13" ht="15" customHeight="1" x14ac:dyDescent="0.25">
      <c r="A154" s="252" t="s">
        <v>477</v>
      </c>
      <c r="B154" s="252" t="str">
        <f>IFERROR(VLOOKUP($A154,'[2]Establecimiento 2023'!$A$1:$E$183,4,FALSE),0)</f>
        <v>04201-Illapel</v>
      </c>
      <c r="C154" s="252" t="str">
        <f>IFERROR(VLOOKUP($A154,'[2]Establecimiento 2023'!$A$1:$E$183,3,FALSE),0)</f>
        <v>105326-Centro de Salud Familiar Villa San Rafael de Rozas</v>
      </c>
      <c r="D154" s="253">
        <v>5</v>
      </c>
      <c r="E154" s="253">
        <v>24</v>
      </c>
    </row>
    <row r="155" spans="1:13" ht="15" customHeight="1" x14ac:dyDescent="0.25">
      <c r="A155" s="252" t="s">
        <v>478</v>
      </c>
      <c r="B155" s="252" t="str">
        <f>IFERROR(VLOOKUP($A155,'[2]Establecimiento 2023'!$A$1:$E$183,4,FALSE),0)</f>
        <v>04101-La Serena</v>
      </c>
      <c r="C155" s="252" t="str">
        <f>IFERROR(VLOOKUP($A155,'[2]Establecimiento 2023'!$A$1:$E$183,3,FALSE),0)</f>
        <v>105400-Posta de Salud Rural Algarrobito</v>
      </c>
      <c r="D155" s="253">
        <v>1</v>
      </c>
      <c r="E155" s="253">
        <v>21</v>
      </c>
    </row>
    <row r="156" spans="1:13" ht="15" customHeight="1" x14ac:dyDescent="0.25">
      <c r="A156" s="252" t="s">
        <v>478</v>
      </c>
      <c r="B156" s="252" t="str">
        <f>IFERROR(VLOOKUP($A156,'[2]Establecimiento 2023'!$A$1:$E$183,4,FALSE),0)</f>
        <v>04101-La Serena</v>
      </c>
      <c r="C156" s="252" t="str">
        <f>IFERROR(VLOOKUP($A156,'[2]Establecimiento 2023'!$A$1:$E$183,3,FALSE),0)</f>
        <v>105400-Posta de Salud Rural Algarrobito</v>
      </c>
      <c r="D156" s="253">
        <v>2</v>
      </c>
      <c r="E156" s="253">
        <v>10</v>
      </c>
    </row>
    <row r="157" spans="1:13" ht="15" customHeight="1" x14ac:dyDescent="0.25">
      <c r="A157" s="252" t="s">
        <v>478</v>
      </c>
      <c r="B157" s="252" t="str">
        <f>IFERROR(VLOOKUP($A157,'[2]Establecimiento 2023'!$A$1:$E$183,4,FALSE),0)</f>
        <v>04101-La Serena</v>
      </c>
      <c r="C157" s="252" t="str">
        <f>IFERROR(VLOOKUP($A157,'[2]Establecimiento 2023'!$A$1:$E$183,3,FALSE),0)</f>
        <v>105400-Posta de Salud Rural Algarrobito</v>
      </c>
      <c r="D157" s="253">
        <v>3</v>
      </c>
      <c r="E157" s="253">
        <v>19</v>
      </c>
    </row>
    <row r="158" spans="1:13" ht="15" customHeight="1" x14ac:dyDescent="0.25">
      <c r="A158" s="252" t="s">
        <v>478</v>
      </c>
      <c r="B158" s="252" t="str">
        <f>IFERROR(VLOOKUP($A158,'[2]Establecimiento 2023'!$A$1:$E$183,4,FALSE),0)</f>
        <v>04101-La Serena</v>
      </c>
      <c r="C158" s="252" t="str">
        <f>IFERROR(VLOOKUP($A158,'[2]Establecimiento 2023'!$A$1:$E$183,3,FALSE),0)</f>
        <v>105400-Posta de Salud Rural Algarrobito</v>
      </c>
      <c r="D158" s="253">
        <v>4</v>
      </c>
      <c r="E158" s="253">
        <v>10</v>
      </c>
    </row>
    <row r="159" spans="1:13" ht="15" customHeight="1" x14ac:dyDescent="0.25">
      <c r="A159" s="252" t="s">
        <v>478</v>
      </c>
      <c r="B159" s="252" t="str">
        <f>IFERROR(VLOOKUP($A159,'[2]Establecimiento 2023'!$A$1:$E$183,4,FALSE),0)</f>
        <v>04101-La Serena</v>
      </c>
      <c r="C159" s="252" t="str">
        <f>IFERROR(VLOOKUP($A159,'[2]Establecimiento 2023'!$A$1:$E$183,3,FALSE),0)</f>
        <v>105400-Posta de Salud Rural Algarrobito</v>
      </c>
      <c r="D159" s="253">
        <v>5</v>
      </c>
      <c r="E159" s="253">
        <v>13</v>
      </c>
    </row>
    <row r="160" spans="1:13" ht="15" customHeight="1" x14ac:dyDescent="0.25">
      <c r="A160" s="252" t="s">
        <v>479</v>
      </c>
      <c r="B160" s="252" t="str">
        <f>IFERROR(VLOOKUP($A160,'[2]Establecimiento 2023'!$A$1:$E$183,4,FALSE),0)</f>
        <v>04101-La Serena</v>
      </c>
      <c r="C160" s="252" t="str">
        <f>IFERROR(VLOOKUP($A160,'[2]Establecimiento 2023'!$A$1:$E$183,3,FALSE),0)</f>
        <v>105401-Posta de Salud Rural Las Rojas</v>
      </c>
      <c r="D160" s="253">
        <v>1</v>
      </c>
      <c r="E160" s="253">
        <v>19</v>
      </c>
    </row>
    <row r="161" spans="1:5" ht="15" customHeight="1" x14ac:dyDescent="0.25">
      <c r="A161" s="252" t="s">
        <v>479</v>
      </c>
      <c r="B161" s="252" t="str">
        <f>IFERROR(VLOOKUP($A161,'[2]Establecimiento 2023'!$A$1:$E$183,4,FALSE),0)</f>
        <v>04101-La Serena</v>
      </c>
      <c r="C161" s="252" t="str">
        <f>IFERROR(VLOOKUP($A161,'[2]Establecimiento 2023'!$A$1:$E$183,3,FALSE),0)</f>
        <v>105401-Posta de Salud Rural Las Rojas</v>
      </c>
      <c r="D161" s="253">
        <v>2</v>
      </c>
      <c r="E161" s="253">
        <v>11</v>
      </c>
    </row>
    <row r="162" spans="1:5" ht="15" customHeight="1" x14ac:dyDescent="0.25">
      <c r="A162" s="252" t="s">
        <v>479</v>
      </c>
      <c r="B162" s="252" t="str">
        <f>IFERROR(VLOOKUP($A162,'[2]Establecimiento 2023'!$A$1:$E$183,4,FALSE),0)</f>
        <v>04101-La Serena</v>
      </c>
      <c r="C162" s="252" t="str">
        <f>IFERROR(VLOOKUP($A162,'[2]Establecimiento 2023'!$A$1:$E$183,3,FALSE),0)</f>
        <v>105401-Posta de Salud Rural Las Rojas</v>
      </c>
      <c r="D162" s="253">
        <v>3</v>
      </c>
      <c r="E162" s="253">
        <v>4</v>
      </c>
    </row>
    <row r="163" spans="1:5" ht="15" customHeight="1" x14ac:dyDescent="0.25">
      <c r="A163" s="252" t="s">
        <v>479</v>
      </c>
      <c r="B163" s="252" t="str">
        <f>IFERROR(VLOOKUP($A163,'[2]Establecimiento 2023'!$A$1:$E$183,4,FALSE),0)</f>
        <v>04101-La Serena</v>
      </c>
      <c r="C163" s="252" t="str">
        <f>IFERROR(VLOOKUP($A163,'[2]Establecimiento 2023'!$A$1:$E$183,3,FALSE),0)</f>
        <v>105401-Posta de Salud Rural Las Rojas</v>
      </c>
      <c r="D163" s="253">
        <v>4</v>
      </c>
      <c r="E163" s="253">
        <v>8</v>
      </c>
    </row>
    <row r="164" spans="1:5" ht="15" customHeight="1" x14ac:dyDescent="0.25">
      <c r="A164" s="252" t="s">
        <v>479</v>
      </c>
      <c r="B164" s="252" t="str">
        <f>IFERROR(VLOOKUP($A164,'[2]Establecimiento 2023'!$A$1:$E$183,4,FALSE),0)</f>
        <v>04101-La Serena</v>
      </c>
      <c r="C164" s="252" t="str">
        <f>IFERROR(VLOOKUP($A164,'[2]Establecimiento 2023'!$A$1:$E$183,3,FALSE),0)</f>
        <v>105401-Posta de Salud Rural Las Rojas</v>
      </c>
      <c r="D164" s="253">
        <v>5</v>
      </c>
      <c r="E164" s="253">
        <v>3</v>
      </c>
    </row>
    <row r="165" spans="1:5" ht="15" customHeight="1" x14ac:dyDescent="0.25">
      <c r="A165" s="252" t="s">
        <v>480</v>
      </c>
      <c r="B165" s="252" t="str">
        <f>IFERROR(VLOOKUP($A165,'[2]Establecimiento 2023'!$A$1:$E$183,4,FALSE),0)</f>
        <v>04101-La Serena</v>
      </c>
      <c r="C165" s="252" t="str">
        <f>IFERROR(VLOOKUP($A165,'[2]Establecimiento 2023'!$A$1:$E$183,3,FALSE),0)</f>
        <v>105402-Posta de Salud Rural El Romero</v>
      </c>
      <c r="D165" s="253">
        <v>1</v>
      </c>
      <c r="E165" s="253">
        <v>5</v>
      </c>
    </row>
    <row r="166" spans="1:5" ht="15" customHeight="1" x14ac:dyDescent="0.25">
      <c r="A166" s="252" t="s">
        <v>480</v>
      </c>
      <c r="B166" s="252" t="str">
        <f>IFERROR(VLOOKUP($A166,'[2]Establecimiento 2023'!$A$1:$E$183,4,FALSE),0)</f>
        <v>04101-La Serena</v>
      </c>
      <c r="C166" s="252" t="str">
        <f>IFERROR(VLOOKUP($A166,'[2]Establecimiento 2023'!$A$1:$E$183,3,FALSE),0)</f>
        <v>105402-Posta de Salud Rural El Romero</v>
      </c>
      <c r="D166" s="253">
        <v>2</v>
      </c>
      <c r="E166" s="253">
        <v>3</v>
      </c>
    </row>
    <row r="167" spans="1:5" ht="15" customHeight="1" x14ac:dyDescent="0.25">
      <c r="A167" s="252" t="s">
        <v>480</v>
      </c>
      <c r="B167" s="252" t="str">
        <f>IFERROR(VLOOKUP($A167,'[2]Establecimiento 2023'!$A$1:$E$183,4,FALSE),0)</f>
        <v>04101-La Serena</v>
      </c>
      <c r="C167" s="252" t="str">
        <f>IFERROR(VLOOKUP($A167,'[2]Establecimiento 2023'!$A$1:$E$183,3,FALSE),0)</f>
        <v>105402-Posta de Salud Rural El Romero</v>
      </c>
      <c r="D167" s="253">
        <v>3</v>
      </c>
      <c r="E167" s="253">
        <v>5</v>
      </c>
    </row>
    <row r="168" spans="1:5" ht="15" customHeight="1" x14ac:dyDescent="0.25">
      <c r="A168" s="252" t="s">
        <v>480</v>
      </c>
      <c r="B168" s="252" t="str">
        <f>IFERROR(VLOOKUP($A168,'[2]Establecimiento 2023'!$A$1:$E$183,4,FALSE),0)</f>
        <v>04101-La Serena</v>
      </c>
      <c r="C168" s="252" t="str">
        <f>IFERROR(VLOOKUP($A168,'[2]Establecimiento 2023'!$A$1:$E$183,3,FALSE),0)</f>
        <v>105402-Posta de Salud Rural El Romero</v>
      </c>
      <c r="D168" s="253">
        <v>4</v>
      </c>
      <c r="E168" s="253">
        <v>4</v>
      </c>
    </row>
    <row r="169" spans="1:5" ht="15" customHeight="1" x14ac:dyDescent="0.25">
      <c r="A169" s="252" t="s">
        <v>480</v>
      </c>
      <c r="B169" s="252" t="str">
        <f>IFERROR(VLOOKUP($A169,'[2]Establecimiento 2023'!$A$1:$E$183,4,FALSE),0)</f>
        <v>04101-La Serena</v>
      </c>
      <c r="C169" s="252" t="str">
        <f>IFERROR(VLOOKUP($A169,'[2]Establecimiento 2023'!$A$1:$E$183,3,FALSE),0)</f>
        <v>105402-Posta de Salud Rural El Romero</v>
      </c>
      <c r="D169" s="253">
        <v>5</v>
      </c>
      <c r="E169" s="253">
        <v>3</v>
      </c>
    </row>
    <row r="170" spans="1:5" ht="15" customHeight="1" x14ac:dyDescent="0.25">
      <c r="A170" s="252" t="s">
        <v>481</v>
      </c>
      <c r="B170" s="252" t="str">
        <f>IFERROR(VLOOKUP($A170,'[2]Establecimiento 2023'!$A$1:$E$183,4,FALSE),0)</f>
        <v>04102-Coquimbo</v>
      </c>
      <c r="C170" s="252" t="str">
        <f>IFERROR(VLOOKUP($A170,'[2]Establecimiento 2023'!$A$1:$E$183,3,FALSE),0)</f>
        <v>105405-Posta de Salud Rural Guanaqueros</v>
      </c>
      <c r="D170" s="253">
        <v>1</v>
      </c>
      <c r="E170" s="253">
        <v>6</v>
      </c>
    </row>
    <row r="171" spans="1:5" ht="15" customHeight="1" x14ac:dyDescent="0.25">
      <c r="A171" s="252" t="s">
        <v>481</v>
      </c>
      <c r="B171" s="252" t="str">
        <f>IFERROR(VLOOKUP($A171,'[2]Establecimiento 2023'!$A$1:$E$183,4,FALSE),0)</f>
        <v>04102-Coquimbo</v>
      </c>
      <c r="C171" s="252" t="str">
        <f>IFERROR(VLOOKUP($A171,'[2]Establecimiento 2023'!$A$1:$E$183,3,FALSE),0)</f>
        <v>105405-Posta de Salud Rural Guanaqueros</v>
      </c>
      <c r="D171" s="253">
        <v>2</v>
      </c>
      <c r="E171" s="253">
        <v>6</v>
      </c>
    </row>
    <row r="172" spans="1:5" ht="15" customHeight="1" x14ac:dyDescent="0.25">
      <c r="A172" s="252" t="s">
        <v>481</v>
      </c>
      <c r="B172" s="252" t="str">
        <f>IFERROR(VLOOKUP($A172,'[2]Establecimiento 2023'!$A$1:$E$183,4,FALSE),0)</f>
        <v>04102-Coquimbo</v>
      </c>
      <c r="C172" s="252" t="str">
        <f>IFERROR(VLOOKUP($A172,'[2]Establecimiento 2023'!$A$1:$E$183,3,FALSE),0)</f>
        <v>105405-Posta de Salud Rural Guanaqueros</v>
      </c>
      <c r="D172" s="253">
        <v>3</v>
      </c>
      <c r="E172" s="253">
        <v>19</v>
      </c>
    </row>
    <row r="173" spans="1:5" ht="15" customHeight="1" x14ac:dyDescent="0.25">
      <c r="A173" s="252" t="s">
        <v>481</v>
      </c>
      <c r="B173" s="252" t="str">
        <f>IFERROR(VLOOKUP($A173,'[2]Establecimiento 2023'!$A$1:$E$183,4,FALSE),0)</f>
        <v>04102-Coquimbo</v>
      </c>
      <c r="C173" s="252" t="str">
        <f>IFERROR(VLOOKUP($A173,'[2]Establecimiento 2023'!$A$1:$E$183,3,FALSE),0)</f>
        <v>105405-Posta de Salud Rural Guanaqueros</v>
      </c>
      <c r="D173" s="253">
        <v>4</v>
      </c>
      <c r="E173" s="253">
        <v>7</v>
      </c>
    </row>
    <row r="174" spans="1:5" ht="15" customHeight="1" x14ac:dyDescent="0.25">
      <c r="A174" s="252" t="s">
        <v>481</v>
      </c>
      <c r="B174" s="252" t="str">
        <f>IFERROR(VLOOKUP($A174,'[2]Establecimiento 2023'!$A$1:$E$183,4,FALSE),0)</f>
        <v>04102-Coquimbo</v>
      </c>
      <c r="C174" s="252" t="str">
        <f>IFERROR(VLOOKUP($A174,'[2]Establecimiento 2023'!$A$1:$E$183,3,FALSE),0)</f>
        <v>105405-Posta de Salud Rural Guanaqueros</v>
      </c>
      <c r="D174" s="253">
        <v>5</v>
      </c>
      <c r="E174" s="253">
        <v>6</v>
      </c>
    </row>
    <row r="175" spans="1:5" ht="15" customHeight="1" x14ac:dyDescent="0.25">
      <c r="A175" s="252" t="s">
        <v>482</v>
      </c>
      <c r="B175" s="252" t="str">
        <f>IFERROR(VLOOKUP($A175,'[2]Establecimiento 2023'!$A$1:$E$183,4,FALSE),0)</f>
        <v>04102-Coquimbo</v>
      </c>
      <c r="C175" s="252" t="str">
        <f>IFERROR(VLOOKUP($A175,'[2]Establecimiento 2023'!$A$1:$E$183,3,FALSE),0)</f>
        <v>105407-Posta de Salud Rural Tambillo</v>
      </c>
      <c r="D175" s="253">
        <v>4</v>
      </c>
      <c r="E175" s="253">
        <v>4</v>
      </c>
    </row>
    <row r="176" spans="1:5" ht="15" customHeight="1" x14ac:dyDescent="0.25">
      <c r="A176" s="252" t="s">
        <v>482</v>
      </c>
      <c r="B176" s="252" t="str">
        <f>IFERROR(VLOOKUP($A176,'[2]Establecimiento 2023'!$A$1:$E$183,4,FALSE),0)</f>
        <v>04102-Coquimbo</v>
      </c>
      <c r="C176" s="252" t="str">
        <f>IFERROR(VLOOKUP($A176,'[2]Establecimiento 2023'!$A$1:$E$183,3,FALSE),0)</f>
        <v>105407-Posta de Salud Rural Tambillo</v>
      </c>
      <c r="D176" s="253">
        <v>5</v>
      </c>
      <c r="E176" s="253">
        <v>8</v>
      </c>
    </row>
    <row r="177" spans="1:5" ht="15" customHeight="1" x14ac:dyDescent="0.25">
      <c r="A177" s="252" t="s">
        <v>483</v>
      </c>
      <c r="B177" s="252" t="str">
        <f>IFERROR(VLOOKUP($A177,'[2]Establecimiento 2023'!$A$1:$E$183,4,FALSE),0)</f>
        <v>04305-Rio Hurtado</v>
      </c>
      <c r="C177" s="252" t="str">
        <f>IFERROR(VLOOKUP($A177,'[2]Establecimiento 2023'!$A$1:$E$183,3,FALSE),0)</f>
        <v>105409-Posta de Salud Rural El Chañar</v>
      </c>
      <c r="D177" s="253">
        <v>3</v>
      </c>
      <c r="E177" s="253">
        <v>6</v>
      </c>
    </row>
    <row r="178" spans="1:5" ht="15" customHeight="1" x14ac:dyDescent="0.25">
      <c r="A178" s="252" t="s">
        <v>483</v>
      </c>
      <c r="B178" s="252" t="str">
        <f>IFERROR(VLOOKUP($A178,'[2]Establecimiento 2023'!$A$1:$E$183,4,FALSE),0)</f>
        <v>04305-Rio Hurtado</v>
      </c>
      <c r="C178" s="252" t="str">
        <f>IFERROR(VLOOKUP($A178,'[2]Establecimiento 2023'!$A$1:$E$183,3,FALSE),0)</f>
        <v>105409-Posta de Salud Rural El Chañar</v>
      </c>
      <c r="D178" s="253">
        <v>4</v>
      </c>
      <c r="E178" s="253">
        <v>0</v>
      </c>
    </row>
    <row r="179" spans="1:5" ht="15" customHeight="1" x14ac:dyDescent="0.25">
      <c r="A179" s="252" t="s">
        <v>483</v>
      </c>
      <c r="B179" s="252" t="str">
        <f>IFERROR(VLOOKUP($A179,'[2]Establecimiento 2023'!$A$1:$E$183,4,FALSE),0)</f>
        <v>04305-Rio Hurtado</v>
      </c>
      <c r="C179" s="252" t="str">
        <f>IFERROR(VLOOKUP($A179,'[2]Establecimiento 2023'!$A$1:$E$183,3,FALSE),0)</f>
        <v>105409-Posta de Salud Rural El Chañar</v>
      </c>
      <c r="D179" s="253">
        <v>5</v>
      </c>
      <c r="E179" s="253">
        <v>0</v>
      </c>
    </row>
    <row r="180" spans="1:5" ht="15" customHeight="1" x14ac:dyDescent="0.25">
      <c r="A180" s="252" t="s">
        <v>484</v>
      </c>
      <c r="B180" s="252" t="str">
        <f>IFERROR(VLOOKUP($A180,'[2]Establecimiento 2023'!$A$1:$E$183,4,FALSE),0)</f>
        <v>04305-Rio Hurtado</v>
      </c>
      <c r="C180" s="252" t="str">
        <f>IFERROR(VLOOKUP($A180,'[2]Establecimiento 2023'!$A$1:$E$183,3,FALSE),0)</f>
        <v>105410-Posta de Salud Rural Hurtado</v>
      </c>
      <c r="D180" s="253">
        <v>3</v>
      </c>
      <c r="E180" s="253">
        <v>0</v>
      </c>
    </row>
    <row r="181" spans="1:5" ht="15" customHeight="1" x14ac:dyDescent="0.25">
      <c r="A181" s="252" t="s">
        <v>484</v>
      </c>
      <c r="B181" s="252" t="str">
        <f>IFERROR(VLOOKUP($A181,'[2]Establecimiento 2023'!$A$1:$E$183,4,FALSE),0)</f>
        <v>04305-Rio Hurtado</v>
      </c>
      <c r="C181" s="252" t="str">
        <f>IFERROR(VLOOKUP($A181,'[2]Establecimiento 2023'!$A$1:$E$183,3,FALSE),0)</f>
        <v>105410-Posta de Salud Rural Hurtado</v>
      </c>
      <c r="D181" s="253">
        <v>4</v>
      </c>
      <c r="E181" s="253">
        <v>0</v>
      </c>
    </row>
    <row r="182" spans="1:5" ht="15" customHeight="1" x14ac:dyDescent="0.25">
      <c r="A182" s="252" t="s">
        <v>484</v>
      </c>
      <c r="B182" s="252" t="str">
        <f>IFERROR(VLOOKUP($A182,'[2]Establecimiento 2023'!$A$1:$E$183,4,FALSE),0)</f>
        <v>04305-Rio Hurtado</v>
      </c>
      <c r="C182" s="252" t="str">
        <f>IFERROR(VLOOKUP($A182,'[2]Establecimiento 2023'!$A$1:$E$183,3,FALSE),0)</f>
        <v>105410-Posta de Salud Rural Hurtado</v>
      </c>
      <c r="D182" s="253">
        <v>5</v>
      </c>
      <c r="E182" s="253">
        <v>3</v>
      </c>
    </row>
    <row r="183" spans="1:5" ht="15" customHeight="1" x14ac:dyDescent="0.25">
      <c r="A183" s="252" t="s">
        <v>485</v>
      </c>
      <c r="B183" s="252" t="str">
        <f>IFERROR(VLOOKUP($A183,'[2]Establecimiento 2023'!$A$1:$E$183,4,FALSE),0)</f>
        <v>04305-Rio Hurtado</v>
      </c>
      <c r="C183" s="252" t="str">
        <f>IFERROR(VLOOKUP($A183,'[2]Establecimiento 2023'!$A$1:$E$183,3,FALSE),0)</f>
        <v>105411-Posta de Salud Rural Las Breas (Rio Hurtado)</v>
      </c>
      <c r="D183" s="253">
        <v>5</v>
      </c>
      <c r="E183" s="253">
        <v>6</v>
      </c>
    </row>
    <row r="184" spans="1:5" ht="15" customHeight="1" x14ac:dyDescent="0.25">
      <c r="A184" s="252" t="s">
        <v>486</v>
      </c>
      <c r="B184" s="252" t="str">
        <f>IFERROR(VLOOKUP($A184,'[2]Establecimiento 2023'!$A$1:$E$183,4,FALSE),0)</f>
        <v>04305-Rio Hurtado</v>
      </c>
      <c r="C184" s="252" t="str">
        <f>IFERROR(VLOOKUP($A184,'[2]Establecimiento 2023'!$A$1:$E$183,3,FALSE),0)</f>
        <v>105413-Posta de Salud Rural Samo Alto</v>
      </c>
      <c r="D184" s="253">
        <v>4</v>
      </c>
      <c r="E184" s="253">
        <v>0</v>
      </c>
    </row>
    <row r="185" spans="1:5" ht="15" customHeight="1" x14ac:dyDescent="0.25">
      <c r="A185" s="252" t="s">
        <v>486</v>
      </c>
      <c r="B185" s="252" t="str">
        <f>IFERROR(VLOOKUP($A185,'[2]Establecimiento 2023'!$A$1:$E$183,4,FALSE),0)</f>
        <v>04305-Rio Hurtado</v>
      </c>
      <c r="C185" s="252" t="str">
        <f>IFERROR(VLOOKUP($A185,'[2]Establecimiento 2023'!$A$1:$E$183,3,FALSE),0)</f>
        <v>105413-Posta de Salud Rural Samo Alto</v>
      </c>
      <c r="D185" s="253">
        <v>5</v>
      </c>
      <c r="E185" s="253">
        <v>0</v>
      </c>
    </row>
    <row r="186" spans="1:5" ht="15" customHeight="1" x14ac:dyDescent="0.25">
      <c r="A186" s="252" t="s">
        <v>487</v>
      </c>
      <c r="B186" s="252" t="str">
        <f>IFERROR(VLOOKUP($A186,'[2]Establecimiento 2023'!$A$1:$E$183,4,FALSE),0)</f>
        <v>04305-Rio Hurtado</v>
      </c>
      <c r="C186" s="252" t="str">
        <f>IFERROR(VLOOKUP($A186,'[2]Establecimiento 2023'!$A$1:$E$183,3,FALSE),0)</f>
        <v>105414-Posta de Salud Rural Serón</v>
      </c>
      <c r="D186" s="253">
        <v>3</v>
      </c>
      <c r="E186" s="253">
        <v>4</v>
      </c>
    </row>
    <row r="187" spans="1:5" ht="15" customHeight="1" x14ac:dyDescent="0.25">
      <c r="A187" s="252" t="s">
        <v>487</v>
      </c>
      <c r="B187" s="252" t="str">
        <f>IFERROR(VLOOKUP($A187,'[2]Establecimiento 2023'!$A$1:$E$183,4,FALSE),0)</f>
        <v>04305-Rio Hurtado</v>
      </c>
      <c r="C187" s="252" t="str">
        <f>IFERROR(VLOOKUP($A187,'[2]Establecimiento 2023'!$A$1:$E$183,3,FALSE),0)</f>
        <v>105414-Posta de Salud Rural Serón</v>
      </c>
      <c r="D187" s="253">
        <v>4</v>
      </c>
      <c r="E187" s="253">
        <v>0</v>
      </c>
    </row>
    <row r="188" spans="1:5" ht="15" customHeight="1" x14ac:dyDescent="0.25">
      <c r="A188" s="252" t="s">
        <v>487</v>
      </c>
      <c r="B188" s="252" t="str">
        <f>IFERROR(VLOOKUP($A188,'[2]Establecimiento 2023'!$A$1:$E$183,4,FALSE),0)</f>
        <v>04305-Rio Hurtado</v>
      </c>
      <c r="C188" s="252" t="str">
        <f>IFERROR(VLOOKUP($A188,'[2]Establecimiento 2023'!$A$1:$E$183,3,FALSE),0)</f>
        <v>105414-Posta de Salud Rural Serón</v>
      </c>
      <c r="D188" s="253">
        <v>5</v>
      </c>
      <c r="E188" s="253">
        <v>8</v>
      </c>
    </row>
    <row r="189" spans="1:5" ht="15" customHeight="1" x14ac:dyDescent="0.25">
      <c r="A189" s="252" t="s">
        <v>488</v>
      </c>
      <c r="B189" s="252" t="str">
        <f>IFERROR(VLOOKUP($A189,'[2]Establecimiento 2023'!$A$1:$E$183,4,FALSE),0)</f>
        <v>04301-Ovalle</v>
      </c>
      <c r="C189" s="252" t="str">
        <f>IFERROR(VLOOKUP($A189,'[2]Establecimiento 2023'!$A$1:$E$183,3,FALSE),0)</f>
        <v>105416-Posta de Salud Rural Camarico (Ovalle)</v>
      </c>
      <c r="D189" s="253">
        <v>1</v>
      </c>
      <c r="E189" s="253">
        <v>6</v>
      </c>
    </row>
    <row r="190" spans="1:5" ht="15" customHeight="1" x14ac:dyDescent="0.25">
      <c r="A190" s="252" t="s">
        <v>488</v>
      </c>
      <c r="B190" s="252" t="str">
        <f>IFERROR(VLOOKUP($A190,'[2]Establecimiento 2023'!$A$1:$E$183,4,FALSE),0)</f>
        <v>04301-Ovalle</v>
      </c>
      <c r="C190" s="252" t="str">
        <f>IFERROR(VLOOKUP($A190,'[2]Establecimiento 2023'!$A$1:$E$183,3,FALSE),0)</f>
        <v>105416-Posta de Salud Rural Camarico (Ovalle)</v>
      </c>
      <c r="D190" s="253">
        <v>3</v>
      </c>
      <c r="E190" s="253">
        <v>4</v>
      </c>
    </row>
    <row r="191" spans="1:5" ht="15" customHeight="1" x14ac:dyDescent="0.25">
      <c r="A191" s="252" t="s">
        <v>489</v>
      </c>
      <c r="B191" s="252" t="str">
        <f>IFERROR(VLOOKUP($A191,'[2]Establecimiento 2023'!$A$1:$E$183,4,FALSE),0)</f>
        <v>04301-Ovalle</v>
      </c>
      <c r="C191" s="252" t="str">
        <f>IFERROR(VLOOKUP($A191,'[2]Establecimiento 2023'!$A$1:$E$183,3,FALSE),0)</f>
        <v>105417-Posta de Salud Rural Alcones Bajo</v>
      </c>
      <c r="D191" s="253">
        <v>2</v>
      </c>
      <c r="E191" s="253">
        <v>0</v>
      </c>
    </row>
    <row r="192" spans="1:5" ht="15" customHeight="1" x14ac:dyDescent="0.25">
      <c r="A192" s="252" t="s">
        <v>490</v>
      </c>
      <c r="B192" s="252" t="str">
        <f>IFERROR(VLOOKUP($A192,'[2]Establecimiento 2023'!$A$1:$E$183,4,FALSE),0)</f>
        <v>04301-Ovalle</v>
      </c>
      <c r="C192" s="252" t="str">
        <f>IFERROR(VLOOKUP($A192,'[2]Establecimiento 2023'!$A$1:$E$183,3,FALSE),0)</f>
        <v>105419-Posta de Salud Rural Las Sossas</v>
      </c>
      <c r="D192" s="253">
        <v>1</v>
      </c>
      <c r="E192" s="253">
        <v>7</v>
      </c>
    </row>
    <row r="193" spans="1:5" ht="15" customHeight="1" x14ac:dyDescent="0.25">
      <c r="A193" s="252" t="s">
        <v>491</v>
      </c>
      <c r="B193" s="252" t="str">
        <f>IFERROR(VLOOKUP($A193,'[2]Establecimiento 2023'!$A$1:$E$183,4,FALSE),0)</f>
        <v>04303-Monte Patria</v>
      </c>
      <c r="C193" s="252" t="str">
        <f>IFERROR(VLOOKUP($A193,'[2]Establecimiento 2023'!$A$1:$E$183,3,FALSE),0)</f>
        <v>105425-Posta de Salud Rural Chilecito</v>
      </c>
      <c r="D193" s="253">
        <v>1</v>
      </c>
      <c r="E193" s="253">
        <v>4</v>
      </c>
    </row>
    <row r="194" spans="1:5" ht="15" customHeight="1" x14ac:dyDescent="0.25">
      <c r="A194" s="252" t="s">
        <v>491</v>
      </c>
      <c r="B194" s="252" t="str">
        <f>IFERROR(VLOOKUP($A194,'[2]Establecimiento 2023'!$A$1:$E$183,4,FALSE),0)</f>
        <v>04303-Monte Patria</v>
      </c>
      <c r="C194" s="252" t="str">
        <f>IFERROR(VLOOKUP($A194,'[2]Establecimiento 2023'!$A$1:$E$183,3,FALSE),0)</f>
        <v>105425-Posta de Salud Rural Chilecito</v>
      </c>
      <c r="D194" s="253">
        <v>2</v>
      </c>
      <c r="E194" s="253">
        <v>2</v>
      </c>
    </row>
    <row r="195" spans="1:5" ht="15" customHeight="1" x14ac:dyDescent="0.25">
      <c r="A195" s="252" t="s">
        <v>491</v>
      </c>
      <c r="B195" s="252" t="str">
        <f>IFERROR(VLOOKUP($A195,'[2]Establecimiento 2023'!$A$1:$E$183,4,FALSE),0)</f>
        <v>04303-Monte Patria</v>
      </c>
      <c r="C195" s="252" t="str">
        <f>IFERROR(VLOOKUP($A195,'[2]Establecimiento 2023'!$A$1:$E$183,3,FALSE),0)</f>
        <v>105425-Posta de Salud Rural Chilecito</v>
      </c>
      <c r="D195" s="253">
        <v>3</v>
      </c>
      <c r="E195" s="253">
        <v>4</v>
      </c>
    </row>
    <row r="196" spans="1:5" ht="15" customHeight="1" x14ac:dyDescent="0.25">
      <c r="A196" s="252" t="s">
        <v>491</v>
      </c>
      <c r="B196" s="252" t="str">
        <f>IFERROR(VLOOKUP($A196,'[2]Establecimiento 2023'!$A$1:$E$183,4,FALSE),0)</f>
        <v>04303-Monte Patria</v>
      </c>
      <c r="C196" s="252" t="str">
        <f>IFERROR(VLOOKUP($A196,'[2]Establecimiento 2023'!$A$1:$E$183,3,FALSE),0)</f>
        <v>105425-Posta de Salud Rural Chilecito</v>
      </c>
      <c r="D196" s="253">
        <v>4</v>
      </c>
      <c r="E196" s="253">
        <v>4</v>
      </c>
    </row>
    <row r="197" spans="1:5" ht="15" customHeight="1" x14ac:dyDescent="0.25">
      <c r="A197" s="252" t="s">
        <v>491</v>
      </c>
      <c r="B197" s="252" t="str">
        <f>IFERROR(VLOOKUP($A197,'[2]Establecimiento 2023'!$A$1:$E$183,4,FALSE),0)</f>
        <v>04303-Monte Patria</v>
      </c>
      <c r="C197" s="252" t="str">
        <f>IFERROR(VLOOKUP($A197,'[2]Establecimiento 2023'!$A$1:$E$183,3,FALSE),0)</f>
        <v>105425-Posta de Salud Rural Chilecito</v>
      </c>
      <c r="D197" s="253">
        <v>5</v>
      </c>
      <c r="E197" s="253">
        <v>7</v>
      </c>
    </row>
    <row r="198" spans="1:5" ht="15" customHeight="1" x14ac:dyDescent="0.25">
      <c r="A198" s="252" t="s">
        <v>492</v>
      </c>
      <c r="B198" s="252" t="str">
        <f>IFERROR(VLOOKUP($A198,'[2]Establecimiento 2023'!$A$1:$E$183,4,FALSE),0)</f>
        <v>04303-Monte Patria</v>
      </c>
      <c r="C198" s="252" t="str">
        <f>IFERROR(VLOOKUP($A198,'[2]Establecimiento 2023'!$A$1:$E$183,3,FALSE),0)</f>
        <v>105427-Posta de Salud Rural Hacienda Valdivia</v>
      </c>
      <c r="D198" s="253">
        <v>1</v>
      </c>
      <c r="E198" s="253">
        <v>2</v>
      </c>
    </row>
    <row r="199" spans="1:5" ht="15" customHeight="1" x14ac:dyDescent="0.25">
      <c r="A199" s="252" t="s">
        <v>492</v>
      </c>
      <c r="B199" s="252" t="str">
        <f>IFERROR(VLOOKUP($A199,'[2]Establecimiento 2023'!$A$1:$E$183,4,FALSE),0)</f>
        <v>04303-Monte Patria</v>
      </c>
      <c r="C199" s="252" t="str">
        <f>IFERROR(VLOOKUP($A199,'[2]Establecimiento 2023'!$A$1:$E$183,3,FALSE),0)</f>
        <v>105427-Posta de Salud Rural Hacienda Valdivia</v>
      </c>
      <c r="D199" s="253">
        <v>2</v>
      </c>
      <c r="E199" s="253">
        <v>10</v>
      </c>
    </row>
    <row r="200" spans="1:5" ht="15" customHeight="1" x14ac:dyDescent="0.25">
      <c r="A200" s="252" t="s">
        <v>492</v>
      </c>
      <c r="B200" s="252" t="str">
        <f>IFERROR(VLOOKUP($A200,'[2]Establecimiento 2023'!$A$1:$E$183,4,FALSE),0)</f>
        <v>04303-Monte Patria</v>
      </c>
      <c r="C200" s="252" t="str">
        <f>IFERROR(VLOOKUP($A200,'[2]Establecimiento 2023'!$A$1:$E$183,3,FALSE),0)</f>
        <v>105427-Posta de Salud Rural Hacienda Valdivia</v>
      </c>
      <c r="D200" s="253">
        <v>3</v>
      </c>
      <c r="E200" s="253">
        <v>2</v>
      </c>
    </row>
    <row r="201" spans="1:5" ht="15" customHeight="1" x14ac:dyDescent="0.25">
      <c r="A201" s="252" t="s">
        <v>492</v>
      </c>
      <c r="B201" s="252" t="str">
        <f>IFERROR(VLOOKUP($A201,'[2]Establecimiento 2023'!$A$1:$E$183,4,FALSE),0)</f>
        <v>04303-Monte Patria</v>
      </c>
      <c r="C201" s="252" t="str">
        <f>IFERROR(VLOOKUP($A201,'[2]Establecimiento 2023'!$A$1:$E$183,3,FALSE),0)</f>
        <v>105427-Posta de Salud Rural Hacienda Valdivia</v>
      </c>
      <c r="D201" s="253">
        <v>4</v>
      </c>
      <c r="E201" s="253">
        <v>3</v>
      </c>
    </row>
    <row r="202" spans="1:5" ht="15" customHeight="1" x14ac:dyDescent="0.25">
      <c r="A202" s="252" t="s">
        <v>492</v>
      </c>
      <c r="B202" s="252" t="str">
        <f>IFERROR(VLOOKUP($A202,'[2]Establecimiento 2023'!$A$1:$E$183,4,FALSE),0)</f>
        <v>04303-Monte Patria</v>
      </c>
      <c r="C202" s="252" t="str">
        <f>IFERROR(VLOOKUP($A202,'[2]Establecimiento 2023'!$A$1:$E$183,3,FALSE),0)</f>
        <v>105427-Posta de Salud Rural Hacienda Valdivia</v>
      </c>
      <c r="D202" s="253">
        <v>5</v>
      </c>
      <c r="E202" s="253">
        <v>1</v>
      </c>
    </row>
    <row r="203" spans="1:5" ht="15" customHeight="1" x14ac:dyDescent="0.25">
      <c r="A203" s="252" t="s">
        <v>493</v>
      </c>
      <c r="B203" s="252" t="str">
        <f>IFERROR(VLOOKUP($A203,'[2]Establecimiento 2023'!$A$1:$E$183,4,FALSE),0)</f>
        <v>04303-Monte Patria</v>
      </c>
      <c r="C203" s="252" t="str">
        <f>IFERROR(VLOOKUP($A203,'[2]Establecimiento 2023'!$A$1:$E$183,3,FALSE),0)</f>
        <v>105428-Posta de Salud Rural Huatulame</v>
      </c>
      <c r="D203" s="253">
        <v>1</v>
      </c>
      <c r="E203" s="253">
        <v>0</v>
      </c>
    </row>
    <row r="204" spans="1:5" ht="15" customHeight="1" x14ac:dyDescent="0.25">
      <c r="A204" s="252" t="s">
        <v>493</v>
      </c>
      <c r="B204" s="252" t="str">
        <f>IFERROR(VLOOKUP($A204,'[2]Establecimiento 2023'!$A$1:$E$183,4,FALSE),0)</f>
        <v>04303-Monte Patria</v>
      </c>
      <c r="C204" s="252" t="str">
        <f>IFERROR(VLOOKUP($A204,'[2]Establecimiento 2023'!$A$1:$E$183,3,FALSE),0)</f>
        <v>105428-Posta de Salud Rural Huatulame</v>
      </c>
      <c r="D204" s="253">
        <v>3</v>
      </c>
      <c r="E204" s="253">
        <v>1</v>
      </c>
    </row>
    <row r="205" spans="1:5" ht="15" customHeight="1" x14ac:dyDescent="0.25">
      <c r="A205" s="252" t="s">
        <v>493</v>
      </c>
      <c r="B205" s="252" t="str">
        <f>IFERROR(VLOOKUP($A205,'[2]Establecimiento 2023'!$A$1:$E$183,4,FALSE),0)</f>
        <v>04303-Monte Patria</v>
      </c>
      <c r="C205" s="252" t="str">
        <f>IFERROR(VLOOKUP($A205,'[2]Establecimiento 2023'!$A$1:$E$183,3,FALSE),0)</f>
        <v>105428-Posta de Salud Rural Huatulame</v>
      </c>
      <c r="D205" s="253">
        <v>4</v>
      </c>
      <c r="E205" s="253">
        <v>2</v>
      </c>
    </row>
    <row r="206" spans="1:5" ht="15" customHeight="1" x14ac:dyDescent="0.25">
      <c r="A206" s="252" t="s">
        <v>493</v>
      </c>
      <c r="B206" s="252" t="str">
        <f>IFERROR(VLOOKUP($A206,'[2]Establecimiento 2023'!$A$1:$E$183,4,FALSE),0)</f>
        <v>04303-Monte Patria</v>
      </c>
      <c r="C206" s="252" t="str">
        <f>IFERROR(VLOOKUP($A206,'[2]Establecimiento 2023'!$A$1:$E$183,3,FALSE),0)</f>
        <v>105428-Posta de Salud Rural Huatulame</v>
      </c>
      <c r="D206" s="253">
        <v>5</v>
      </c>
      <c r="E206" s="253">
        <v>0</v>
      </c>
    </row>
    <row r="207" spans="1:5" ht="15" customHeight="1" x14ac:dyDescent="0.25">
      <c r="A207" s="252" t="s">
        <v>494</v>
      </c>
      <c r="B207" s="252" t="str">
        <f>IFERROR(VLOOKUP($A207,'[2]Establecimiento 2023'!$A$1:$E$183,4,FALSE),0)</f>
        <v>04303-Monte Patria</v>
      </c>
      <c r="C207" s="252" t="str">
        <f>IFERROR(VLOOKUP($A207,'[2]Establecimiento 2023'!$A$1:$E$183,3,FALSE),0)</f>
        <v>105430-Posta de Salud Rural Mialqui</v>
      </c>
      <c r="D207" s="253">
        <v>1</v>
      </c>
      <c r="E207" s="253">
        <v>10</v>
      </c>
    </row>
    <row r="208" spans="1:5" ht="15" customHeight="1" x14ac:dyDescent="0.25">
      <c r="A208" s="252" t="s">
        <v>494</v>
      </c>
      <c r="B208" s="252" t="str">
        <f>IFERROR(VLOOKUP($A208,'[2]Establecimiento 2023'!$A$1:$E$183,4,FALSE),0)</f>
        <v>04303-Monte Patria</v>
      </c>
      <c r="C208" s="252" t="str">
        <f>IFERROR(VLOOKUP($A208,'[2]Establecimiento 2023'!$A$1:$E$183,3,FALSE),0)</f>
        <v>105430-Posta de Salud Rural Mialqui</v>
      </c>
      <c r="D208" s="253">
        <v>2</v>
      </c>
      <c r="E208" s="253">
        <v>1</v>
      </c>
    </row>
    <row r="209" spans="1:5" ht="15" customHeight="1" x14ac:dyDescent="0.25">
      <c r="A209" s="252" t="s">
        <v>495</v>
      </c>
      <c r="B209" s="252" t="str">
        <f>IFERROR(VLOOKUP($A209,'[2]Establecimiento 2023'!$A$1:$E$183,4,FALSE),0)</f>
        <v>04303-Monte Patria</v>
      </c>
      <c r="C209" s="252" t="str">
        <f>IFERROR(VLOOKUP($A209,'[2]Establecimiento 2023'!$A$1:$E$183,3,FALSE),0)</f>
        <v>105431-Posta de Salud Rural Pedregal</v>
      </c>
      <c r="D209" s="253">
        <v>2</v>
      </c>
      <c r="E209" s="253">
        <v>1</v>
      </c>
    </row>
    <row r="210" spans="1:5" ht="15" customHeight="1" x14ac:dyDescent="0.25">
      <c r="A210" s="252" t="s">
        <v>496</v>
      </c>
      <c r="B210" s="252" t="str">
        <f>IFERROR(VLOOKUP($A210,'[2]Establecimiento 2023'!$A$1:$E$183,4,FALSE),0)</f>
        <v>04303-Monte Patria</v>
      </c>
      <c r="C210" s="252" t="str">
        <f>IFERROR(VLOOKUP($A210,'[2]Establecimiento 2023'!$A$1:$E$183,3,FALSE),0)</f>
        <v>105432-Posta de Salud Rural Rapel (Monte Patria)</v>
      </c>
      <c r="D210" s="253">
        <v>1</v>
      </c>
      <c r="E210" s="253">
        <v>10</v>
      </c>
    </row>
    <row r="211" spans="1:5" ht="15" customHeight="1" x14ac:dyDescent="0.25">
      <c r="A211" s="252" t="s">
        <v>496</v>
      </c>
      <c r="B211" s="252" t="str">
        <f>IFERROR(VLOOKUP($A211,'[2]Establecimiento 2023'!$A$1:$E$183,4,FALSE),0)</f>
        <v>04303-Monte Patria</v>
      </c>
      <c r="C211" s="252" t="str">
        <f>IFERROR(VLOOKUP($A211,'[2]Establecimiento 2023'!$A$1:$E$183,3,FALSE),0)</f>
        <v>105432-Posta de Salud Rural Rapel (Monte Patria)</v>
      </c>
      <c r="D211" s="253">
        <v>2</v>
      </c>
      <c r="E211" s="253">
        <v>3</v>
      </c>
    </row>
    <row r="212" spans="1:5" ht="15" customHeight="1" x14ac:dyDescent="0.25">
      <c r="A212" s="252" t="s">
        <v>496</v>
      </c>
      <c r="B212" s="252" t="str">
        <f>IFERROR(VLOOKUP($A212,'[2]Establecimiento 2023'!$A$1:$E$183,4,FALSE),0)</f>
        <v>04303-Monte Patria</v>
      </c>
      <c r="C212" s="252" t="str">
        <f>IFERROR(VLOOKUP($A212,'[2]Establecimiento 2023'!$A$1:$E$183,3,FALSE),0)</f>
        <v>105432-Posta de Salud Rural Rapel (Monte Patria)</v>
      </c>
      <c r="D212" s="253">
        <v>3</v>
      </c>
      <c r="E212" s="253">
        <v>10</v>
      </c>
    </row>
    <row r="213" spans="1:5" ht="15" customHeight="1" x14ac:dyDescent="0.25">
      <c r="A213" s="252" t="s">
        <v>496</v>
      </c>
      <c r="B213" s="252" t="str">
        <f>IFERROR(VLOOKUP($A213,'[2]Establecimiento 2023'!$A$1:$E$183,4,FALSE),0)</f>
        <v>04303-Monte Patria</v>
      </c>
      <c r="C213" s="252" t="str">
        <f>IFERROR(VLOOKUP($A213,'[2]Establecimiento 2023'!$A$1:$E$183,3,FALSE),0)</f>
        <v>105432-Posta de Salud Rural Rapel (Monte Patria)</v>
      </c>
      <c r="D213" s="253">
        <v>4</v>
      </c>
      <c r="E213" s="253">
        <v>5</v>
      </c>
    </row>
    <row r="214" spans="1:5" ht="15" customHeight="1" x14ac:dyDescent="0.25">
      <c r="A214" s="252" t="s">
        <v>496</v>
      </c>
      <c r="B214" s="252" t="str">
        <f>IFERROR(VLOOKUP($A214,'[2]Establecimiento 2023'!$A$1:$E$183,4,FALSE),0)</f>
        <v>04303-Monte Patria</v>
      </c>
      <c r="C214" s="252" t="str">
        <f>IFERROR(VLOOKUP($A214,'[2]Establecimiento 2023'!$A$1:$E$183,3,FALSE),0)</f>
        <v>105432-Posta de Salud Rural Rapel (Monte Patria)</v>
      </c>
      <c r="D214" s="253">
        <v>5</v>
      </c>
      <c r="E214" s="253">
        <v>6</v>
      </c>
    </row>
    <row r="215" spans="1:5" ht="15" customHeight="1" x14ac:dyDescent="0.25">
      <c r="A215" s="252" t="s">
        <v>497</v>
      </c>
      <c r="B215" s="252" t="str">
        <f>IFERROR(VLOOKUP($A215,'[2]Establecimiento 2023'!$A$1:$E$183,4,FALSE),0)</f>
        <v>04302-Combarbalá</v>
      </c>
      <c r="C215" s="252" t="str">
        <f>IFERROR(VLOOKUP($A215,'[2]Establecimiento 2023'!$A$1:$E$183,3,FALSE),0)</f>
        <v>105433-Posta de Salud Rural San Lorenzo (Combarbalá)</v>
      </c>
      <c r="D215" s="253">
        <v>1</v>
      </c>
      <c r="E215" s="253">
        <v>4</v>
      </c>
    </row>
    <row r="216" spans="1:5" ht="15" customHeight="1" x14ac:dyDescent="0.25">
      <c r="A216" s="252" t="s">
        <v>497</v>
      </c>
      <c r="B216" s="252" t="str">
        <f>IFERROR(VLOOKUP($A216,'[2]Establecimiento 2023'!$A$1:$E$183,4,FALSE),0)</f>
        <v>04302-Combarbalá</v>
      </c>
      <c r="C216" s="252" t="str">
        <f>IFERROR(VLOOKUP($A216,'[2]Establecimiento 2023'!$A$1:$E$183,3,FALSE),0)</f>
        <v>105433-Posta de Salud Rural San Lorenzo (Combarbalá)</v>
      </c>
      <c r="D216" s="253">
        <v>2</v>
      </c>
      <c r="E216" s="253">
        <v>3</v>
      </c>
    </row>
    <row r="217" spans="1:5" ht="15" customHeight="1" x14ac:dyDescent="0.25">
      <c r="A217" s="252" t="s">
        <v>497</v>
      </c>
      <c r="B217" s="252" t="str">
        <f>IFERROR(VLOOKUP($A217,'[2]Establecimiento 2023'!$A$1:$E$183,4,FALSE),0)</f>
        <v>04302-Combarbalá</v>
      </c>
      <c r="C217" s="252" t="str">
        <f>IFERROR(VLOOKUP($A217,'[2]Establecimiento 2023'!$A$1:$E$183,3,FALSE),0)</f>
        <v>105433-Posta de Salud Rural San Lorenzo (Combarbalá)</v>
      </c>
      <c r="D217" s="253">
        <v>3</v>
      </c>
      <c r="E217" s="253">
        <v>4</v>
      </c>
    </row>
    <row r="218" spans="1:5" ht="15" customHeight="1" x14ac:dyDescent="0.25">
      <c r="A218" s="252" t="s">
        <v>497</v>
      </c>
      <c r="B218" s="252" t="str">
        <f>IFERROR(VLOOKUP($A218,'[2]Establecimiento 2023'!$A$1:$E$183,4,FALSE),0)</f>
        <v>04302-Combarbalá</v>
      </c>
      <c r="C218" s="252" t="str">
        <f>IFERROR(VLOOKUP($A218,'[2]Establecimiento 2023'!$A$1:$E$183,3,FALSE),0)</f>
        <v>105433-Posta de Salud Rural San Lorenzo (Combarbalá)</v>
      </c>
      <c r="D218" s="253">
        <v>4</v>
      </c>
      <c r="E218" s="253">
        <v>5</v>
      </c>
    </row>
    <row r="219" spans="1:5" ht="15" customHeight="1" x14ac:dyDescent="0.25">
      <c r="A219" s="252" t="s">
        <v>497</v>
      </c>
      <c r="B219" s="252" t="str">
        <f>IFERROR(VLOOKUP($A219,'[2]Establecimiento 2023'!$A$1:$E$183,4,FALSE),0)</f>
        <v>04302-Combarbalá</v>
      </c>
      <c r="C219" s="252" t="str">
        <f>IFERROR(VLOOKUP($A219,'[2]Establecimiento 2023'!$A$1:$E$183,3,FALSE),0)</f>
        <v>105433-Posta de Salud Rural San Lorenzo (Combarbalá)</v>
      </c>
      <c r="D219" s="253">
        <v>5</v>
      </c>
      <c r="E219" s="253">
        <v>4</v>
      </c>
    </row>
    <row r="220" spans="1:5" ht="15" customHeight="1" x14ac:dyDescent="0.25">
      <c r="A220" s="252" t="s">
        <v>498</v>
      </c>
      <c r="B220" s="252" t="str">
        <f>IFERROR(VLOOKUP($A220,'[2]Establecimiento 2023'!$A$1:$E$183,4,FALSE),0)</f>
        <v>04302-Combarbalá</v>
      </c>
      <c r="C220" s="252" t="str">
        <f>IFERROR(VLOOKUP($A220,'[2]Establecimiento 2023'!$A$1:$E$183,3,FALSE),0)</f>
        <v>105434-Posta de Salud Rural San Marcos (Combarbalá)</v>
      </c>
      <c r="D220" s="253">
        <v>1</v>
      </c>
      <c r="E220" s="253">
        <v>7</v>
      </c>
    </row>
    <row r="221" spans="1:5" ht="15" customHeight="1" x14ac:dyDescent="0.25">
      <c r="A221" s="252" t="s">
        <v>498</v>
      </c>
      <c r="B221" s="252" t="str">
        <f>IFERROR(VLOOKUP($A221,'[2]Establecimiento 2023'!$A$1:$E$183,4,FALSE),0)</f>
        <v>04302-Combarbalá</v>
      </c>
      <c r="C221" s="252" t="str">
        <f>IFERROR(VLOOKUP($A221,'[2]Establecimiento 2023'!$A$1:$E$183,3,FALSE),0)</f>
        <v>105434-Posta de Salud Rural San Marcos (Combarbalá)</v>
      </c>
      <c r="D221" s="253">
        <v>2</v>
      </c>
      <c r="E221" s="253">
        <v>2</v>
      </c>
    </row>
    <row r="222" spans="1:5" ht="15" customHeight="1" x14ac:dyDescent="0.25">
      <c r="A222" s="252" t="s">
        <v>498</v>
      </c>
      <c r="B222" s="252" t="str">
        <f>IFERROR(VLOOKUP($A222,'[2]Establecimiento 2023'!$A$1:$E$183,4,FALSE),0)</f>
        <v>04302-Combarbalá</v>
      </c>
      <c r="C222" s="252" t="str">
        <f>IFERROR(VLOOKUP($A222,'[2]Establecimiento 2023'!$A$1:$E$183,3,FALSE),0)</f>
        <v>105434-Posta de Salud Rural San Marcos (Combarbalá)</v>
      </c>
      <c r="D222" s="253">
        <v>3</v>
      </c>
      <c r="E222" s="253">
        <v>7</v>
      </c>
    </row>
    <row r="223" spans="1:5" ht="15" customHeight="1" x14ac:dyDescent="0.25">
      <c r="A223" s="252" t="s">
        <v>498</v>
      </c>
      <c r="B223" s="252" t="str">
        <f>IFERROR(VLOOKUP($A223,'[2]Establecimiento 2023'!$A$1:$E$183,4,FALSE),0)</f>
        <v>04302-Combarbalá</v>
      </c>
      <c r="C223" s="252" t="str">
        <f>IFERROR(VLOOKUP($A223,'[2]Establecimiento 2023'!$A$1:$E$183,3,FALSE),0)</f>
        <v>105434-Posta de Salud Rural San Marcos (Combarbalá)</v>
      </c>
      <c r="D223" s="253">
        <v>4</v>
      </c>
      <c r="E223" s="253">
        <v>5</v>
      </c>
    </row>
    <row r="224" spans="1:5" ht="15" customHeight="1" x14ac:dyDescent="0.25">
      <c r="A224" s="252" t="s">
        <v>498</v>
      </c>
      <c r="B224" s="252" t="str">
        <f>IFERROR(VLOOKUP($A224,'[2]Establecimiento 2023'!$A$1:$E$183,4,FALSE),0)</f>
        <v>04302-Combarbalá</v>
      </c>
      <c r="C224" s="252" t="str">
        <f>IFERROR(VLOOKUP($A224,'[2]Establecimiento 2023'!$A$1:$E$183,3,FALSE),0)</f>
        <v>105434-Posta de Salud Rural San Marcos (Combarbalá)</v>
      </c>
      <c r="D224" s="253">
        <v>5</v>
      </c>
      <c r="E224" s="253">
        <v>1</v>
      </c>
    </row>
    <row r="225" spans="1:5" ht="15" customHeight="1" x14ac:dyDescent="0.25">
      <c r="A225" s="252" t="s">
        <v>499</v>
      </c>
      <c r="B225" s="252" t="str">
        <f>IFERROR(VLOOKUP($A225,'[2]Establecimiento 2023'!$A$1:$E$183,4,FALSE),0)</f>
        <v>04303-Monte Patria</v>
      </c>
      <c r="C225" s="252" t="str">
        <f>IFERROR(VLOOKUP($A225,'[2]Establecimiento 2023'!$A$1:$E$183,3,FALSE),0)</f>
        <v>105435-Posta de Salud Rural Tulahuén</v>
      </c>
      <c r="D225" s="253">
        <v>2</v>
      </c>
      <c r="E225" s="253">
        <v>1</v>
      </c>
    </row>
    <row r="226" spans="1:5" ht="15" customHeight="1" x14ac:dyDescent="0.25">
      <c r="A226" s="252" t="s">
        <v>499</v>
      </c>
      <c r="B226" s="252" t="str">
        <f>IFERROR(VLOOKUP($A226,'[2]Establecimiento 2023'!$A$1:$E$183,4,FALSE),0)</f>
        <v>04303-Monte Patria</v>
      </c>
      <c r="C226" s="252" t="str">
        <f>IFERROR(VLOOKUP($A226,'[2]Establecimiento 2023'!$A$1:$E$183,3,FALSE),0)</f>
        <v>105435-Posta de Salud Rural Tulahuén</v>
      </c>
      <c r="D226" s="253">
        <v>5</v>
      </c>
      <c r="E226" s="253">
        <v>2</v>
      </c>
    </row>
    <row r="227" spans="1:5" ht="15" customHeight="1" x14ac:dyDescent="0.25">
      <c r="A227" s="252" t="s">
        <v>500</v>
      </c>
      <c r="B227" s="252" t="str">
        <f>IFERROR(VLOOKUP($A227,'[2]Establecimiento 2023'!$A$1:$E$183,4,FALSE),0)</f>
        <v>04303-Monte Patria</v>
      </c>
      <c r="C227" s="252" t="str">
        <f>IFERROR(VLOOKUP($A227,'[2]Establecimiento 2023'!$A$1:$E$183,3,FALSE),0)</f>
        <v>105436-Posta de Salud Rural El Maitén</v>
      </c>
      <c r="D227" s="253">
        <v>2</v>
      </c>
      <c r="E227" s="253">
        <v>4</v>
      </c>
    </row>
    <row r="228" spans="1:5" ht="15" customHeight="1" x14ac:dyDescent="0.25">
      <c r="A228" s="252" t="s">
        <v>501</v>
      </c>
      <c r="B228" s="252" t="str">
        <f>IFERROR(VLOOKUP($A228,'[2]Establecimiento 2023'!$A$1:$E$183,4,FALSE),0)</f>
        <v>04301-Ovalle</v>
      </c>
      <c r="C228" s="252" t="str">
        <f>IFERROR(VLOOKUP($A228,'[2]Establecimiento 2023'!$A$1:$E$183,3,FALSE),0)</f>
        <v>105437-Posta de Salud Rural Chalinga</v>
      </c>
      <c r="D228" s="253">
        <v>1</v>
      </c>
      <c r="E228" s="253">
        <v>1</v>
      </c>
    </row>
    <row r="229" spans="1:5" ht="15" customHeight="1" x14ac:dyDescent="0.25">
      <c r="A229" s="252" t="s">
        <v>501</v>
      </c>
      <c r="B229" s="252" t="str">
        <f>IFERROR(VLOOKUP($A229,'[2]Establecimiento 2023'!$A$1:$E$183,4,FALSE),0)</f>
        <v>04301-Ovalle</v>
      </c>
      <c r="C229" s="252" t="str">
        <f>IFERROR(VLOOKUP($A229,'[2]Establecimiento 2023'!$A$1:$E$183,3,FALSE),0)</f>
        <v>105437-Posta de Salud Rural Chalinga</v>
      </c>
      <c r="D229" s="253">
        <v>2</v>
      </c>
      <c r="E229" s="253">
        <v>1</v>
      </c>
    </row>
    <row r="230" spans="1:5" ht="15" customHeight="1" x14ac:dyDescent="0.25">
      <c r="A230" s="252" t="s">
        <v>502</v>
      </c>
      <c r="B230" s="252" t="str">
        <f>IFERROR(VLOOKUP($A230,'[2]Establecimiento 2023'!$A$1:$E$183,4,FALSE),0)</f>
        <v>04301-Ovalle</v>
      </c>
      <c r="C230" s="252" t="str">
        <f>IFERROR(VLOOKUP($A230,'[2]Establecimiento 2023'!$A$1:$E$183,3,FALSE),0)</f>
        <v>105439-Posta de Salud Rural Cerro Blanco</v>
      </c>
      <c r="D230" s="253">
        <v>1</v>
      </c>
      <c r="E230" s="253">
        <v>4</v>
      </c>
    </row>
    <row r="231" spans="1:5" ht="15" customHeight="1" x14ac:dyDescent="0.25">
      <c r="A231" s="252" t="s">
        <v>502</v>
      </c>
      <c r="B231" s="252" t="str">
        <f>IFERROR(VLOOKUP($A231,'[2]Establecimiento 2023'!$A$1:$E$183,4,FALSE),0)</f>
        <v>04301-Ovalle</v>
      </c>
      <c r="C231" s="252" t="str">
        <f>IFERROR(VLOOKUP($A231,'[2]Establecimiento 2023'!$A$1:$E$183,3,FALSE),0)</f>
        <v>105439-Posta de Salud Rural Cerro Blanco</v>
      </c>
      <c r="D231" s="253">
        <v>2</v>
      </c>
      <c r="E231" s="253">
        <v>2</v>
      </c>
    </row>
    <row r="232" spans="1:5" ht="15" customHeight="1" x14ac:dyDescent="0.25">
      <c r="A232" s="252" t="s">
        <v>503</v>
      </c>
      <c r="B232" s="252" t="str">
        <f>IFERROR(VLOOKUP($A232,'[2]Establecimiento 2023'!$A$1:$E$183,4,FALSE),0)</f>
        <v>04304-Punitaqui</v>
      </c>
      <c r="C232" s="252" t="str">
        <f>IFERROR(VLOOKUP($A232,'[2]Establecimiento 2023'!$A$1:$E$183,3,FALSE),0)</f>
        <v>105440-Posta de Salud Rural Divisadero</v>
      </c>
      <c r="D232" s="253">
        <v>2</v>
      </c>
      <c r="E232" s="253">
        <v>4</v>
      </c>
    </row>
    <row r="233" spans="1:5" ht="15" customHeight="1" x14ac:dyDescent="0.25">
      <c r="A233" s="252" t="s">
        <v>503</v>
      </c>
      <c r="B233" s="252" t="str">
        <f>IFERROR(VLOOKUP($A233,'[2]Establecimiento 2023'!$A$1:$E$183,4,FALSE),0)</f>
        <v>04304-Punitaqui</v>
      </c>
      <c r="C233" s="252" t="str">
        <f>IFERROR(VLOOKUP($A233,'[2]Establecimiento 2023'!$A$1:$E$183,3,FALSE),0)</f>
        <v>105440-Posta de Salud Rural Divisadero</v>
      </c>
      <c r="D233" s="253">
        <v>5</v>
      </c>
      <c r="E233" s="253">
        <v>4</v>
      </c>
    </row>
    <row r="234" spans="1:5" ht="15" customHeight="1" x14ac:dyDescent="0.25">
      <c r="A234" s="252" t="s">
        <v>504</v>
      </c>
      <c r="B234" s="252" t="str">
        <f>IFERROR(VLOOKUP($A234,'[2]Establecimiento 2023'!$A$1:$E$183,4,FALSE),0)</f>
        <v>04302-Combarbalá</v>
      </c>
      <c r="C234" s="252" t="str">
        <f>IFERROR(VLOOKUP($A234,'[2]Establecimiento 2023'!$A$1:$E$183,3,FALSE),0)</f>
        <v>105441-Posta de Salud Rural Manquehua</v>
      </c>
      <c r="D234" s="253">
        <v>1</v>
      </c>
      <c r="E234" s="253">
        <v>5</v>
      </c>
    </row>
    <row r="235" spans="1:5" ht="15" customHeight="1" x14ac:dyDescent="0.25">
      <c r="A235" s="252" t="s">
        <v>504</v>
      </c>
      <c r="B235" s="252" t="str">
        <f>IFERROR(VLOOKUP($A235,'[2]Establecimiento 2023'!$A$1:$E$183,4,FALSE),0)</f>
        <v>04302-Combarbalá</v>
      </c>
      <c r="C235" s="252" t="str">
        <f>IFERROR(VLOOKUP($A235,'[2]Establecimiento 2023'!$A$1:$E$183,3,FALSE),0)</f>
        <v>105441-Posta de Salud Rural Manquehua</v>
      </c>
      <c r="D235" s="253">
        <v>2</v>
      </c>
      <c r="E235" s="253">
        <v>7</v>
      </c>
    </row>
    <row r="236" spans="1:5" ht="15" customHeight="1" x14ac:dyDescent="0.25">
      <c r="A236" s="252" t="s">
        <v>504</v>
      </c>
      <c r="B236" s="252" t="str">
        <f>IFERROR(VLOOKUP($A236,'[2]Establecimiento 2023'!$A$1:$E$183,4,FALSE),0)</f>
        <v>04302-Combarbalá</v>
      </c>
      <c r="C236" s="252" t="str">
        <f>IFERROR(VLOOKUP($A236,'[2]Establecimiento 2023'!$A$1:$E$183,3,FALSE),0)</f>
        <v>105441-Posta de Salud Rural Manquehua</v>
      </c>
      <c r="D236" s="253">
        <v>3</v>
      </c>
      <c r="E236" s="253">
        <v>4</v>
      </c>
    </row>
    <row r="237" spans="1:5" ht="15" customHeight="1" x14ac:dyDescent="0.25">
      <c r="A237" s="252" t="s">
        <v>504</v>
      </c>
      <c r="B237" s="252" t="str">
        <f>IFERROR(VLOOKUP($A237,'[2]Establecimiento 2023'!$A$1:$E$183,4,FALSE),0)</f>
        <v>04302-Combarbalá</v>
      </c>
      <c r="C237" s="252" t="str">
        <f>IFERROR(VLOOKUP($A237,'[2]Establecimiento 2023'!$A$1:$E$183,3,FALSE),0)</f>
        <v>105441-Posta de Salud Rural Manquehua</v>
      </c>
      <c r="D237" s="253">
        <v>4</v>
      </c>
      <c r="E237" s="253">
        <v>2</v>
      </c>
    </row>
    <row r="238" spans="1:5" ht="15" customHeight="1" x14ac:dyDescent="0.25">
      <c r="A238" s="252" t="s">
        <v>504</v>
      </c>
      <c r="B238" s="252" t="str">
        <f>IFERROR(VLOOKUP($A238,'[2]Establecimiento 2023'!$A$1:$E$183,4,FALSE),0)</f>
        <v>04302-Combarbalá</v>
      </c>
      <c r="C238" s="252" t="str">
        <f>IFERROR(VLOOKUP($A238,'[2]Establecimiento 2023'!$A$1:$E$183,3,FALSE),0)</f>
        <v>105441-Posta de Salud Rural Manquehua</v>
      </c>
      <c r="D238" s="253">
        <v>5</v>
      </c>
      <c r="E238" s="253">
        <v>5</v>
      </c>
    </row>
    <row r="239" spans="1:5" ht="15" customHeight="1" x14ac:dyDescent="0.25">
      <c r="A239" s="252" t="s">
        <v>505</v>
      </c>
      <c r="B239" s="252" t="str">
        <f>IFERROR(VLOOKUP($A239,'[2]Establecimiento 2023'!$A$1:$E$183,4,FALSE),0)</f>
        <v>04201-Illapel</v>
      </c>
      <c r="C239" s="252" t="str">
        <f>IFERROR(VLOOKUP($A239,'[2]Establecimiento 2023'!$A$1:$E$183,3,FALSE),0)</f>
        <v>105443-Posta de Salud Rural Cárcamo</v>
      </c>
      <c r="D239" s="253">
        <v>1</v>
      </c>
      <c r="E239" s="253">
        <v>2</v>
      </c>
    </row>
    <row r="240" spans="1:5" ht="15" customHeight="1" x14ac:dyDescent="0.25">
      <c r="A240" s="252" t="s">
        <v>505</v>
      </c>
      <c r="B240" s="252" t="str">
        <f>IFERROR(VLOOKUP($A240,'[2]Establecimiento 2023'!$A$1:$E$183,4,FALSE),0)</f>
        <v>04201-Illapel</v>
      </c>
      <c r="C240" s="252" t="str">
        <f>IFERROR(VLOOKUP($A240,'[2]Establecimiento 2023'!$A$1:$E$183,3,FALSE),0)</f>
        <v>105443-Posta de Salud Rural Cárcamo</v>
      </c>
      <c r="D240" s="253">
        <v>2</v>
      </c>
      <c r="E240" s="253">
        <v>6</v>
      </c>
    </row>
    <row r="241" spans="1:5" ht="15" customHeight="1" x14ac:dyDescent="0.25">
      <c r="A241" s="252" t="s">
        <v>505</v>
      </c>
      <c r="B241" s="252" t="str">
        <f>IFERROR(VLOOKUP($A241,'[2]Establecimiento 2023'!$A$1:$E$183,4,FALSE),0)</f>
        <v>04201-Illapel</v>
      </c>
      <c r="C241" s="252" t="str">
        <f>IFERROR(VLOOKUP($A241,'[2]Establecimiento 2023'!$A$1:$E$183,3,FALSE),0)</f>
        <v>105443-Posta de Salud Rural Cárcamo</v>
      </c>
      <c r="D241" s="253">
        <v>3</v>
      </c>
      <c r="E241" s="253">
        <v>6</v>
      </c>
    </row>
    <row r="242" spans="1:5" ht="15" customHeight="1" x14ac:dyDescent="0.25">
      <c r="A242" s="252" t="s">
        <v>505</v>
      </c>
      <c r="B242" s="252" t="str">
        <f>IFERROR(VLOOKUP($A242,'[2]Establecimiento 2023'!$A$1:$E$183,4,FALSE),0)</f>
        <v>04201-Illapel</v>
      </c>
      <c r="C242" s="252" t="str">
        <f>IFERROR(VLOOKUP($A242,'[2]Establecimiento 2023'!$A$1:$E$183,3,FALSE),0)</f>
        <v>105443-Posta de Salud Rural Cárcamo</v>
      </c>
      <c r="D242" s="253">
        <v>4</v>
      </c>
      <c r="E242" s="253">
        <v>4</v>
      </c>
    </row>
    <row r="243" spans="1:5" ht="15" customHeight="1" x14ac:dyDescent="0.25">
      <c r="A243" s="252" t="s">
        <v>505</v>
      </c>
      <c r="B243" s="252" t="str">
        <f>IFERROR(VLOOKUP($A243,'[2]Establecimiento 2023'!$A$1:$E$183,4,FALSE),0)</f>
        <v>04201-Illapel</v>
      </c>
      <c r="C243" s="252" t="str">
        <f>IFERROR(VLOOKUP($A243,'[2]Establecimiento 2023'!$A$1:$E$183,3,FALSE),0)</f>
        <v>105443-Posta de Salud Rural Cárcamo</v>
      </c>
      <c r="D243" s="253">
        <v>5</v>
      </c>
      <c r="E243" s="253">
        <v>3</v>
      </c>
    </row>
    <row r="244" spans="1:5" ht="15" customHeight="1" x14ac:dyDescent="0.25">
      <c r="A244" s="252" t="s">
        <v>506</v>
      </c>
      <c r="B244" s="252" t="str">
        <f>IFERROR(VLOOKUP($A244,'[2]Establecimiento 2023'!$A$1:$E$183,4,FALSE),0)</f>
        <v>04201-Illapel</v>
      </c>
      <c r="C244" s="252" t="str">
        <f>IFERROR(VLOOKUP($A244,'[2]Establecimiento 2023'!$A$1:$E$183,3,FALSE),0)</f>
        <v>105444-Posta de Salud Rural Huintil</v>
      </c>
      <c r="D244" s="253">
        <v>1</v>
      </c>
      <c r="E244" s="253">
        <v>2</v>
      </c>
    </row>
    <row r="245" spans="1:5" ht="15" customHeight="1" x14ac:dyDescent="0.25">
      <c r="A245" s="252" t="s">
        <v>506</v>
      </c>
      <c r="B245" s="252" t="str">
        <f>IFERROR(VLOOKUP($A245,'[2]Establecimiento 2023'!$A$1:$E$183,4,FALSE),0)</f>
        <v>04201-Illapel</v>
      </c>
      <c r="C245" s="252" t="str">
        <f>IFERROR(VLOOKUP($A245,'[2]Establecimiento 2023'!$A$1:$E$183,3,FALSE),0)</f>
        <v>105444-Posta de Salud Rural Huintil</v>
      </c>
      <c r="D245" s="253">
        <v>3</v>
      </c>
      <c r="E245" s="253">
        <v>1</v>
      </c>
    </row>
    <row r="246" spans="1:5" ht="15" customHeight="1" x14ac:dyDescent="0.25">
      <c r="A246" s="252" t="s">
        <v>506</v>
      </c>
      <c r="B246" s="252" t="str">
        <f>IFERROR(VLOOKUP($A246,'[2]Establecimiento 2023'!$A$1:$E$183,4,FALSE),0)</f>
        <v>04201-Illapel</v>
      </c>
      <c r="C246" s="252" t="str">
        <f>IFERROR(VLOOKUP($A246,'[2]Establecimiento 2023'!$A$1:$E$183,3,FALSE),0)</f>
        <v>105444-Posta de Salud Rural Huintil</v>
      </c>
      <c r="D246" s="253">
        <v>4</v>
      </c>
      <c r="E246" s="253">
        <v>16</v>
      </c>
    </row>
    <row r="247" spans="1:5" ht="15" customHeight="1" x14ac:dyDescent="0.25">
      <c r="A247" s="252" t="s">
        <v>506</v>
      </c>
      <c r="B247" s="252" t="str">
        <f>IFERROR(VLOOKUP($A247,'[2]Establecimiento 2023'!$A$1:$E$183,4,FALSE),0)</f>
        <v>04201-Illapel</v>
      </c>
      <c r="C247" s="252" t="str">
        <f>IFERROR(VLOOKUP($A247,'[2]Establecimiento 2023'!$A$1:$E$183,3,FALSE),0)</f>
        <v>105444-Posta de Salud Rural Huintil</v>
      </c>
      <c r="D247" s="253">
        <v>5</v>
      </c>
      <c r="E247" s="253">
        <v>4</v>
      </c>
    </row>
    <row r="248" spans="1:5" ht="15" customHeight="1" x14ac:dyDescent="0.25">
      <c r="A248" s="252" t="s">
        <v>507</v>
      </c>
      <c r="B248" s="252" t="str">
        <f>IFERROR(VLOOKUP($A248,'[2]Establecimiento 2023'!$A$1:$E$183,4,FALSE),0)</f>
        <v>04201-Illapel</v>
      </c>
      <c r="C248" s="252" t="str">
        <f>IFERROR(VLOOKUP($A248,'[2]Establecimiento 2023'!$A$1:$E$183,3,FALSE),0)</f>
        <v>105445-Posta de Salud Rural Limáhuida</v>
      </c>
      <c r="D248" s="253">
        <v>1</v>
      </c>
      <c r="E248" s="253">
        <v>1</v>
      </c>
    </row>
    <row r="249" spans="1:5" ht="15" customHeight="1" x14ac:dyDescent="0.25">
      <c r="A249" s="252" t="s">
        <v>507</v>
      </c>
      <c r="B249" s="252" t="str">
        <f>IFERROR(VLOOKUP($A249,'[2]Establecimiento 2023'!$A$1:$E$183,4,FALSE),0)</f>
        <v>04201-Illapel</v>
      </c>
      <c r="C249" s="252" t="str">
        <f>IFERROR(VLOOKUP($A249,'[2]Establecimiento 2023'!$A$1:$E$183,3,FALSE),0)</f>
        <v>105445-Posta de Salud Rural Limáhuida</v>
      </c>
      <c r="D249" s="253">
        <v>2</v>
      </c>
      <c r="E249" s="253">
        <v>5</v>
      </c>
    </row>
    <row r="250" spans="1:5" ht="15" customHeight="1" x14ac:dyDescent="0.25">
      <c r="A250" s="252" t="s">
        <v>507</v>
      </c>
      <c r="B250" s="252" t="str">
        <f>IFERROR(VLOOKUP($A250,'[2]Establecimiento 2023'!$A$1:$E$183,4,FALSE),0)</f>
        <v>04201-Illapel</v>
      </c>
      <c r="C250" s="252" t="str">
        <f>IFERROR(VLOOKUP($A250,'[2]Establecimiento 2023'!$A$1:$E$183,3,FALSE),0)</f>
        <v>105445-Posta de Salud Rural Limáhuida</v>
      </c>
      <c r="D250" s="253">
        <v>3</v>
      </c>
      <c r="E250" s="253">
        <v>0</v>
      </c>
    </row>
    <row r="251" spans="1:5" ht="15" customHeight="1" x14ac:dyDescent="0.25">
      <c r="A251" s="252" t="s">
        <v>507</v>
      </c>
      <c r="B251" s="252" t="str">
        <f>IFERROR(VLOOKUP($A251,'[2]Establecimiento 2023'!$A$1:$E$183,4,FALSE),0)</f>
        <v>04201-Illapel</v>
      </c>
      <c r="C251" s="252" t="str">
        <f>IFERROR(VLOOKUP($A251,'[2]Establecimiento 2023'!$A$1:$E$183,3,FALSE),0)</f>
        <v>105445-Posta de Salud Rural Limáhuida</v>
      </c>
      <c r="D251" s="253">
        <v>4</v>
      </c>
      <c r="E251" s="253">
        <v>0</v>
      </c>
    </row>
    <row r="252" spans="1:5" ht="15" customHeight="1" x14ac:dyDescent="0.25">
      <c r="A252" s="252" t="s">
        <v>507</v>
      </c>
      <c r="B252" s="252" t="str">
        <f>IFERROR(VLOOKUP($A252,'[2]Establecimiento 2023'!$A$1:$E$183,4,FALSE),0)</f>
        <v>04201-Illapel</v>
      </c>
      <c r="C252" s="252" t="str">
        <f>IFERROR(VLOOKUP($A252,'[2]Establecimiento 2023'!$A$1:$E$183,3,FALSE),0)</f>
        <v>105445-Posta de Salud Rural Limáhuida</v>
      </c>
      <c r="D252" s="253">
        <v>5</v>
      </c>
      <c r="E252" s="253">
        <v>1</v>
      </c>
    </row>
    <row r="253" spans="1:5" ht="15" customHeight="1" x14ac:dyDescent="0.25">
      <c r="A253" s="252" t="s">
        <v>508</v>
      </c>
      <c r="B253" s="252" t="str">
        <f>IFERROR(VLOOKUP($A253,'[2]Establecimiento 2023'!$A$1:$E$183,4,FALSE),0)</f>
        <v>04201-Illapel</v>
      </c>
      <c r="C253" s="252" t="str">
        <f>IFERROR(VLOOKUP($A253,'[2]Establecimiento 2023'!$A$1:$E$183,3,FALSE),0)</f>
        <v>105446-Posta de Salud Rural Matancilla</v>
      </c>
      <c r="D253" s="253">
        <v>1</v>
      </c>
      <c r="E253" s="253">
        <v>1</v>
      </c>
    </row>
    <row r="254" spans="1:5" ht="15" customHeight="1" x14ac:dyDescent="0.25">
      <c r="A254" s="252" t="s">
        <v>508</v>
      </c>
      <c r="B254" s="252" t="str">
        <f>IFERROR(VLOOKUP($A254,'[2]Establecimiento 2023'!$A$1:$E$183,4,FALSE),0)</f>
        <v>04201-Illapel</v>
      </c>
      <c r="C254" s="252" t="str">
        <f>IFERROR(VLOOKUP($A254,'[2]Establecimiento 2023'!$A$1:$E$183,3,FALSE),0)</f>
        <v>105446-Posta de Salud Rural Matancilla</v>
      </c>
      <c r="D254" s="253">
        <v>2</v>
      </c>
      <c r="E254" s="253">
        <v>0</v>
      </c>
    </row>
    <row r="255" spans="1:5" ht="15" customHeight="1" x14ac:dyDescent="0.25">
      <c r="A255" s="252" t="s">
        <v>508</v>
      </c>
      <c r="B255" s="252" t="str">
        <f>IFERROR(VLOOKUP($A255,'[2]Establecimiento 2023'!$A$1:$E$183,4,FALSE),0)</f>
        <v>04201-Illapel</v>
      </c>
      <c r="C255" s="252" t="str">
        <f>IFERROR(VLOOKUP($A255,'[2]Establecimiento 2023'!$A$1:$E$183,3,FALSE),0)</f>
        <v>105446-Posta de Salud Rural Matancilla</v>
      </c>
      <c r="D255" s="253">
        <v>5</v>
      </c>
      <c r="E255" s="253">
        <v>1</v>
      </c>
    </row>
    <row r="256" spans="1:5" ht="15" customHeight="1" x14ac:dyDescent="0.25">
      <c r="A256" s="252" t="s">
        <v>509</v>
      </c>
      <c r="B256" s="252" t="str">
        <f>IFERROR(VLOOKUP($A256,'[2]Establecimiento 2023'!$A$1:$E$183,4,FALSE),0)</f>
        <v>04201-Illapel</v>
      </c>
      <c r="C256" s="252" t="str">
        <f>IFERROR(VLOOKUP($A256,'[2]Establecimiento 2023'!$A$1:$E$183,3,FALSE),0)</f>
        <v>105447-Posta de Salud Rural Peralillo Illapel</v>
      </c>
      <c r="D256" s="253">
        <v>2</v>
      </c>
      <c r="E256" s="253">
        <v>6</v>
      </c>
    </row>
    <row r="257" spans="1:5" ht="15" customHeight="1" x14ac:dyDescent="0.25">
      <c r="A257" s="252" t="s">
        <v>509</v>
      </c>
      <c r="B257" s="252" t="str">
        <f>IFERROR(VLOOKUP($A257,'[2]Establecimiento 2023'!$A$1:$E$183,4,FALSE),0)</f>
        <v>04201-Illapel</v>
      </c>
      <c r="C257" s="252" t="str">
        <f>IFERROR(VLOOKUP($A257,'[2]Establecimiento 2023'!$A$1:$E$183,3,FALSE),0)</f>
        <v>105447-Posta de Salud Rural Peralillo Illapel</v>
      </c>
      <c r="D257" s="253">
        <v>4</v>
      </c>
      <c r="E257" s="253">
        <v>2</v>
      </c>
    </row>
    <row r="258" spans="1:5" ht="15" customHeight="1" x14ac:dyDescent="0.25">
      <c r="A258" s="252" t="s">
        <v>509</v>
      </c>
      <c r="B258" s="252" t="str">
        <f>IFERROR(VLOOKUP($A258,'[2]Establecimiento 2023'!$A$1:$E$183,4,FALSE),0)</f>
        <v>04201-Illapel</v>
      </c>
      <c r="C258" s="252" t="str">
        <f>IFERROR(VLOOKUP($A258,'[2]Establecimiento 2023'!$A$1:$E$183,3,FALSE),0)</f>
        <v>105447-Posta de Salud Rural Peralillo Illapel</v>
      </c>
      <c r="D258" s="253">
        <v>5</v>
      </c>
      <c r="E258" s="253">
        <v>1</v>
      </c>
    </row>
    <row r="259" spans="1:5" ht="15" customHeight="1" x14ac:dyDescent="0.25">
      <c r="A259" s="252" t="s">
        <v>510</v>
      </c>
      <c r="B259" s="252" t="str">
        <f>IFERROR(VLOOKUP($A259,'[2]Establecimiento 2023'!$A$1:$E$183,4,FALSE),0)</f>
        <v>04201-Illapel</v>
      </c>
      <c r="C259" s="252" t="str">
        <f>IFERROR(VLOOKUP($A259,'[2]Establecimiento 2023'!$A$1:$E$183,3,FALSE),0)</f>
        <v>105448-Posta de Salud Rural Santa Virginia</v>
      </c>
      <c r="D259" s="253">
        <v>1</v>
      </c>
      <c r="E259" s="253">
        <v>6</v>
      </c>
    </row>
    <row r="260" spans="1:5" ht="15" customHeight="1" x14ac:dyDescent="0.25">
      <c r="A260" s="252" t="s">
        <v>510</v>
      </c>
      <c r="B260" s="252" t="str">
        <f>IFERROR(VLOOKUP($A260,'[2]Establecimiento 2023'!$A$1:$E$183,4,FALSE),0)</f>
        <v>04201-Illapel</v>
      </c>
      <c r="C260" s="252" t="str">
        <f>IFERROR(VLOOKUP($A260,'[2]Establecimiento 2023'!$A$1:$E$183,3,FALSE),0)</f>
        <v>105448-Posta de Salud Rural Santa Virginia</v>
      </c>
      <c r="D260" s="253">
        <v>2</v>
      </c>
      <c r="E260" s="253">
        <v>2</v>
      </c>
    </row>
    <row r="261" spans="1:5" ht="15" customHeight="1" x14ac:dyDescent="0.25">
      <c r="A261" s="252" t="s">
        <v>510</v>
      </c>
      <c r="B261" s="252" t="str">
        <f>IFERROR(VLOOKUP($A261,'[2]Establecimiento 2023'!$A$1:$E$183,4,FALSE),0)</f>
        <v>04201-Illapel</v>
      </c>
      <c r="C261" s="252" t="str">
        <f>IFERROR(VLOOKUP($A261,'[2]Establecimiento 2023'!$A$1:$E$183,3,FALSE),0)</f>
        <v>105448-Posta de Salud Rural Santa Virginia</v>
      </c>
      <c r="D261" s="253">
        <v>3</v>
      </c>
      <c r="E261" s="253">
        <v>6</v>
      </c>
    </row>
    <row r="262" spans="1:5" ht="15" customHeight="1" x14ac:dyDescent="0.25">
      <c r="A262" s="252" t="s">
        <v>510</v>
      </c>
      <c r="B262" s="252" t="str">
        <f>IFERROR(VLOOKUP($A262,'[2]Establecimiento 2023'!$A$1:$E$183,4,FALSE),0)</f>
        <v>04201-Illapel</v>
      </c>
      <c r="C262" s="252" t="str">
        <f>IFERROR(VLOOKUP($A262,'[2]Establecimiento 2023'!$A$1:$E$183,3,FALSE),0)</f>
        <v>105448-Posta de Salud Rural Santa Virginia</v>
      </c>
      <c r="D262" s="253">
        <v>4</v>
      </c>
      <c r="E262" s="253">
        <v>3</v>
      </c>
    </row>
    <row r="263" spans="1:5" ht="15" customHeight="1" x14ac:dyDescent="0.25">
      <c r="A263" s="252" t="s">
        <v>510</v>
      </c>
      <c r="B263" s="252" t="str">
        <f>IFERROR(VLOOKUP($A263,'[2]Establecimiento 2023'!$A$1:$E$183,4,FALSE),0)</f>
        <v>04201-Illapel</v>
      </c>
      <c r="C263" s="252" t="str">
        <f>IFERROR(VLOOKUP($A263,'[2]Establecimiento 2023'!$A$1:$E$183,3,FALSE),0)</f>
        <v>105448-Posta de Salud Rural Santa Virginia</v>
      </c>
      <c r="D263" s="253">
        <v>5</v>
      </c>
      <c r="E263" s="253">
        <v>2</v>
      </c>
    </row>
    <row r="264" spans="1:5" ht="15" customHeight="1" x14ac:dyDescent="0.25">
      <c r="A264" s="252" t="s">
        <v>511</v>
      </c>
      <c r="B264" s="252" t="str">
        <f>IFERROR(VLOOKUP($A264,'[2]Establecimiento 2023'!$A$1:$E$183,4,FALSE),0)</f>
        <v>04201-Illapel</v>
      </c>
      <c r="C264" s="252" t="str">
        <f>IFERROR(VLOOKUP($A264,'[2]Establecimiento 2023'!$A$1:$E$183,3,FALSE),0)</f>
        <v>105449-Posta de Salud Rural Tunga Norte</v>
      </c>
      <c r="D264" s="253">
        <v>1</v>
      </c>
      <c r="E264" s="253">
        <v>2</v>
      </c>
    </row>
    <row r="265" spans="1:5" ht="15" customHeight="1" x14ac:dyDescent="0.25">
      <c r="A265" s="252" t="s">
        <v>511</v>
      </c>
      <c r="B265" s="252" t="str">
        <f>IFERROR(VLOOKUP($A265,'[2]Establecimiento 2023'!$A$1:$E$183,4,FALSE),0)</f>
        <v>04201-Illapel</v>
      </c>
      <c r="C265" s="252" t="str">
        <f>IFERROR(VLOOKUP($A265,'[2]Establecimiento 2023'!$A$1:$E$183,3,FALSE),0)</f>
        <v>105449-Posta de Salud Rural Tunga Norte</v>
      </c>
      <c r="D265" s="253">
        <v>3</v>
      </c>
      <c r="E265" s="253">
        <v>0</v>
      </c>
    </row>
    <row r="266" spans="1:5" ht="15" customHeight="1" x14ac:dyDescent="0.25">
      <c r="A266" s="252" t="s">
        <v>511</v>
      </c>
      <c r="B266" s="252" t="str">
        <f>IFERROR(VLOOKUP($A266,'[2]Establecimiento 2023'!$A$1:$E$183,4,FALSE),0)</f>
        <v>04201-Illapel</v>
      </c>
      <c r="C266" s="252" t="str">
        <f>IFERROR(VLOOKUP($A266,'[2]Establecimiento 2023'!$A$1:$E$183,3,FALSE),0)</f>
        <v>105449-Posta de Salud Rural Tunga Norte</v>
      </c>
      <c r="D266" s="253">
        <v>4</v>
      </c>
      <c r="E266" s="253">
        <v>1</v>
      </c>
    </row>
    <row r="267" spans="1:5" ht="15" customHeight="1" x14ac:dyDescent="0.25">
      <c r="A267" s="252" t="s">
        <v>511</v>
      </c>
      <c r="B267" s="252" t="str">
        <f>IFERROR(VLOOKUP($A267,'[2]Establecimiento 2023'!$A$1:$E$183,4,FALSE),0)</f>
        <v>04201-Illapel</v>
      </c>
      <c r="C267" s="252" t="str">
        <f>IFERROR(VLOOKUP($A267,'[2]Establecimiento 2023'!$A$1:$E$183,3,FALSE),0)</f>
        <v>105449-Posta de Salud Rural Tunga Norte</v>
      </c>
      <c r="D267" s="253">
        <v>5</v>
      </c>
      <c r="E267" s="253">
        <v>1</v>
      </c>
    </row>
    <row r="268" spans="1:5" ht="15" customHeight="1" x14ac:dyDescent="0.25">
      <c r="A268" s="252" t="s">
        <v>512</v>
      </c>
      <c r="B268" s="252" t="str">
        <f>IFERROR(VLOOKUP($A268,'[2]Establecimiento 2023'!$A$1:$E$183,4,FALSE),0)</f>
        <v>04204-Salamanca</v>
      </c>
      <c r="C268" s="252" t="str">
        <f>IFERROR(VLOOKUP($A268,'[2]Establecimiento 2023'!$A$1:$E$183,3,FALSE),0)</f>
        <v>105452-Posta de Salud Rural Cuncumén(Salamanca)</v>
      </c>
      <c r="D268" s="253">
        <v>1</v>
      </c>
      <c r="E268" s="253">
        <v>1</v>
      </c>
    </row>
    <row r="269" spans="1:5" ht="15" customHeight="1" x14ac:dyDescent="0.25">
      <c r="A269" s="252" t="s">
        <v>512</v>
      </c>
      <c r="B269" s="252" t="str">
        <f>IFERROR(VLOOKUP($A269,'[2]Establecimiento 2023'!$A$1:$E$183,4,FALSE),0)</f>
        <v>04204-Salamanca</v>
      </c>
      <c r="C269" s="252" t="str">
        <f>IFERROR(VLOOKUP($A269,'[2]Establecimiento 2023'!$A$1:$E$183,3,FALSE),0)</f>
        <v>105452-Posta de Salud Rural Cuncumén(Salamanca)</v>
      </c>
      <c r="D269" s="253">
        <v>3</v>
      </c>
      <c r="E269" s="253">
        <v>3</v>
      </c>
    </row>
    <row r="270" spans="1:5" ht="15" customHeight="1" x14ac:dyDescent="0.25">
      <c r="A270" s="252" t="s">
        <v>512</v>
      </c>
      <c r="B270" s="252" t="str">
        <f>IFERROR(VLOOKUP($A270,'[2]Establecimiento 2023'!$A$1:$E$183,4,FALSE),0)</f>
        <v>04204-Salamanca</v>
      </c>
      <c r="C270" s="252" t="str">
        <f>IFERROR(VLOOKUP($A270,'[2]Establecimiento 2023'!$A$1:$E$183,3,FALSE),0)</f>
        <v>105452-Posta de Salud Rural Cuncumén(Salamanca)</v>
      </c>
      <c r="D270" s="253">
        <v>4</v>
      </c>
      <c r="E270" s="253">
        <v>1</v>
      </c>
    </row>
    <row r="271" spans="1:5" ht="15" customHeight="1" x14ac:dyDescent="0.25">
      <c r="A271" s="252" t="s">
        <v>512</v>
      </c>
      <c r="B271" s="252" t="str">
        <f>IFERROR(VLOOKUP($A271,'[2]Establecimiento 2023'!$A$1:$E$183,4,FALSE),0)</f>
        <v>04204-Salamanca</v>
      </c>
      <c r="C271" s="252" t="str">
        <f>IFERROR(VLOOKUP($A271,'[2]Establecimiento 2023'!$A$1:$E$183,3,FALSE),0)</f>
        <v>105452-Posta de Salud Rural Cuncumén(Salamanca)</v>
      </c>
      <c r="D271" s="253">
        <v>5</v>
      </c>
      <c r="E271" s="253">
        <v>10</v>
      </c>
    </row>
    <row r="272" spans="1:5" ht="15" customHeight="1" x14ac:dyDescent="0.25">
      <c r="A272" s="252" t="s">
        <v>513</v>
      </c>
      <c r="B272" s="252" t="str">
        <f>IFERROR(VLOOKUP($A272,'[2]Establecimiento 2023'!$A$1:$E$183,4,FALSE),0)</f>
        <v>04204-Salamanca</v>
      </c>
      <c r="C272" s="252" t="str">
        <f>IFERROR(VLOOKUP($A272,'[2]Establecimiento 2023'!$A$1:$E$183,3,FALSE),0)</f>
        <v>105453-Posta de Salud Rural Tranquilla</v>
      </c>
      <c r="D272" s="253">
        <v>1</v>
      </c>
      <c r="E272" s="253">
        <v>3</v>
      </c>
    </row>
    <row r="273" spans="1:5" ht="15" customHeight="1" x14ac:dyDescent="0.25">
      <c r="A273" s="252" t="s">
        <v>513</v>
      </c>
      <c r="B273" s="252" t="str">
        <f>IFERROR(VLOOKUP($A273,'[2]Establecimiento 2023'!$A$1:$E$183,4,FALSE),0)</f>
        <v>04204-Salamanca</v>
      </c>
      <c r="C273" s="252" t="str">
        <f>IFERROR(VLOOKUP($A273,'[2]Establecimiento 2023'!$A$1:$E$183,3,FALSE),0)</f>
        <v>105453-Posta de Salud Rural Tranquilla</v>
      </c>
      <c r="D273" s="253">
        <v>2</v>
      </c>
      <c r="E273" s="253">
        <v>3</v>
      </c>
    </row>
    <row r="274" spans="1:5" ht="15" customHeight="1" x14ac:dyDescent="0.25">
      <c r="A274" s="252" t="s">
        <v>513</v>
      </c>
      <c r="B274" s="252" t="str">
        <f>IFERROR(VLOOKUP($A274,'[2]Establecimiento 2023'!$A$1:$E$183,4,FALSE),0)</f>
        <v>04204-Salamanca</v>
      </c>
      <c r="C274" s="252" t="str">
        <f>IFERROR(VLOOKUP($A274,'[2]Establecimiento 2023'!$A$1:$E$183,3,FALSE),0)</f>
        <v>105453-Posta de Salud Rural Tranquilla</v>
      </c>
      <c r="D274" s="253">
        <v>3</v>
      </c>
      <c r="E274" s="253">
        <v>7</v>
      </c>
    </row>
    <row r="275" spans="1:5" ht="15" customHeight="1" x14ac:dyDescent="0.25">
      <c r="A275" s="252" t="s">
        <v>513</v>
      </c>
      <c r="B275" s="252" t="str">
        <f>IFERROR(VLOOKUP($A275,'[2]Establecimiento 2023'!$A$1:$E$183,4,FALSE),0)</f>
        <v>04204-Salamanca</v>
      </c>
      <c r="C275" s="252" t="str">
        <f>IFERROR(VLOOKUP($A275,'[2]Establecimiento 2023'!$A$1:$E$183,3,FALSE),0)</f>
        <v>105453-Posta de Salud Rural Tranquilla</v>
      </c>
      <c r="D275" s="253">
        <v>4</v>
      </c>
      <c r="E275" s="253">
        <v>7</v>
      </c>
    </row>
    <row r="276" spans="1:5" ht="15" customHeight="1" x14ac:dyDescent="0.25">
      <c r="A276" s="252" t="s">
        <v>513</v>
      </c>
      <c r="B276" s="252" t="str">
        <f>IFERROR(VLOOKUP($A276,'[2]Establecimiento 2023'!$A$1:$E$183,4,FALSE),0)</f>
        <v>04204-Salamanca</v>
      </c>
      <c r="C276" s="252" t="str">
        <f>IFERROR(VLOOKUP($A276,'[2]Establecimiento 2023'!$A$1:$E$183,3,FALSE),0)</f>
        <v>105453-Posta de Salud Rural Tranquilla</v>
      </c>
      <c r="D276" s="253">
        <v>5</v>
      </c>
      <c r="E276" s="253">
        <v>8</v>
      </c>
    </row>
    <row r="277" spans="1:5" ht="15" customHeight="1" x14ac:dyDescent="0.25">
      <c r="A277" s="252" t="s">
        <v>514</v>
      </c>
      <c r="B277" s="252" t="str">
        <f>IFERROR(VLOOKUP($A277,'[2]Establecimiento 2023'!$A$1:$E$183,4,FALSE),0)</f>
        <v>04204-Salamanca</v>
      </c>
      <c r="C277" s="252" t="str">
        <f>IFERROR(VLOOKUP($A277,'[2]Establecimiento 2023'!$A$1:$E$183,3,FALSE),0)</f>
        <v>105454-Posta de Salud Rural Cunlagua</v>
      </c>
      <c r="D277" s="253">
        <v>1</v>
      </c>
      <c r="E277" s="253">
        <v>2</v>
      </c>
    </row>
    <row r="278" spans="1:5" ht="15" customHeight="1" x14ac:dyDescent="0.25">
      <c r="A278" s="252" t="s">
        <v>514</v>
      </c>
      <c r="B278" s="252" t="str">
        <f>IFERROR(VLOOKUP($A278,'[2]Establecimiento 2023'!$A$1:$E$183,4,FALSE),0)</f>
        <v>04204-Salamanca</v>
      </c>
      <c r="C278" s="252" t="str">
        <f>IFERROR(VLOOKUP($A278,'[2]Establecimiento 2023'!$A$1:$E$183,3,FALSE),0)</f>
        <v>105454-Posta de Salud Rural Cunlagua</v>
      </c>
      <c r="D278" s="253">
        <v>3</v>
      </c>
      <c r="E278" s="253">
        <v>5</v>
      </c>
    </row>
    <row r="279" spans="1:5" ht="15" customHeight="1" x14ac:dyDescent="0.25">
      <c r="A279" s="252" t="s">
        <v>514</v>
      </c>
      <c r="B279" s="252" t="str">
        <f>IFERROR(VLOOKUP($A279,'[2]Establecimiento 2023'!$A$1:$E$183,4,FALSE),0)</f>
        <v>04204-Salamanca</v>
      </c>
      <c r="C279" s="252" t="str">
        <f>IFERROR(VLOOKUP($A279,'[2]Establecimiento 2023'!$A$1:$E$183,3,FALSE),0)</f>
        <v>105454-Posta de Salud Rural Cunlagua</v>
      </c>
      <c r="D279" s="253">
        <v>4</v>
      </c>
      <c r="E279" s="253">
        <v>3</v>
      </c>
    </row>
    <row r="280" spans="1:5" ht="15" customHeight="1" x14ac:dyDescent="0.25">
      <c r="A280" s="252" t="s">
        <v>515</v>
      </c>
      <c r="B280" s="252" t="str">
        <f>IFERROR(VLOOKUP($A280,'[2]Establecimiento 2023'!$A$1:$E$183,4,FALSE),0)</f>
        <v>04204-Salamanca</v>
      </c>
      <c r="C280" s="252" t="str">
        <f>IFERROR(VLOOKUP($A280,'[2]Establecimiento 2023'!$A$1:$E$183,3,FALSE),0)</f>
        <v>105455-CESFAM Valle Alto</v>
      </c>
      <c r="D280" s="253">
        <v>1</v>
      </c>
      <c r="E280" s="253">
        <v>4</v>
      </c>
    </row>
    <row r="281" spans="1:5" ht="15" customHeight="1" x14ac:dyDescent="0.25">
      <c r="A281" s="252" t="s">
        <v>515</v>
      </c>
      <c r="B281" s="252" t="str">
        <f>IFERROR(VLOOKUP($A281,'[2]Establecimiento 2023'!$A$1:$E$183,4,FALSE),0)</f>
        <v>04204-Salamanca</v>
      </c>
      <c r="C281" s="252" t="str">
        <f>IFERROR(VLOOKUP($A281,'[2]Establecimiento 2023'!$A$1:$E$183,3,FALSE),0)</f>
        <v>105455-CESFAM Valle Alto</v>
      </c>
      <c r="D281" s="253">
        <v>2</v>
      </c>
      <c r="E281" s="253">
        <v>3</v>
      </c>
    </row>
    <row r="282" spans="1:5" ht="15" customHeight="1" x14ac:dyDescent="0.25">
      <c r="A282" s="252" t="s">
        <v>515</v>
      </c>
      <c r="B282" s="252" t="str">
        <f>IFERROR(VLOOKUP($A282,'[2]Establecimiento 2023'!$A$1:$E$183,4,FALSE),0)</f>
        <v>04204-Salamanca</v>
      </c>
      <c r="C282" s="252" t="str">
        <f>IFERROR(VLOOKUP($A282,'[2]Establecimiento 2023'!$A$1:$E$183,3,FALSE),0)</f>
        <v>105455-CESFAM Valle Alto</v>
      </c>
      <c r="D282" s="253">
        <v>3</v>
      </c>
      <c r="E282" s="253">
        <v>6</v>
      </c>
    </row>
    <row r="283" spans="1:5" ht="15" customHeight="1" x14ac:dyDescent="0.25">
      <c r="A283" s="252" t="s">
        <v>515</v>
      </c>
      <c r="B283" s="252" t="str">
        <f>IFERROR(VLOOKUP($A283,'[2]Establecimiento 2023'!$A$1:$E$183,4,FALSE),0)</f>
        <v>04204-Salamanca</v>
      </c>
      <c r="C283" s="252" t="str">
        <f>IFERROR(VLOOKUP($A283,'[2]Establecimiento 2023'!$A$1:$E$183,3,FALSE),0)</f>
        <v>105455-CESFAM Valle Alto</v>
      </c>
      <c r="D283" s="253">
        <v>4</v>
      </c>
      <c r="E283" s="253">
        <v>2</v>
      </c>
    </row>
    <row r="284" spans="1:5" ht="15" customHeight="1" x14ac:dyDescent="0.25">
      <c r="A284" s="252" t="s">
        <v>515</v>
      </c>
      <c r="B284" s="252" t="str">
        <f>IFERROR(VLOOKUP($A284,'[2]Establecimiento 2023'!$A$1:$E$183,4,FALSE),0)</f>
        <v>04204-Salamanca</v>
      </c>
      <c r="C284" s="252" t="str">
        <f>IFERROR(VLOOKUP($A284,'[2]Establecimiento 2023'!$A$1:$E$183,3,FALSE),0)</f>
        <v>105455-CESFAM Valle Alto</v>
      </c>
      <c r="D284" s="253">
        <v>5</v>
      </c>
      <c r="E284" s="253">
        <v>10</v>
      </c>
    </row>
    <row r="285" spans="1:5" ht="15" customHeight="1" x14ac:dyDescent="0.25">
      <c r="A285" s="252" t="s">
        <v>516</v>
      </c>
      <c r="B285" s="252" t="str">
        <f>IFERROR(VLOOKUP($A285,'[2]Establecimiento 2023'!$A$1:$E$183,4,FALSE),0)</f>
        <v>04204-Salamanca</v>
      </c>
      <c r="C285" s="252" t="str">
        <f>IFERROR(VLOOKUP($A285,'[2]Establecimiento 2023'!$A$1:$E$183,3,FALSE),0)</f>
        <v>105456-Posta de Salud Rural Llimpo</v>
      </c>
      <c r="D285" s="253">
        <v>1</v>
      </c>
      <c r="E285" s="253">
        <v>3</v>
      </c>
    </row>
    <row r="286" spans="1:5" ht="15" customHeight="1" x14ac:dyDescent="0.25">
      <c r="A286" s="252" t="s">
        <v>516</v>
      </c>
      <c r="B286" s="252" t="str">
        <f>IFERROR(VLOOKUP($A286,'[2]Establecimiento 2023'!$A$1:$E$183,4,FALSE),0)</f>
        <v>04204-Salamanca</v>
      </c>
      <c r="C286" s="252" t="str">
        <f>IFERROR(VLOOKUP($A286,'[2]Establecimiento 2023'!$A$1:$E$183,3,FALSE),0)</f>
        <v>105456-Posta de Salud Rural Llimpo</v>
      </c>
      <c r="D286" s="253">
        <v>2</v>
      </c>
      <c r="E286" s="253">
        <v>5</v>
      </c>
    </row>
    <row r="287" spans="1:5" ht="15" customHeight="1" x14ac:dyDescent="0.25">
      <c r="A287" s="252" t="s">
        <v>516</v>
      </c>
      <c r="B287" s="252" t="str">
        <f>IFERROR(VLOOKUP($A287,'[2]Establecimiento 2023'!$A$1:$E$183,4,FALSE),0)</f>
        <v>04204-Salamanca</v>
      </c>
      <c r="C287" s="252" t="str">
        <f>IFERROR(VLOOKUP($A287,'[2]Establecimiento 2023'!$A$1:$E$183,3,FALSE),0)</f>
        <v>105456-Posta de Salud Rural Llimpo</v>
      </c>
      <c r="D287" s="253">
        <v>3</v>
      </c>
      <c r="E287" s="253">
        <v>5</v>
      </c>
    </row>
    <row r="288" spans="1:5" ht="15" customHeight="1" x14ac:dyDescent="0.25">
      <c r="A288" s="252" t="s">
        <v>516</v>
      </c>
      <c r="B288" s="252" t="str">
        <f>IFERROR(VLOOKUP($A288,'[2]Establecimiento 2023'!$A$1:$E$183,4,FALSE),0)</f>
        <v>04204-Salamanca</v>
      </c>
      <c r="C288" s="252" t="str">
        <f>IFERROR(VLOOKUP($A288,'[2]Establecimiento 2023'!$A$1:$E$183,3,FALSE),0)</f>
        <v>105456-Posta de Salud Rural Llimpo</v>
      </c>
      <c r="D288" s="253">
        <v>4</v>
      </c>
      <c r="E288" s="253">
        <v>3</v>
      </c>
    </row>
    <row r="289" spans="1:5" ht="15" customHeight="1" x14ac:dyDescent="0.25">
      <c r="A289" s="252" t="s">
        <v>516</v>
      </c>
      <c r="B289" s="252" t="str">
        <f>IFERROR(VLOOKUP($A289,'[2]Establecimiento 2023'!$A$1:$E$183,4,FALSE),0)</f>
        <v>04204-Salamanca</v>
      </c>
      <c r="C289" s="252" t="str">
        <f>IFERROR(VLOOKUP($A289,'[2]Establecimiento 2023'!$A$1:$E$183,3,FALSE),0)</f>
        <v>105456-Posta de Salud Rural Llimpo</v>
      </c>
      <c r="D289" s="253">
        <v>5</v>
      </c>
      <c r="E289" s="253">
        <v>16</v>
      </c>
    </row>
    <row r="290" spans="1:5" ht="15" customHeight="1" x14ac:dyDescent="0.25">
      <c r="A290" s="252" t="s">
        <v>517</v>
      </c>
      <c r="B290" s="252" t="str">
        <f>IFERROR(VLOOKUP($A290,'[2]Establecimiento 2023'!$A$1:$E$183,4,FALSE),0)</f>
        <v>04204-Salamanca</v>
      </c>
      <c r="C290" s="252" t="str">
        <f>IFERROR(VLOOKUP($A290,'[2]Establecimiento 2023'!$A$1:$E$183,3,FALSE),0)</f>
        <v>105457-Posta de Salud Rural San Agustín (Salamanca)</v>
      </c>
      <c r="D290" s="253">
        <v>3</v>
      </c>
      <c r="E290" s="253">
        <v>2</v>
      </c>
    </row>
    <row r="291" spans="1:5" ht="15" customHeight="1" x14ac:dyDescent="0.25">
      <c r="A291" s="252" t="s">
        <v>517</v>
      </c>
      <c r="B291" s="252" t="str">
        <f>IFERROR(VLOOKUP($A291,'[2]Establecimiento 2023'!$A$1:$E$183,4,FALSE),0)</f>
        <v>04204-Salamanca</v>
      </c>
      <c r="C291" s="252" t="str">
        <f>IFERROR(VLOOKUP($A291,'[2]Establecimiento 2023'!$A$1:$E$183,3,FALSE),0)</f>
        <v>105457-Posta de Salud Rural San Agustín (Salamanca)</v>
      </c>
      <c r="D291" s="253">
        <v>4</v>
      </c>
      <c r="E291" s="253">
        <v>2</v>
      </c>
    </row>
    <row r="292" spans="1:5" ht="15" customHeight="1" x14ac:dyDescent="0.25">
      <c r="A292" s="252" t="s">
        <v>517</v>
      </c>
      <c r="B292" s="252" t="str">
        <f>IFERROR(VLOOKUP($A292,'[2]Establecimiento 2023'!$A$1:$E$183,4,FALSE),0)</f>
        <v>04204-Salamanca</v>
      </c>
      <c r="C292" s="252" t="str">
        <f>IFERROR(VLOOKUP($A292,'[2]Establecimiento 2023'!$A$1:$E$183,3,FALSE),0)</f>
        <v>105457-Posta de Salud Rural San Agustín (Salamanca)</v>
      </c>
      <c r="D292" s="253">
        <v>5</v>
      </c>
      <c r="E292" s="253">
        <v>6</v>
      </c>
    </row>
    <row r="293" spans="1:5" ht="15" customHeight="1" x14ac:dyDescent="0.25">
      <c r="A293" s="252" t="s">
        <v>518</v>
      </c>
      <c r="B293" s="252" t="str">
        <f>IFERROR(VLOOKUP($A293,'[2]Establecimiento 2023'!$A$1:$E$183,4,FALSE),0)</f>
        <v>04204-Salamanca</v>
      </c>
      <c r="C293" s="252" t="str">
        <f>IFERROR(VLOOKUP($A293,'[2]Establecimiento 2023'!$A$1:$E$183,3,FALSE),0)</f>
        <v>105458-Posta de Salud Rural Tahuinco</v>
      </c>
      <c r="D293" s="253">
        <v>2</v>
      </c>
      <c r="E293" s="253">
        <v>5</v>
      </c>
    </row>
    <row r="294" spans="1:5" ht="15" customHeight="1" x14ac:dyDescent="0.25">
      <c r="A294" s="252" t="s">
        <v>518</v>
      </c>
      <c r="B294" s="252" t="str">
        <f>IFERROR(VLOOKUP($A294,'[2]Establecimiento 2023'!$A$1:$E$183,4,FALSE),0)</f>
        <v>04204-Salamanca</v>
      </c>
      <c r="C294" s="252" t="str">
        <f>IFERROR(VLOOKUP($A294,'[2]Establecimiento 2023'!$A$1:$E$183,3,FALSE),0)</f>
        <v>105458-Posta de Salud Rural Tahuinco</v>
      </c>
      <c r="D294" s="253">
        <v>3</v>
      </c>
      <c r="E294" s="253">
        <v>4</v>
      </c>
    </row>
    <row r="295" spans="1:5" ht="15" customHeight="1" x14ac:dyDescent="0.25">
      <c r="A295" s="252" t="s">
        <v>518</v>
      </c>
      <c r="B295" s="252" t="str">
        <f>IFERROR(VLOOKUP($A295,'[2]Establecimiento 2023'!$A$1:$E$183,4,FALSE),0)</f>
        <v>04204-Salamanca</v>
      </c>
      <c r="C295" s="252" t="str">
        <f>IFERROR(VLOOKUP($A295,'[2]Establecimiento 2023'!$A$1:$E$183,3,FALSE),0)</f>
        <v>105458-Posta de Salud Rural Tahuinco</v>
      </c>
      <c r="D295" s="253">
        <v>4</v>
      </c>
      <c r="E295" s="253">
        <v>23</v>
      </c>
    </row>
    <row r="296" spans="1:5" ht="15" customHeight="1" x14ac:dyDescent="0.25">
      <c r="A296" s="252" t="s">
        <v>518</v>
      </c>
      <c r="B296" s="252" t="str">
        <f>IFERROR(VLOOKUP($A296,'[2]Establecimiento 2023'!$A$1:$E$183,4,FALSE),0)</f>
        <v>04204-Salamanca</v>
      </c>
      <c r="C296" s="252" t="str">
        <f>IFERROR(VLOOKUP($A296,'[2]Establecimiento 2023'!$A$1:$E$183,3,FALSE),0)</f>
        <v>105458-Posta de Salud Rural Tahuinco</v>
      </c>
      <c r="D296" s="253">
        <v>5</v>
      </c>
      <c r="E296" s="253">
        <v>8</v>
      </c>
    </row>
    <row r="297" spans="1:5" ht="15" customHeight="1" x14ac:dyDescent="0.25">
      <c r="A297" s="252" t="s">
        <v>519</v>
      </c>
      <c r="B297" s="252" t="str">
        <f>IFERROR(VLOOKUP($A297,'[2]Establecimiento 2023'!$A$1:$E$183,4,FALSE),0)</f>
        <v>04302-Combarbalá</v>
      </c>
      <c r="C297" s="252" t="str">
        <f>IFERROR(VLOOKUP($A297,'[2]Establecimiento 2023'!$A$1:$E$183,3,FALSE),0)</f>
        <v>105459-Posta de Salud Rural Barrancas</v>
      </c>
      <c r="D297" s="253">
        <v>1</v>
      </c>
      <c r="E297" s="253">
        <v>7</v>
      </c>
    </row>
    <row r="298" spans="1:5" ht="15" customHeight="1" x14ac:dyDescent="0.25">
      <c r="A298" s="252" t="s">
        <v>519</v>
      </c>
      <c r="B298" s="252" t="str">
        <f>IFERROR(VLOOKUP($A298,'[2]Establecimiento 2023'!$A$1:$E$183,4,FALSE),0)</f>
        <v>04302-Combarbalá</v>
      </c>
      <c r="C298" s="252" t="str">
        <f>IFERROR(VLOOKUP($A298,'[2]Establecimiento 2023'!$A$1:$E$183,3,FALSE),0)</f>
        <v>105459-Posta de Salud Rural Barrancas</v>
      </c>
      <c r="D298" s="253">
        <v>2</v>
      </c>
      <c r="E298" s="253">
        <v>11</v>
      </c>
    </row>
    <row r="299" spans="1:5" ht="15" customHeight="1" x14ac:dyDescent="0.25">
      <c r="A299" s="252" t="s">
        <v>519</v>
      </c>
      <c r="B299" s="252" t="str">
        <f>IFERROR(VLOOKUP($A299,'[2]Establecimiento 2023'!$A$1:$E$183,4,FALSE),0)</f>
        <v>04302-Combarbalá</v>
      </c>
      <c r="C299" s="252" t="str">
        <f>IFERROR(VLOOKUP($A299,'[2]Establecimiento 2023'!$A$1:$E$183,3,FALSE),0)</f>
        <v>105459-Posta de Salud Rural Barrancas</v>
      </c>
      <c r="D299" s="253">
        <v>3</v>
      </c>
      <c r="E299" s="253">
        <v>8</v>
      </c>
    </row>
    <row r="300" spans="1:5" ht="15" customHeight="1" x14ac:dyDescent="0.25">
      <c r="A300" s="252" t="s">
        <v>519</v>
      </c>
      <c r="B300" s="252" t="str">
        <f>IFERROR(VLOOKUP($A300,'[2]Establecimiento 2023'!$A$1:$E$183,4,FALSE),0)</f>
        <v>04302-Combarbalá</v>
      </c>
      <c r="C300" s="252" t="str">
        <f>IFERROR(VLOOKUP($A300,'[2]Establecimiento 2023'!$A$1:$E$183,3,FALSE),0)</f>
        <v>105459-Posta de Salud Rural Barrancas</v>
      </c>
      <c r="D300" s="253">
        <v>4</v>
      </c>
      <c r="E300" s="253">
        <v>9</v>
      </c>
    </row>
    <row r="301" spans="1:5" ht="15" customHeight="1" x14ac:dyDescent="0.25">
      <c r="A301" s="252" t="s">
        <v>519</v>
      </c>
      <c r="B301" s="252" t="str">
        <f>IFERROR(VLOOKUP($A301,'[2]Establecimiento 2023'!$A$1:$E$183,4,FALSE),0)</f>
        <v>04302-Combarbalá</v>
      </c>
      <c r="C301" s="252" t="str">
        <f>IFERROR(VLOOKUP($A301,'[2]Establecimiento 2023'!$A$1:$E$183,3,FALSE),0)</f>
        <v>105459-Posta de Salud Rural Barrancas</v>
      </c>
      <c r="D301" s="253">
        <v>5</v>
      </c>
      <c r="E301" s="253">
        <v>2</v>
      </c>
    </row>
    <row r="302" spans="1:5" ht="15" customHeight="1" x14ac:dyDescent="0.25">
      <c r="A302" s="252" t="s">
        <v>520</v>
      </c>
      <c r="B302" s="252" t="str">
        <f>IFERROR(VLOOKUP($A302,'[2]Establecimiento 2023'!$A$1:$E$183,4,FALSE),0)</f>
        <v>04302-Combarbalá</v>
      </c>
      <c r="C302" s="252" t="str">
        <f>IFERROR(VLOOKUP($A302,'[2]Establecimiento 2023'!$A$1:$E$183,3,FALSE),0)</f>
        <v>105460-Centro Comunitario de Salud Familiar Cogotí 18</v>
      </c>
      <c r="D302" s="253">
        <v>1</v>
      </c>
      <c r="E302" s="253">
        <v>1</v>
      </c>
    </row>
    <row r="303" spans="1:5" ht="15" customHeight="1" x14ac:dyDescent="0.25">
      <c r="A303" s="252" t="s">
        <v>520</v>
      </c>
      <c r="B303" s="252" t="str">
        <f>IFERROR(VLOOKUP($A303,'[2]Establecimiento 2023'!$A$1:$E$183,4,FALSE),0)</f>
        <v>04302-Combarbalá</v>
      </c>
      <c r="C303" s="252" t="str">
        <f>IFERROR(VLOOKUP($A303,'[2]Establecimiento 2023'!$A$1:$E$183,3,FALSE),0)</f>
        <v>105460-Centro Comunitario de Salud Familiar Cogotí 18</v>
      </c>
      <c r="D303" s="253">
        <v>2</v>
      </c>
      <c r="E303" s="253">
        <v>17</v>
      </c>
    </row>
    <row r="304" spans="1:5" ht="15" customHeight="1" x14ac:dyDescent="0.25">
      <c r="A304" s="252" t="s">
        <v>520</v>
      </c>
      <c r="B304" s="252" t="str">
        <f>IFERROR(VLOOKUP($A304,'[2]Establecimiento 2023'!$A$1:$E$183,4,FALSE),0)</f>
        <v>04302-Combarbalá</v>
      </c>
      <c r="C304" s="252" t="str">
        <f>IFERROR(VLOOKUP($A304,'[2]Establecimiento 2023'!$A$1:$E$183,3,FALSE),0)</f>
        <v>105460-Centro Comunitario de Salud Familiar Cogotí 18</v>
      </c>
      <c r="D304" s="253">
        <v>3</v>
      </c>
      <c r="E304" s="253">
        <v>5</v>
      </c>
    </row>
    <row r="305" spans="1:5" ht="15" customHeight="1" x14ac:dyDescent="0.25">
      <c r="A305" s="252" t="s">
        <v>520</v>
      </c>
      <c r="B305" s="252" t="str">
        <f>IFERROR(VLOOKUP($A305,'[2]Establecimiento 2023'!$A$1:$E$183,4,FALSE),0)</f>
        <v>04302-Combarbalá</v>
      </c>
      <c r="C305" s="252" t="str">
        <f>IFERROR(VLOOKUP($A305,'[2]Establecimiento 2023'!$A$1:$E$183,3,FALSE),0)</f>
        <v>105460-Centro Comunitario de Salud Familiar Cogotí 18</v>
      </c>
      <c r="D305" s="253">
        <v>4</v>
      </c>
      <c r="E305" s="253">
        <v>13</v>
      </c>
    </row>
    <row r="306" spans="1:5" ht="15" customHeight="1" x14ac:dyDescent="0.25">
      <c r="A306" s="252" t="s">
        <v>520</v>
      </c>
      <c r="B306" s="252" t="str">
        <f>IFERROR(VLOOKUP($A306,'[2]Establecimiento 2023'!$A$1:$E$183,4,FALSE),0)</f>
        <v>04302-Combarbalá</v>
      </c>
      <c r="C306" s="252" t="str">
        <f>IFERROR(VLOOKUP($A306,'[2]Establecimiento 2023'!$A$1:$E$183,3,FALSE),0)</f>
        <v>105460-Centro Comunitario de Salud Familiar Cogotí 18</v>
      </c>
      <c r="D306" s="253">
        <v>5</v>
      </c>
      <c r="E306" s="253">
        <v>2</v>
      </c>
    </row>
    <row r="307" spans="1:5" ht="15" customHeight="1" x14ac:dyDescent="0.25">
      <c r="A307" s="252" t="s">
        <v>521</v>
      </c>
      <c r="B307" s="252" t="str">
        <f>IFERROR(VLOOKUP($A307,'[2]Establecimiento 2023'!$A$1:$E$183,4,FALSE),0)</f>
        <v>04302-Combarbalá</v>
      </c>
      <c r="C307" s="252" t="str">
        <f>IFERROR(VLOOKUP($A307,'[2]Establecimiento 2023'!$A$1:$E$183,3,FALSE),0)</f>
        <v>105461-Posta de Salud Rural El Huacho</v>
      </c>
      <c r="D307" s="253">
        <v>1</v>
      </c>
      <c r="E307" s="253">
        <v>1</v>
      </c>
    </row>
    <row r="308" spans="1:5" ht="15" customHeight="1" x14ac:dyDescent="0.25">
      <c r="A308" s="252" t="s">
        <v>521</v>
      </c>
      <c r="B308" s="252" t="str">
        <f>IFERROR(VLOOKUP($A308,'[2]Establecimiento 2023'!$A$1:$E$183,4,FALSE),0)</f>
        <v>04302-Combarbalá</v>
      </c>
      <c r="C308" s="252" t="str">
        <f>IFERROR(VLOOKUP($A308,'[2]Establecimiento 2023'!$A$1:$E$183,3,FALSE),0)</f>
        <v>105461-Posta de Salud Rural El Huacho</v>
      </c>
      <c r="D308" s="253">
        <v>2</v>
      </c>
      <c r="E308" s="253">
        <v>4</v>
      </c>
    </row>
    <row r="309" spans="1:5" ht="15" customHeight="1" x14ac:dyDescent="0.25">
      <c r="A309" s="252" t="s">
        <v>521</v>
      </c>
      <c r="B309" s="252" t="str">
        <f>IFERROR(VLOOKUP($A309,'[2]Establecimiento 2023'!$A$1:$E$183,4,FALSE),0)</f>
        <v>04302-Combarbalá</v>
      </c>
      <c r="C309" s="252" t="str">
        <f>IFERROR(VLOOKUP($A309,'[2]Establecimiento 2023'!$A$1:$E$183,3,FALSE),0)</f>
        <v>105461-Posta de Salud Rural El Huacho</v>
      </c>
      <c r="D309" s="253">
        <v>3</v>
      </c>
      <c r="E309" s="253">
        <v>1</v>
      </c>
    </row>
    <row r="310" spans="1:5" ht="15" customHeight="1" x14ac:dyDescent="0.25">
      <c r="A310" s="252" t="s">
        <v>522</v>
      </c>
      <c r="B310" s="252" t="str">
        <f>IFERROR(VLOOKUP($A310,'[2]Establecimiento 2023'!$A$1:$E$183,4,FALSE),0)</f>
        <v>04302-Combarbalá</v>
      </c>
      <c r="C310" s="252" t="str">
        <f>IFERROR(VLOOKUP($A310,'[2]Establecimiento 2023'!$A$1:$E$183,3,FALSE),0)</f>
        <v>105462-Posta de Salud Rural El Sauce (Combarbalá)</v>
      </c>
      <c r="D310" s="253">
        <v>1</v>
      </c>
      <c r="E310" s="253">
        <v>2</v>
      </c>
    </row>
    <row r="311" spans="1:5" ht="15" customHeight="1" x14ac:dyDescent="0.25">
      <c r="A311" s="252" t="s">
        <v>522</v>
      </c>
      <c r="B311" s="252" t="str">
        <f>IFERROR(VLOOKUP($A311,'[2]Establecimiento 2023'!$A$1:$E$183,4,FALSE),0)</f>
        <v>04302-Combarbalá</v>
      </c>
      <c r="C311" s="252" t="str">
        <f>IFERROR(VLOOKUP($A311,'[2]Establecimiento 2023'!$A$1:$E$183,3,FALSE),0)</f>
        <v>105462-Posta de Salud Rural El Sauce (Combarbalá)</v>
      </c>
      <c r="D311" s="253">
        <v>2</v>
      </c>
      <c r="E311" s="253">
        <v>1</v>
      </c>
    </row>
    <row r="312" spans="1:5" ht="15" customHeight="1" x14ac:dyDescent="0.25">
      <c r="A312" s="252" t="s">
        <v>522</v>
      </c>
      <c r="B312" s="252" t="str">
        <f>IFERROR(VLOOKUP($A312,'[2]Establecimiento 2023'!$A$1:$E$183,4,FALSE),0)</f>
        <v>04302-Combarbalá</v>
      </c>
      <c r="C312" s="252" t="str">
        <f>IFERROR(VLOOKUP($A312,'[2]Establecimiento 2023'!$A$1:$E$183,3,FALSE),0)</f>
        <v>105462-Posta de Salud Rural El Sauce (Combarbalá)</v>
      </c>
      <c r="D312" s="253">
        <v>3</v>
      </c>
      <c r="E312" s="253">
        <v>5</v>
      </c>
    </row>
    <row r="313" spans="1:5" ht="15" customHeight="1" x14ac:dyDescent="0.25">
      <c r="A313" s="252" t="s">
        <v>522</v>
      </c>
      <c r="B313" s="252" t="str">
        <f>IFERROR(VLOOKUP($A313,'[2]Establecimiento 2023'!$A$1:$E$183,4,FALSE),0)</f>
        <v>04302-Combarbalá</v>
      </c>
      <c r="C313" s="252" t="str">
        <f>IFERROR(VLOOKUP($A313,'[2]Establecimiento 2023'!$A$1:$E$183,3,FALSE),0)</f>
        <v>105462-Posta de Salud Rural El Sauce (Combarbalá)</v>
      </c>
      <c r="D313" s="253">
        <v>4</v>
      </c>
      <c r="E313" s="253">
        <v>2</v>
      </c>
    </row>
    <row r="314" spans="1:5" ht="15" customHeight="1" x14ac:dyDescent="0.25">
      <c r="A314" s="252" t="s">
        <v>522</v>
      </c>
      <c r="B314" s="252" t="str">
        <f>IFERROR(VLOOKUP($A314,'[2]Establecimiento 2023'!$A$1:$E$183,4,FALSE),0)</f>
        <v>04302-Combarbalá</v>
      </c>
      <c r="C314" s="252" t="str">
        <f>IFERROR(VLOOKUP($A314,'[2]Establecimiento 2023'!$A$1:$E$183,3,FALSE),0)</f>
        <v>105462-Posta de Salud Rural El Sauce (Combarbalá)</v>
      </c>
      <c r="D314" s="253">
        <v>5</v>
      </c>
      <c r="E314" s="253">
        <v>3</v>
      </c>
    </row>
    <row r="315" spans="1:5" ht="15" customHeight="1" x14ac:dyDescent="0.25">
      <c r="A315" s="252" t="s">
        <v>523</v>
      </c>
      <c r="B315" s="252" t="str">
        <f>IFERROR(VLOOKUP($A315,'[2]Establecimiento 2023'!$A$1:$E$183,4,FALSE),0)</f>
        <v>04302-Combarbalá</v>
      </c>
      <c r="C315" s="252" t="str">
        <f>IFERROR(VLOOKUP($A315,'[2]Establecimiento 2023'!$A$1:$E$183,3,FALSE),0)</f>
        <v>105463-Posta de Salud Rural Quilitapia</v>
      </c>
      <c r="D315" s="253">
        <v>1</v>
      </c>
      <c r="E315" s="253">
        <v>4</v>
      </c>
    </row>
    <row r="316" spans="1:5" ht="15" customHeight="1" x14ac:dyDescent="0.25">
      <c r="A316" s="252" t="s">
        <v>523</v>
      </c>
      <c r="B316" s="252" t="str">
        <f>IFERROR(VLOOKUP($A316,'[2]Establecimiento 2023'!$A$1:$E$183,4,FALSE),0)</f>
        <v>04302-Combarbalá</v>
      </c>
      <c r="C316" s="252" t="str">
        <f>IFERROR(VLOOKUP($A316,'[2]Establecimiento 2023'!$A$1:$E$183,3,FALSE),0)</f>
        <v>105463-Posta de Salud Rural Quilitapia</v>
      </c>
      <c r="D316" s="253">
        <v>2</v>
      </c>
      <c r="E316" s="253">
        <v>2</v>
      </c>
    </row>
    <row r="317" spans="1:5" ht="15" customHeight="1" x14ac:dyDescent="0.25">
      <c r="A317" s="252" t="s">
        <v>523</v>
      </c>
      <c r="B317" s="252" t="str">
        <f>IFERROR(VLOOKUP($A317,'[2]Establecimiento 2023'!$A$1:$E$183,4,FALSE),0)</f>
        <v>04302-Combarbalá</v>
      </c>
      <c r="C317" s="252" t="str">
        <f>IFERROR(VLOOKUP($A317,'[2]Establecimiento 2023'!$A$1:$E$183,3,FALSE),0)</f>
        <v>105463-Posta de Salud Rural Quilitapia</v>
      </c>
      <c r="D317" s="253">
        <v>3</v>
      </c>
      <c r="E317" s="253">
        <v>4</v>
      </c>
    </row>
    <row r="318" spans="1:5" ht="15" customHeight="1" x14ac:dyDescent="0.25">
      <c r="A318" s="252" t="s">
        <v>523</v>
      </c>
      <c r="B318" s="252" t="str">
        <f>IFERROR(VLOOKUP($A318,'[2]Establecimiento 2023'!$A$1:$E$183,4,FALSE),0)</f>
        <v>04302-Combarbalá</v>
      </c>
      <c r="C318" s="252" t="str">
        <f>IFERROR(VLOOKUP($A318,'[2]Establecimiento 2023'!$A$1:$E$183,3,FALSE),0)</f>
        <v>105463-Posta de Salud Rural Quilitapia</v>
      </c>
      <c r="D318" s="253">
        <v>4</v>
      </c>
      <c r="E318" s="253">
        <v>5</v>
      </c>
    </row>
    <row r="319" spans="1:5" ht="15" customHeight="1" x14ac:dyDescent="0.25">
      <c r="A319" s="252" t="s">
        <v>523</v>
      </c>
      <c r="B319" s="252" t="str">
        <f>IFERROR(VLOOKUP($A319,'[2]Establecimiento 2023'!$A$1:$E$183,4,FALSE),0)</f>
        <v>04302-Combarbalá</v>
      </c>
      <c r="C319" s="252" t="str">
        <f>IFERROR(VLOOKUP($A319,'[2]Establecimiento 2023'!$A$1:$E$183,3,FALSE),0)</f>
        <v>105463-Posta de Salud Rural Quilitapia</v>
      </c>
      <c r="D319" s="253">
        <v>5</v>
      </c>
      <c r="E319" s="253">
        <v>3</v>
      </c>
    </row>
    <row r="320" spans="1:5" ht="15" customHeight="1" x14ac:dyDescent="0.25">
      <c r="A320" s="252" t="s">
        <v>524</v>
      </c>
      <c r="B320" s="252" t="str">
        <f>IFERROR(VLOOKUP($A320,'[2]Establecimiento 2023'!$A$1:$E$183,4,FALSE),0)</f>
        <v>04302-Combarbalá</v>
      </c>
      <c r="C320" s="252" t="str">
        <f>IFERROR(VLOOKUP($A320,'[2]Establecimiento 2023'!$A$1:$E$183,3,FALSE),0)</f>
        <v>105464-Posta de Salud Rural La Ligua</v>
      </c>
      <c r="D320" s="253">
        <v>1</v>
      </c>
      <c r="E320" s="253">
        <v>11</v>
      </c>
    </row>
    <row r="321" spans="1:5" ht="15" customHeight="1" x14ac:dyDescent="0.25">
      <c r="A321" s="252" t="s">
        <v>524</v>
      </c>
      <c r="B321" s="252" t="str">
        <f>IFERROR(VLOOKUP($A321,'[2]Establecimiento 2023'!$A$1:$E$183,4,FALSE),0)</f>
        <v>04302-Combarbalá</v>
      </c>
      <c r="C321" s="252" t="str">
        <f>IFERROR(VLOOKUP($A321,'[2]Establecimiento 2023'!$A$1:$E$183,3,FALSE),0)</f>
        <v>105464-Posta de Salud Rural La Ligua</v>
      </c>
      <c r="D321" s="253">
        <v>2</v>
      </c>
      <c r="E321" s="253">
        <v>2</v>
      </c>
    </row>
    <row r="322" spans="1:5" ht="15" customHeight="1" x14ac:dyDescent="0.25">
      <c r="A322" s="252" t="s">
        <v>524</v>
      </c>
      <c r="B322" s="252" t="str">
        <f>IFERROR(VLOOKUP($A322,'[2]Establecimiento 2023'!$A$1:$E$183,4,FALSE),0)</f>
        <v>04302-Combarbalá</v>
      </c>
      <c r="C322" s="252" t="str">
        <f>IFERROR(VLOOKUP($A322,'[2]Establecimiento 2023'!$A$1:$E$183,3,FALSE),0)</f>
        <v>105464-Posta de Salud Rural La Ligua</v>
      </c>
      <c r="D322" s="253">
        <v>3</v>
      </c>
      <c r="E322" s="253">
        <v>10</v>
      </c>
    </row>
    <row r="323" spans="1:5" ht="15" customHeight="1" x14ac:dyDescent="0.25">
      <c r="A323" s="252" t="s">
        <v>524</v>
      </c>
      <c r="B323" s="252" t="str">
        <f>IFERROR(VLOOKUP($A323,'[2]Establecimiento 2023'!$A$1:$E$183,4,FALSE),0)</f>
        <v>04302-Combarbalá</v>
      </c>
      <c r="C323" s="252" t="str">
        <f>IFERROR(VLOOKUP($A323,'[2]Establecimiento 2023'!$A$1:$E$183,3,FALSE),0)</f>
        <v>105464-Posta de Salud Rural La Ligua</v>
      </c>
      <c r="D323" s="253">
        <v>4</v>
      </c>
      <c r="E323" s="253">
        <v>5</v>
      </c>
    </row>
    <row r="324" spans="1:5" ht="15" customHeight="1" x14ac:dyDescent="0.25">
      <c r="A324" s="252" t="s">
        <v>524</v>
      </c>
      <c r="B324" s="252" t="str">
        <f>IFERROR(VLOOKUP($A324,'[2]Establecimiento 2023'!$A$1:$E$183,4,FALSE),0)</f>
        <v>04302-Combarbalá</v>
      </c>
      <c r="C324" s="252" t="str">
        <f>IFERROR(VLOOKUP($A324,'[2]Establecimiento 2023'!$A$1:$E$183,3,FALSE),0)</f>
        <v>105464-Posta de Salud Rural La Ligua</v>
      </c>
      <c r="D324" s="253">
        <v>5</v>
      </c>
      <c r="E324" s="253">
        <v>1</v>
      </c>
    </row>
    <row r="325" spans="1:5" ht="15" customHeight="1" x14ac:dyDescent="0.25">
      <c r="A325" s="252" t="s">
        <v>525</v>
      </c>
      <c r="B325" s="252" t="str">
        <f>IFERROR(VLOOKUP($A325,'[2]Establecimiento 2023'!$A$1:$E$183,4,FALSE),0)</f>
        <v>04302-Combarbalá</v>
      </c>
      <c r="C325" s="252" t="str">
        <f>IFERROR(VLOOKUP($A325,'[2]Establecimiento 2023'!$A$1:$E$183,3,FALSE),0)</f>
        <v>105465-Posta de Salud Rural Ramadilla</v>
      </c>
      <c r="D325" s="253">
        <v>1</v>
      </c>
      <c r="E325" s="253">
        <v>2</v>
      </c>
    </row>
    <row r="326" spans="1:5" ht="15" customHeight="1" x14ac:dyDescent="0.25">
      <c r="A326" s="252" t="s">
        <v>525</v>
      </c>
      <c r="B326" s="252" t="str">
        <f>IFERROR(VLOOKUP($A326,'[2]Establecimiento 2023'!$A$1:$E$183,4,FALSE),0)</f>
        <v>04302-Combarbalá</v>
      </c>
      <c r="C326" s="252" t="str">
        <f>IFERROR(VLOOKUP($A326,'[2]Establecimiento 2023'!$A$1:$E$183,3,FALSE),0)</f>
        <v>105465-Posta de Salud Rural Ramadilla</v>
      </c>
      <c r="D326" s="253">
        <v>2</v>
      </c>
      <c r="E326" s="253">
        <v>3</v>
      </c>
    </row>
    <row r="327" spans="1:5" ht="15" customHeight="1" x14ac:dyDescent="0.25">
      <c r="A327" s="252" t="s">
        <v>525</v>
      </c>
      <c r="B327" s="252" t="str">
        <f>IFERROR(VLOOKUP($A327,'[2]Establecimiento 2023'!$A$1:$E$183,4,FALSE),0)</f>
        <v>04302-Combarbalá</v>
      </c>
      <c r="C327" s="252" t="str">
        <f>IFERROR(VLOOKUP($A327,'[2]Establecimiento 2023'!$A$1:$E$183,3,FALSE),0)</f>
        <v>105465-Posta de Salud Rural Ramadilla</v>
      </c>
      <c r="D327" s="253">
        <v>3</v>
      </c>
      <c r="E327" s="253">
        <v>2</v>
      </c>
    </row>
    <row r="328" spans="1:5" ht="15" customHeight="1" x14ac:dyDescent="0.25">
      <c r="A328" s="252" t="s">
        <v>525</v>
      </c>
      <c r="B328" s="252" t="str">
        <f>IFERROR(VLOOKUP($A328,'[2]Establecimiento 2023'!$A$1:$E$183,4,FALSE),0)</f>
        <v>04302-Combarbalá</v>
      </c>
      <c r="C328" s="252" t="str">
        <f>IFERROR(VLOOKUP($A328,'[2]Establecimiento 2023'!$A$1:$E$183,3,FALSE),0)</f>
        <v>105465-Posta de Salud Rural Ramadilla</v>
      </c>
      <c r="D328" s="253">
        <v>5</v>
      </c>
      <c r="E328" s="253">
        <v>5</v>
      </c>
    </row>
    <row r="329" spans="1:5" ht="15" customHeight="1" x14ac:dyDescent="0.25">
      <c r="A329" s="252" t="s">
        <v>526</v>
      </c>
      <c r="B329" s="252" t="str">
        <f>IFERROR(VLOOKUP($A329,'[2]Establecimiento 2023'!$A$1:$E$183,4,FALSE),0)</f>
        <v>04302-Combarbalá</v>
      </c>
      <c r="C329" s="252" t="str">
        <f>IFERROR(VLOOKUP($A329,'[2]Establecimiento 2023'!$A$1:$E$183,3,FALSE),0)</f>
        <v>105466-Posta de Salud Rural Valle Hermoso</v>
      </c>
      <c r="D329" s="253">
        <v>2</v>
      </c>
      <c r="E329" s="253">
        <v>2</v>
      </c>
    </row>
    <row r="330" spans="1:5" ht="15" customHeight="1" x14ac:dyDescent="0.25">
      <c r="A330" s="252" t="s">
        <v>526</v>
      </c>
      <c r="B330" s="252" t="str">
        <f>IFERROR(VLOOKUP($A330,'[2]Establecimiento 2023'!$A$1:$E$183,4,FALSE),0)</f>
        <v>04302-Combarbalá</v>
      </c>
      <c r="C330" s="252" t="str">
        <f>IFERROR(VLOOKUP($A330,'[2]Establecimiento 2023'!$A$1:$E$183,3,FALSE),0)</f>
        <v>105466-Posta de Salud Rural Valle Hermoso</v>
      </c>
      <c r="D330" s="253">
        <v>4</v>
      </c>
      <c r="E330" s="253">
        <v>1</v>
      </c>
    </row>
    <row r="331" spans="1:5" ht="15" customHeight="1" x14ac:dyDescent="0.25">
      <c r="A331" s="252" t="s">
        <v>526</v>
      </c>
      <c r="B331" s="252" t="str">
        <f>IFERROR(VLOOKUP($A331,'[2]Establecimiento 2023'!$A$1:$E$183,4,FALSE),0)</f>
        <v>04302-Combarbalá</v>
      </c>
      <c r="C331" s="252" t="str">
        <f>IFERROR(VLOOKUP($A331,'[2]Establecimiento 2023'!$A$1:$E$183,3,FALSE),0)</f>
        <v>105466-Posta de Salud Rural Valle Hermoso</v>
      </c>
      <c r="D331" s="253">
        <v>5</v>
      </c>
      <c r="E331" s="253">
        <v>1</v>
      </c>
    </row>
    <row r="332" spans="1:5" ht="15" customHeight="1" x14ac:dyDescent="0.25">
      <c r="A332" s="252" t="s">
        <v>527</v>
      </c>
      <c r="B332" s="252" t="str">
        <f>IFERROR(VLOOKUP($A332,'[2]Establecimiento 2023'!$A$1:$E$183,4,FALSE),0)</f>
        <v>04106-Vicuña</v>
      </c>
      <c r="C332" s="252" t="str">
        <f>IFERROR(VLOOKUP($A332,'[2]Establecimiento 2023'!$A$1:$E$183,3,FALSE),0)</f>
        <v>105467-Posta de Salud Rural Diaguitas</v>
      </c>
      <c r="D332" s="253">
        <v>1</v>
      </c>
      <c r="E332" s="253">
        <v>6</v>
      </c>
    </row>
    <row r="333" spans="1:5" ht="15" customHeight="1" x14ac:dyDescent="0.25">
      <c r="A333" s="252" t="s">
        <v>527</v>
      </c>
      <c r="B333" s="252" t="str">
        <f>IFERROR(VLOOKUP($A333,'[2]Establecimiento 2023'!$A$1:$E$183,4,FALSE),0)</f>
        <v>04106-Vicuña</v>
      </c>
      <c r="C333" s="252" t="str">
        <f>IFERROR(VLOOKUP($A333,'[2]Establecimiento 2023'!$A$1:$E$183,3,FALSE),0)</f>
        <v>105467-Posta de Salud Rural Diaguitas</v>
      </c>
      <c r="D333" s="253">
        <v>2</v>
      </c>
      <c r="E333" s="253">
        <v>7</v>
      </c>
    </row>
    <row r="334" spans="1:5" ht="15" customHeight="1" x14ac:dyDescent="0.25">
      <c r="A334" s="252" t="s">
        <v>527</v>
      </c>
      <c r="B334" s="252" t="str">
        <f>IFERROR(VLOOKUP($A334,'[2]Establecimiento 2023'!$A$1:$E$183,4,FALSE),0)</f>
        <v>04106-Vicuña</v>
      </c>
      <c r="C334" s="252" t="str">
        <f>IFERROR(VLOOKUP($A334,'[2]Establecimiento 2023'!$A$1:$E$183,3,FALSE),0)</f>
        <v>105467-Posta de Salud Rural Diaguitas</v>
      </c>
      <c r="D334" s="253">
        <v>3</v>
      </c>
      <c r="E334" s="253">
        <v>7</v>
      </c>
    </row>
    <row r="335" spans="1:5" ht="15" customHeight="1" x14ac:dyDescent="0.25">
      <c r="A335" s="252" t="s">
        <v>527</v>
      </c>
      <c r="B335" s="252" t="str">
        <f>IFERROR(VLOOKUP($A335,'[2]Establecimiento 2023'!$A$1:$E$183,4,FALSE),0)</f>
        <v>04106-Vicuña</v>
      </c>
      <c r="C335" s="252" t="str">
        <f>IFERROR(VLOOKUP($A335,'[2]Establecimiento 2023'!$A$1:$E$183,3,FALSE),0)</f>
        <v>105467-Posta de Salud Rural Diaguitas</v>
      </c>
      <c r="D335" s="253">
        <v>4</v>
      </c>
      <c r="E335" s="253">
        <v>4</v>
      </c>
    </row>
    <row r="336" spans="1:5" ht="15" customHeight="1" x14ac:dyDescent="0.25">
      <c r="A336" s="252" t="s">
        <v>527</v>
      </c>
      <c r="B336" s="252" t="str">
        <f>IFERROR(VLOOKUP($A336,'[2]Establecimiento 2023'!$A$1:$E$183,4,FALSE),0)</f>
        <v>04106-Vicuña</v>
      </c>
      <c r="C336" s="252" t="str">
        <f>IFERROR(VLOOKUP($A336,'[2]Establecimiento 2023'!$A$1:$E$183,3,FALSE),0)</f>
        <v>105467-Posta de Salud Rural Diaguitas</v>
      </c>
      <c r="D336" s="253">
        <v>5</v>
      </c>
      <c r="E336" s="253">
        <v>6</v>
      </c>
    </row>
    <row r="337" spans="1:5" ht="15" customHeight="1" x14ac:dyDescent="0.25">
      <c r="A337" s="252" t="s">
        <v>528</v>
      </c>
      <c r="B337" s="252" t="str">
        <f>IFERROR(VLOOKUP($A337,'[2]Establecimiento 2023'!$A$1:$E$183,4,FALSE),0)</f>
        <v>04106-Vicuña</v>
      </c>
      <c r="C337" s="252" t="str">
        <f>IFERROR(VLOOKUP($A337,'[2]Establecimiento 2023'!$A$1:$E$183,3,FALSE),0)</f>
        <v>105468-Posta de Salud Rural El Molle</v>
      </c>
      <c r="D337" s="253">
        <v>1</v>
      </c>
      <c r="E337" s="253">
        <v>24</v>
      </c>
    </row>
    <row r="338" spans="1:5" ht="15" customHeight="1" x14ac:dyDescent="0.25">
      <c r="A338" s="252" t="s">
        <v>528</v>
      </c>
      <c r="B338" s="252" t="str">
        <f>IFERROR(VLOOKUP($A338,'[2]Establecimiento 2023'!$A$1:$E$183,4,FALSE),0)</f>
        <v>04106-Vicuña</v>
      </c>
      <c r="C338" s="252" t="str">
        <f>IFERROR(VLOOKUP($A338,'[2]Establecimiento 2023'!$A$1:$E$183,3,FALSE),0)</f>
        <v>105468-Posta de Salud Rural El Molle</v>
      </c>
      <c r="D338" s="253">
        <v>2</v>
      </c>
      <c r="E338" s="253">
        <v>10</v>
      </c>
    </row>
    <row r="339" spans="1:5" ht="15" customHeight="1" x14ac:dyDescent="0.25">
      <c r="A339" s="252" t="s">
        <v>528</v>
      </c>
      <c r="B339" s="252" t="str">
        <f>IFERROR(VLOOKUP($A339,'[2]Establecimiento 2023'!$A$1:$E$183,4,FALSE),0)</f>
        <v>04106-Vicuña</v>
      </c>
      <c r="C339" s="252" t="str">
        <f>IFERROR(VLOOKUP($A339,'[2]Establecimiento 2023'!$A$1:$E$183,3,FALSE),0)</f>
        <v>105468-Posta de Salud Rural El Molle</v>
      </c>
      <c r="D339" s="253">
        <v>3</v>
      </c>
      <c r="E339" s="253">
        <v>9</v>
      </c>
    </row>
    <row r="340" spans="1:5" ht="15" customHeight="1" x14ac:dyDescent="0.25">
      <c r="A340" s="252" t="s">
        <v>528</v>
      </c>
      <c r="B340" s="252" t="str">
        <f>IFERROR(VLOOKUP($A340,'[2]Establecimiento 2023'!$A$1:$E$183,4,FALSE),0)</f>
        <v>04106-Vicuña</v>
      </c>
      <c r="C340" s="252" t="str">
        <f>IFERROR(VLOOKUP($A340,'[2]Establecimiento 2023'!$A$1:$E$183,3,FALSE),0)</f>
        <v>105468-Posta de Salud Rural El Molle</v>
      </c>
      <c r="D340" s="253">
        <v>4</v>
      </c>
      <c r="E340" s="253">
        <v>7</v>
      </c>
    </row>
    <row r="341" spans="1:5" ht="15" customHeight="1" x14ac:dyDescent="0.25">
      <c r="A341" s="252" t="s">
        <v>528</v>
      </c>
      <c r="B341" s="252" t="str">
        <f>IFERROR(VLOOKUP($A341,'[2]Establecimiento 2023'!$A$1:$E$183,4,FALSE),0)</f>
        <v>04106-Vicuña</v>
      </c>
      <c r="C341" s="252" t="str">
        <f>IFERROR(VLOOKUP($A341,'[2]Establecimiento 2023'!$A$1:$E$183,3,FALSE),0)</f>
        <v>105468-Posta de Salud Rural El Molle</v>
      </c>
      <c r="D341" s="253">
        <v>5</v>
      </c>
      <c r="E341" s="253">
        <v>8</v>
      </c>
    </row>
    <row r="342" spans="1:5" ht="15" customHeight="1" x14ac:dyDescent="0.25">
      <c r="A342" s="252" t="s">
        <v>529</v>
      </c>
      <c r="B342" s="252" t="str">
        <f>IFERROR(VLOOKUP($A342,'[2]Establecimiento 2023'!$A$1:$E$183,4,FALSE),0)</f>
        <v>04106-Vicuña</v>
      </c>
      <c r="C342" s="252" t="str">
        <f>IFERROR(VLOOKUP($A342,'[2]Establecimiento 2023'!$A$1:$E$183,3,FALSE),0)</f>
        <v>105469-Posta de Salud Rural El Tambo (Vicuña)</v>
      </c>
      <c r="D342" s="253">
        <v>1</v>
      </c>
      <c r="E342" s="253">
        <v>21</v>
      </c>
    </row>
    <row r="343" spans="1:5" ht="15" customHeight="1" x14ac:dyDescent="0.25">
      <c r="A343" s="252" t="s">
        <v>529</v>
      </c>
      <c r="B343" s="252" t="str">
        <f>IFERROR(VLOOKUP($A343,'[2]Establecimiento 2023'!$A$1:$E$183,4,FALSE),0)</f>
        <v>04106-Vicuña</v>
      </c>
      <c r="C343" s="252" t="str">
        <f>IFERROR(VLOOKUP($A343,'[2]Establecimiento 2023'!$A$1:$E$183,3,FALSE),0)</f>
        <v>105469-Posta de Salud Rural El Tambo (Vicuña)</v>
      </c>
      <c r="D343" s="253">
        <v>2</v>
      </c>
      <c r="E343" s="253">
        <v>1</v>
      </c>
    </row>
    <row r="344" spans="1:5" ht="15" customHeight="1" x14ac:dyDescent="0.25">
      <c r="A344" s="252" t="s">
        <v>529</v>
      </c>
      <c r="B344" s="252" t="str">
        <f>IFERROR(VLOOKUP($A344,'[2]Establecimiento 2023'!$A$1:$E$183,4,FALSE),0)</f>
        <v>04106-Vicuña</v>
      </c>
      <c r="C344" s="252" t="str">
        <f>IFERROR(VLOOKUP($A344,'[2]Establecimiento 2023'!$A$1:$E$183,3,FALSE),0)</f>
        <v>105469-Posta de Salud Rural El Tambo (Vicuña)</v>
      </c>
      <c r="D344" s="253">
        <v>3</v>
      </c>
      <c r="E344" s="253">
        <v>7</v>
      </c>
    </row>
    <row r="345" spans="1:5" ht="15" customHeight="1" x14ac:dyDescent="0.25">
      <c r="A345" s="252" t="s">
        <v>529</v>
      </c>
      <c r="B345" s="252" t="str">
        <f>IFERROR(VLOOKUP($A345,'[2]Establecimiento 2023'!$A$1:$E$183,4,FALSE),0)</f>
        <v>04106-Vicuña</v>
      </c>
      <c r="C345" s="252" t="str">
        <f>IFERROR(VLOOKUP($A345,'[2]Establecimiento 2023'!$A$1:$E$183,3,FALSE),0)</f>
        <v>105469-Posta de Salud Rural El Tambo (Vicuña)</v>
      </c>
      <c r="D345" s="253">
        <v>4</v>
      </c>
      <c r="E345" s="253">
        <v>5</v>
      </c>
    </row>
    <row r="346" spans="1:5" ht="15" customHeight="1" x14ac:dyDescent="0.25">
      <c r="A346" s="252" t="s">
        <v>529</v>
      </c>
      <c r="B346" s="252" t="str">
        <f>IFERROR(VLOOKUP($A346,'[2]Establecimiento 2023'!$A$1:$E$183,4,FALSE),0)</f>
        <v>04106-Vicuña</v>
      </c>
      <c r="C346" s="252" t="str">
        <f>IFERROR(VLOOKUP($A346,'[2]Establecimiento 2023'!$A$1:$E$183,3,FALSE),0)</f>
        <v>105469-Posta de Salud Rural El Tambo (Vicuña)</v>
      </c>
      <c r="D346" s="253">
        <v>5</v>
      </c>
      <c r="E346" s="253">
        <v>18</v>
      </c>
    </row>
    <row r="347" spans="1:5" ht="15" customHeight="1" x14ac:dyDescent="0.25">
      <c r="A347" s="252" t="s">
        <v>530</v>
      </c>
      <c r="B347" s="252" t="str">
        <f>IFERROR(VLOOKUP($A347,'[2]Establecimiento 2023'!$A$1:$E$183,4,FALSE),0)</f>
        <v>04106-Vicuña</v>
      </c>
      <c r="C347" s="252" t="str">
        <f>IFERROR(VLOOKUP($A347,'[2]Establecimiento 2023'!$A$1:$E$183,3,FALSE),0)</f>
        <v>105470-Posta de Salud Rural Huanta</v>
      </c>
      <c r="D347" s="253">
        <v>1</v>
      </c>
      <c r="E347" s="253">
        <v>13</v>
      </c>
    </row>
    <row r="348" spans="1:5" ht="15" customHeight="1" x14ac:dyDescent="0.25">
      <c r="A348" s="252" t="s">
        <v>530</v>
      </c>
      <c r="B348" s="252" t="str">
        <f>IFERROR(VLOOKUP($A348,'[2]Establecimiento 2023'!$A$1:$E$183,4,FALSE),0)</f>
        <v>04106-Vicuña</v>
      </c>
      <c r="C348" s="252" t="str">
        <f>IFERROR(VLOOKUP($A348,'[2]Establecimiento 2023'!$A$1:$E$183,3,FALSE),0)</f>
        <v>105470-Posta de Salud Rural Huanta</v>
      </c>
      <c r="D348" s="253">
        <v>5</v>
      </c>
      <c r="E348" s="253">
        <v>2</v>
      </c>
    </row>
    <row r="349" spans="1:5" ht="15" customHeight="1" x14ac:dyDescent="0.25">
      <c r="A349" s="252" t="s">
        <v>531</v>
      </c>
      <c r="B349" s="252" t="str">
        <f>IFERROR(VLOOKUP($A349,'[2]Establecimiento 2023'!$A$1:$E$183,4,FALSE),0)</f>
        <v>04106-Vicuña</v>
      </c>
      <c r="C349" s="252" t="str">
        <f>IFERROR(VLOOKUP($A349,'[2]Establecimiento 2023'!$A$1:$E$183,3,FALSE),0)</f>
        <v>105471-Posta de Salud Rural Peralillo Vicuña</v>
      </c>
      <c r="D349" s="253">
        <v>1</v>
      </c>
      <c r="E349" s="253">
        <v>3</v>
      </c>
    </row>
    <row r="350" spans="1:5" ht="15" customHeight="1" x14ac:dyDescent="0.25">
      <c r="A350" s="252" t="s">
        <v>531</v>
      </c>
      <c r="B350" s="252" t="str">
        <f>IFERROR(VLOOKUP($A350,'[2]Establecimiento 2023'!$A$1:$E$183,4,FALSE),0)</f>
        <v>04106-Vicuña</v>
      </c>
      <c r="C350" s="252" t="str">
        <f>IFERROR(VLOOKUP($A350,'[2]Establecimiento 2023'!$A$1:$E$183,3,FALSE),0)</f>
        <v>105471-Posta de Salud Rural Peralillo Vicuña</v>
      </c>
      <c r="D350" s="253">
        <v>2</v>
      </c>
      <c r="E350" s="253">
        <v>13</v>
      </c>
    </row>
    <row r="351" spans="1:5" ht="15" customHeight="1" x14ac:dyDescent="0.25">
      <c r="A351" s="252" t="s">
        <v>531</v>
      </c>
      <c r="B351" s="252" t="str">
        <f>IFERROR(VLOOKUP($A351,'[2]Establecimiento 2023'!$A$1:$E$183,4,FALSE),0)</f>
        <v>04106-Vicuña</v>
      </c>
      <c r="C351" s="252" t="str">
        <f>IFERROR(VLOOKUP($A351,'[2]Establecimiento 2023'!$A$1:$E$183,3,FALSE),0)</f>
        <v>105471-Posta de Salud Rural Peralillo Vicuña</v>
      </c>
      <c r="D351" s="253">
        <v>3</v>
      </c>
      <c r="E351" s="253">
        <v>5</v>
      </c>
    </row>
    <row r="352" spans="1:5" ht="15" customHeight="1" x14ac:dyDescent="0.25">
      <c r="A352" s="252" t="s">
        <v>531</v>
      </c>
      <c r="B352" s="252" t="str">
        <f>IFERROR(VLOOKUP($A352,'[2]Establecimiento 2023'!$A$1:$E$183,4,FALSE),0)</f>
        <v>04106-Vicuña</v>
      </c>
      <c r="C352" s="252" t="str">
        <f>IFERROR(VLOOKUP($A352,'[2]Establecimiento 2023'!$A$1:$E$183,3,FALSE),0)</f>
        <v>105471-Posta de Salud Rural Peralillo Vicuña</v>
      </c>
      <c r="D352" s="253">
        <v>4</v>
      </c>
      <c r="E352" s="253">
        <v>5</v>
      </c>
    </row>
    <row r="353" spans="1:5" ht="15" customHeight="1" x14ac:dyDescent="0.25">
      <c r="A353" s="252" t="s">
        <v>531</v>
      </c>
      <c r="B353" s="252" t="str">
        <f>IFERROR(VLOOKUP($A353,'[2]Establecimiento 2023'!$A$1:$E$183,4,FALSE),0)</f>
        <v>04106-Vicuña</v>
      </c>
      <c r="C353" s="252" t="str">
        <f>IFERROR(VLOOKUP($A353,'[2]Establecimiento 2023'!$A$1:$E$183,3,FALSE),0)</f>
        <v>105471-Posta de Salud Rural Peralillo Vicuña</v>
      </c>
      <c r="D353" s="253">
        <v>5</v>
      </c>
      <c r="E353" s="253">
        <v>7</v>
      </c>
    </row>
    <row r="354" spans="1:5" ht="15" customHeight="1" x14ac:dyDescent="0.25">
      <c r="A354" s="252" t="s">
        <v>532</v>
      </c>
      <c r="B354" s="252" t="str">
        <f>IFERROR(VLOOKUP($A354,'[2]Establecimiento 2023'!$A$1:$E$183,4,FALSE),0)</f>
        <v>04106-Vicuña</v>
      </c>
      <c r="C354" s="252" t="str">
        <f>IFERROR(VLOOKUP($A354,'[2]Establecimiento 2023'!$A$1:$E$183,3,FALSE),0)</f>
        <v>105472-Posta de Salud Rural Rivadavia</v>
      </c>
      <c r="D354" s="253">
        <v>1</v>
      </c>
      <c r="E354" s="253">
        <v>2</v>
      </c>
    </row>
    <row r="355" spans="1:5" ht="15" customHeight="1" x14ac:dyDescent="0.25">
      <c r="A355" s="252" t="s">
        <v>532</v>
      </c>
      <c r="B355" s="252" t="str">
        <f>IFERROR(VLOOKUP($A355,'[2]Establecimiento 2023'!$A$1:$E$183,4,FALSE),0)</f>
        <v>04106-Vicuña</v>
      </c>
      <c r="C355" s="252" t="str">
        <f>IFERROR(VLOOKUP($A355,'[2]Establecimiento 2023'!$A$1:$E$183,3,FALSE),0)</f>
        <v>105472-Posta de Salud Rural Rivadavia</v>
      </c>
      <c r="D355" s="253">
        <v>2</v>
      </c>
      <c r="E355" s="253">
        <v>2</v>
      </c>
    </row>
    <row r="356" spans="1:5" ht="15" customHeight="1" x14ac:dyDescent="0.25">
      <c r="A356" s="252" t="s">
        <v>532</v>
      </c>
      <c r="B356" s="252" t="str">
        <f>IFERROR(VLOOKUP($A356,'[2]Establecimiento 2023'!$A$1:$E$183,4,FALSE),0)</f>
        <v>04106-Vicuña</v>
      </c>
      <c r="C356" s="252" t="str">
        <f>IFERROR(VLOOKUP($A356,'[2]Establecimiento 2023'!$A$1:$E$183,3,FALSE),0)</f>
        <v>105472-Posta de Salud Rural Rivadavia</v>
      </c>
      <c r="D356" s="253">
        <v>3</v>
      </c>
      <c r="E356" s="253">
        <v>0</v>
      </c>
    </row>
    <row r="357" spans="1:5" ht="15" customHeight="1" x14ac:dyDescent="0.25">
      <c r="A357" s="252" t="s">
        <v>532</v>
      </c>
      <c r="B357" s="252" t="str">
        <f>IFERROR(VLOOKUP($A357,'[2]Establecimiento 2023'!$A$1:$E$183,4,FALSE),0)</f>
        <v>04106-Vicuña</v>
      </c>
      <c r="C357" s="252" t="str">
        <f>IFERROR(VLOOKUP($A357,'[2]Establecimiento 2023'!$A$1:$E$183,3,FALSE),0)</f>
        <v>105472-Posta de Salud Rural Rivadavia</v>
      </c>
      <c r="D357" s="253">
        <v>4</v>
      </c>
      <c r="E357" s="253">
        <v>1</v>
      </c>
    </row>
    <row r="358" spans="1:5" ht="15" customHeight="1" x14ac:dyDescent="0.25">
      <c r="A358" s="252" t="s">
        <v>532</v>
      </c>
      <c r="B358" s="252" t="str">
        <f>IFERROR(VLOOKUP($A358,'[2]Establecimiento 2023'!$A$1:$E$183,4,FALSE),0)</f>
        <v>04106-Vicuña</v>
      </c>
      <c r="C358" s="252" t="str">
        <f>IFERROR(VLOOKUP($A358,'[2]Establecimiento 2023'!$A$1:$E$183,3,FALSE),0)</f>
        <v>105472-Posta de Salud Rural Rivadavia</v>
      </c>
      <c r="D358" s="253">
        <v>5</v>
      </c>
      <c r="E358" s="253">
        <v>4</v>
      </c>
    </row>
    <row r="359" spans="1:5" ht="15" customHeight="1" x14ac:dyDescent="0.25">
      <c r="A359" s="252" t="s">
        <v>533</v>
      </c>
      <c r="B359" s="252" t="str">
        <f>IFERROR(VLOOKUP($A359,'[2]Establecimiento 2023'!$A$1:$E$183,4,FALSE),0)</f>
        <v>04106-Vicuña</v>
      </c>
      <c r="C359" s="252" t="str">
        <f>IFERROR(VLOOKUP($A359,'[2]Establecimiento 2023'!$A$1:$E$183,3,FALSE),0)</f>
        <v>105473-Posta de Salud Rural Talcuna</v>
      </c>
      <c r="D359" s="253">
        <v>1</v>
      </c>
      <c r="E359" s="253">
        <v>8</v>
      </c>
    </row>
    <row r="360" spans="1:5" ht="15" customHeight="1" x14ac:dyDescent="0.25">
      <c r="A360" s="252" t="s">
        <v>533</v>
      </c>
      <c r="B360" s="252" t="str">
        <f>IFERROR(VLOOKUP($A360,'[2]Establecimiento 2023'!$A$1:$E$183,4,FALSE),0)</f>
        <v>04106-Vicuña</v>
      </c>
      <c r="C360" s="252" t="str">
        <f>IFERROR(VLOOKUP($A360,'[2]Establecimiento 2023'!$A$1:$E$183,3,FALSE),0)</f>
        <v>105473-Posta de Salud Rural Talcuna</v>
      </c>
      <c r="D360" s="253">
        <v>2</v>
      </c>
      <c r="E360" s="253">
        <v>16</v>
      </c>
    </row>
    <row r="361" spans="1:5" ht="15" customHeight="1" x14ac:dyDescent="0.25">
      <c r="A361" s="252" t="s">
        <v>533</v>
      </c>
      <c r="B361" s="252" t="str">
        <f>IFERROR(VLOOKUP($A361,'[2]Establecimiento 2023'!$A$1:$E$183,4,FALSE),0)</f>
        <v>04106-Vicuña</v>
      </c>
      <c r="C361" s="252" t="str">
        <f>IFERROR(VLOOKUP($A361,'[2]Establecimiento 2023'!$A$1:$E$183,3,FALSE),0)</f>
        <v>105473-Posta de Salud Rural Talcuna</v>
      </c>
      <c r="D361" s="253">
        <v>3</v>
      </c>
      <c r="E361" s="253">
        <v>5</v>
      </c>
    </row>
    <row r="362" spans="1:5" ht="15" customHeight="1" x14ac:dyDescent="0.25">
      <c r="A362" s="252" t="s">
        <v>533</v>
      </c>
      <c r="B362" s="252" t="str">
        <f>IFERROR(VLOOKUP($A362,'[2]Establecimiento 2023'!$A$1:$E$183,4,FALSE),0)</f>
        <v>04106-Vicuña</v>
      </c>
      <c r="C362" s="252" t="str">
        <f>IFERROR(VLOOKUP($A362,'[2]Establecimiento 2023'!$A$1:$E$183,3,FALSE),0)</f>
        <v>105473-Posta de Salud Rural Talcuna</v>
      </c>
      <c r="D362" s="253">
        <v>4</v>
      </c>
      <c r="E362" s="253">
        <v>19</v>
      </c>
    </row>
    <row r="363" spans="1:5" ht="15" customHeight="1" x14ac:dyDescent="0.25">
      <c r="A363" s="252" t="s">
        <v>533</v>
      </c>
      <c r="B363" s="252" t="str">
        <f>IFERROR(VLOOKUP($A363,'[2]Establecimiento 2023'!$A$1:$E$183,4,FALSE),0)</f>
        <v>04106-Vicuña</v>
      </c>
      <c r="C363" s="252" t="str">
        <f>IFERROR(VLOOKUP($A363,'[2]Establecimiento 2023'!$A$1:$E$183,3,FALSE),0)</f>
        <v>105473-Posta de Salud Rural Talcuna</v>
      </c>
      <c r="D363" s="253">
        <v>5</v>
      </c>
      <c r="E363" s="253">
        <v>23</v>
      </c>
    </row>
    <row r="364" spans="1:5" ht="15" customHeight="1" x14ac:dyDescent="0.25">
      <c r="A364" s="252" t="s">
        <v>534</v>
      </c>
      <c r="B364" s="252" t="str">
        <f>IFERROR(VLOOKUP($A364,'[2]Establecimiento 2023'!$A$1:$E$183,4,FALSE),0)</f>
        <v>04106-Vicuña</v>
      </c>
      <c r="C364" s="252" t="str">
        <f>IFERROR(VLOOKUP($A364,'[2]Establecimiento 2023'!$A$1:$E$183,3,FALSE),0)</f>
        <v>105474-Posta de Salud Rural Chapilca</v>
      </c>
      <c r="D364" s="253">
        <v>1</v>
      </c>
      <c r="E364" s="253">
        <v>0</v>
      </c>
    </row>
    <row r="365" spans="1:5" ht="15" customHeight="1" x14ac:dyDescent="0.25">
      <c r="A365" s="252" t="s">
        <v>534</v>
      </c>
      <c r="B365" s="252" t="str">
        <f>IFERROR(VLOOKUP($A365,'[2]Establecimiento 2023'!$A$1:$E$183,4,FALSE),0)</f>
        <v>04106-Vicuña</v>
      </c>
      <c r="C365" s="252" t="str">
        <f>IFERROR(VLOOKUP($A365,'[2]Establecimiento 2023'!$A$1:$E$183,3,FALSE),0)</f>
        <v>105474-Posta de Salud Rural Chapilca</v>
      </c>
      <c r="D365" s="253">
        <v>2</v>
      </c>
      <c r="E365" s="253">
        <v>6</v>
      </c>
    </row>
    <row r="366" spans="1:5" ht="15" customHeight="1" x14ac:dyDescent="0.25">
      <c r="A366" s="252" t="s">
        <v>534</v>
      </c>
      <c r="B366" s="252" t="str">
        <f>IFERROR(VLOOKUP($A366,'[2]Establecimiento 2023'!$A$1:$E$183,4,FALSE),0)</f>
        <v>04106-Vicuña</v>
      </c>
      <c r="C366" s="252" t="str">
        <f>IFERROR(VLOOKUP($A366,'[2]Establecimiento 2023'!$A$1:$E$183,3,FALSE),0)</f>
        <v>105474-Posta de Salud Rural Chapilca</v>
      </c>
      <c r="D366" s="253">
        <v>5</v>
      </c>
      <c r="E366" s="253">
        <v>1</v>
      </c>
    </row>
    <row r="367" spans="1:5" ht="15" customHeight="1" x14ac:dyDescent="0.25">
      <c r="A367" s="252" t="s">
        <v>535</v>
      </c>
      <c r="B367" s="252" t="str">
        <f>IFERROR(VLOOKUP($A367,'[2]Establecimiento 2023'!$A$1:$E$183,4,FALSE),0)</f>
        <v>04105-Paihuano</v>
      </c>
      <c r="C367" s="252" t="str">
        <f>IFERROR(VLOOKUP($A367,'[2]Establecimiento 2023'!$A$1:$E$183,3,FALSE),0)</f>
        <v>105475-Posta de Salud Rural Horcón (Paiguano)</v>
      </c>
      <c r="D367" s="253">
        <v>1</v>
      </c>
      <c r="E367" s="253">
        <v>5</v>
      </c>
    </row>
    <row r="368" spans="1:5" ht="15" customHeight="1" x14ac:dyDescent="0.25">
      <c r="A368" s="252" t="s">
        <v>535</v>
      </c>
      <c r="B368" s="252" t="str">
        <f>IFERROR(VLOOKUP($A368,'[2]Establecimiento 2023'!$A$1:$E$183,4,FALSE),0)</f>
        <v>04105-Paihuano</v>
      </c>
      <c r="C368" s="252" t="str">
        <f>IFERROR(VLOOKUP($A368,'[2]Establecimiento 2023'!$A$1:$E$183,3,FALSE),0)</f>
        <v>105475-Posta de Salud Rural Horcón (Paiguano)</v>
      </c>
      <c r="D368" s="253">
        <v>2</v>
      </c>
      <c r="E368" s="253">
        <v>14</v>
      </c>
    </row>
    <row r="369" spans="1:5" ht="15" customHeight="1" x14ac:dyDescent="0.25">
      <c r="A369" s="252" t="s">
        <v>535</v>
      </c>
      <c r="B369" s="252" t="str">
        <f>IFERROR(VLOOKUP($A369,'[2]Establecimiento 2023'!$A$1:$E$183,4,FALSE),0)</f>
        <v>04105-Paihuano</v>
      </c>
      <c r="C369" s="252" t="str">
        <f>IFERROR(VLOOKUP($A369,'[2]Establecimiento 2023'!$A$1:$E$183,3,FALSE),0)</f>
        <v>105475-Posta de Salud Rural Horcón (Paiguano)</v>
      </c>
      <c r="D369" s="253">
        <v>3</v>
      </c>
      <c r="E369" s="253">
        <v>11</v>
      </c>
    </row>
    <row r="370" spans="1:5" ht="15" customHeight="1" x14ac:dyDescent="0.25">
      <c r="A370" s="252" t="s">
        <v>535</v>
      </c>
      <c r="B370" s="252" t="str">
        <f>IFERROR(VLOOKUP($A370,'[2]Establecimiento 2023'!$A$1:$E$183,4,FALSE),0)</f>
        <v>04105-Paihuano</v>
      </c>
      <c r="C370" s="252" t="str">
        <f>IFERROR(VLOOKUP($A370,'[2]Establecimiento 2023'!$A$1:$E$183,3,FALSE),0)</f>
        <v>105475-Posta de Salud Rural Horcón (Paiguano)</v>
      </c>
      <c r="D370" s="253">
        <v>4</v>
      </c>
      <c r="E370" s="253">
        <v>19</v>
      </c>
    </row>
    <row r="371" spans="1:5" ht="15" customHeight="1" x14ac:dyDescent="0.25">
      <c r="A371" s="252" t="s">
        <v>535</v>
      </c>
      <c r="B371" s="252" t="str">
        <f>IFERROR(VLOOKUP($A371,'[2]Establecimiento 2023'!$A$1:$E$183,4,FALSE),0)</f>
        <v>04105-Paihuano</v>
      </c>
      <c r="C371" s="252" t="str">
        <f>IFERROR(VLOOKUP($A371,'[2]Establecimiento 2023'!$A$1:$E$183,3,FALSE),0)</f>
        <v>105475-Posta de Salud Rural Horcón (Paiguano)</v>
      </c>
      <c r="D371" s="253">
        <v>5</v>
      </c>
      <c r="E371" s="253">
        <v>13</v>
      </c>
    </row>
    <row r="372" spans="1:5" ht="15" customHeight="1" x14ac:dyDescent="0.25">
      <c r="A372" s="252" t="s">
        <v>536</v>
      </c>
      <c r="B372" s="252" t="str">
        <f>IFERROR(VLOOKUP($A372,'[2]Establecimiento 2023'!$A$1:$E$183,4,FALSE),0)</f>
        <v>04105-Paihuano</v>
      </c>
      <c r="C372" s="252" t="str">
        <f>IFERROR(VLOOKUP($A372,'[2]Establecimiento 2023'!$A$1:$E$183,3,FALSE),0)</f>
        <v>105476-Posta de Salud Rural Monte Grande</v>
      </c>
      <c r="D372" s="253">
        <v>1</v>
      </c>
      <c r="E372" s="253">
        <v>5</v>
      </c>
    </row>
    <row r="373" spans="1:5" ht="15" customHeight="1" x14ac:dyDescent="0.25">
      <c r="A373" s="252" t="s">
        <v>536</v>
      </c>
      <c r="B373" s="252" t="str">
        <f>IFERROR(VLOOKUP($A373,'[2]Establecimiento 2023'!$A$1:$E$183,4,FALSE),0)</f>
        <v>04105-Paihuano</v>
      </c>
      <c r="C373" s="252" t="str">
        <f>IFERROR(VLOOKUP($A373,'[2]Establecimiento 2023'!$A$1:$E$183,3,FALSE),0)</f>
        <v>105476-Posta de Salud Rural Monte Grande</v>
      </c>
      <c r="D373" s="253">
        <v>2</v>
      </c>
      <c r="E373" s="253">
        <v>2</v>
      </c>
    </row>
    <row r="374" spans="1:5" ht="15" customHeight="1" x14ac:dyDescent="0.25">
      <c r="A374" s="252" t="s">
        <v>536</v>
      </c>
      <c r="B374" s="252" t="str">
        <f>IFERROR(VLOOKUP($A374,'[2]Establecimiento 2023'!$A$1:$E$183,4,FALSE),0)</f>
        <v>04105-Paihuano</v>
      </c>
      <c r="C374" s="252" t="str">
        <f>IFERROR(VLOOKUP($A374,'[2]Establecimiento 2023'!$A$1:$E$183,3,FALSE),0)</f>
        <v>105476-Posta de Salud Rural Monte Grande</v>
      </c>
      <c r="D374" s="253">
        <v>3</v>
      </c>
      <c r="E374" s="253">
        <v>3</v>
      </c>
    </row>
    <row r="375" spans="1:5" ht="15" customHeight="1" x14ac:dyDescent="0.25">
      <c r="A375" s="252" t="s">
        <v>536</v>
      </c>
      <c r="B375" s="252" t="str">
        <f>IFERROR(VLOOKUP($A375,'[2]Establecimiento 2023'!$A$1:$E$183,4,FALSE),0)</f>
        <v>04105-Paihuano</v>
      </c>
      <c r="C375" s="252" t="str">
        <f>IFERROR(VLOOKUP($A375,'[2]Establecimiento 2023'!$A$1:$E$183,3,FALSE),0)</f>
        <v>105476-Posta de Salud Rural Monte Grande</v>
      </c>
      <c r="D375" s="253">
        <v>4</v>
      </c>
      <c r="E375" s="253">
        <v>8</v>
      </c>
    </row>
    <row r="376" spans="1:5" ht="15" customHeight="1" x14ac:dyDescent="0.25">
      <c r="A376" s="252" t="s">
        <v>536</v>
      </c>
      <c r="B376" s="252" t="str">
        <f>IFERROR(VLOOKUP($A376,'[2]Establecimiento 2023'!$A$1:$E$183,4,FALSE),0)</f>
        <v>04105-Paihuano</v>
      </c>
      <c r="C376" s="252" t="str">
        <f>IFERROR(VLOOKUP($A376,'[2]Establecimiento 2023'!$A$1:$E$183,3,FALSE),0)</f>
        <v>105476-Posta de Salud Rural Monte Grande</v>
      </c>
      <c r="D376" s="253">
        <v>5</v>
      </c>
      <c r="E376" s="253">
        <v>12</v>
      </c>
    </row>
    <row r="377" spans="1:5" ht="15" customHeight="1" x14ac:dyDescent="0.25">
      <c r="A377" s="252" t="s">
        <v>537</v>
      </c>
      <c r="B377" s="252" t="str">
        <f>IFERROR(VLOOKUP($A377,'[2]Establecimiento 2023'!$A$1:$E$183,4,FALSE),0)</f>
        <v>04105-Paihuano</v>
      </c>
      <c r="C377" s="252" t="str">
        <f>IFERROR(VLOOKUP($A377,'[2]Establecimiento 2023'!$A$1:$E$183,3,FALSE),0)</f>
        <v>105477-Posta de Salud Rural Pisco Elqui</v>
      </c>
      <c r="D377" s="253">
        <v>1</v>
      </c>
      <c r="E377" s="253">
        <v>19</v>
      </c>
    </row>
    <row r="378" spans="1:5" ht="15" customHeight="1" x14ac:dyDescent="0.25">
      <c r="A378" s="252" t="s">
        <v>537</v>
      </c>
      <c r="B378" s="252" t="str">
        <f>IFERROR(VLOOKUP($A378,'[2]Establecimiento 2023'!$A$1:$E$183,4,FALSE),0)</f>
        <v>04105-Paihuano</v>
      </c>
      <c r="C378" s="252" t="str">
        <f>IFERROR(VLOOKUP($A378,'[2]Establecimiento 2023'!$A$1:$E$183,3,FALSE),0)</f>
        <v>105477-Posta de Salud Rural Pisco Elqui</v>
      </c>
      <c r="D378" s="253">
        <v>2</v>
      </c>
      <c r="E378" s="253">
        <v>28</v>
      </c>
    </row>
    <row r="379" spans="1:5" ht="15" customHeight="1" x14ac:dyDescent="0.25">
      <c r="A379" s="252" t="s">
        <v>537</v>
      </c>
      <c r="B379" s="252" t="str">
        <f>IFERROR(VLOOKUP($A379,'[2]Establecimiento 2023'!$A$1:$E$183,4,FALSE),0)</f>
        <v>04105-Paihuano</v>
      </c>
      <c r="C379" s="252" t="str">
        <f>IFERROR(VLOOKUP($A379,'[2]Establecimiento 2023'!$A$1:$E$183,3,FALSE),0)</f>
        <v>105477-Posta de Salud Rural Pisco Elqui</v>
      </c>
      <c r="D379" s="253">
        <v>3</v>
      </c>
      <c r="E379" s="253">
        <v>19</v>
      </c>
    </row>
    <row r="380" spans="1:5" ht="15" customHeight="1" x14ac:dyDescent="0.25">
      <c r="A380" s="252" t="s">
        <v>537</v>
      </c>
      <c r="B380" s="252" t="str">
        <f>IFERROR(VLOOKUP($A380,'[2]Establecimiento 2023'!$A$1:$E$183,4,FALSE),0)</f>
        <v>04105-Paihuano</v>
      </c>
      <c r="C380" s="252" t="str">
        <f>IFERROR(VLOOKUP($A380,'[2]Establecimiento 2023'!$A$1:$E$183,3,FALSE),0)</f>
        <v>105477-Posta de Salud Rural Pisco Elqui</v>
      </c>
      <c r="D380" s="253">
        <v>4</v>
      </c>
      <c r="E380" s="253">
        <v>44</v>
      </c>
    </row>
    <row r="381" spans="1:5" ht="15" customHeight="1" x14ac:dyDescent="0.25">
      <c r="A381" s="252" t="s">
        <v>537</v>
      </c>
      <c r="B381" s="252" t="str">
        <f>IFERROR(VLOOKUP($A381,'[2]Establecimiento 2023'!$A$1:$E$183,4,FALSE),0)</f>
        <v>04105-Paihuano</v>
      </c>
      <c r="C381" s="252" t="str">
        <f>IFERROR(VLOOKUP($A381,'[2]Establecimiento 2023'!$A$1:$E$183,3,FALSE),0)</f>
        <v>105477-Posta de Salud Rural Pisco Elqui</v>
      </c>
      <c r="D381" s="253">
        <v>5</v>
      </c>
      <c r="E381" s="253">
        <v>24</v>
      </c>
    </row>
    <row r="382" spans="1:5" ht="15" customHeight="1" x14ac:dyDescent="0.25">
      <c r="A382" s="252" t="s">
        <v>538</v>
      </c>
      <c r="B382" s="252" t="str">
        <f>IFERROR(VLOOKUP($A382,'[2]Establecimiento 2023'!$A$1:$E$183,4,FALSE),0)</f>
        <v>04203-Los Vilos</v>
      </c>
      <c r="C382" s="252" t="str">
        <f>IFERROR(VLOOKUP($A382,'[2]Establecimiento 2023'!$A$1:$E$183,3,FALSE),0)</f>
        <v>105478-Posta de Salud Rural Caimanes</v>
      </c>
      <c r="D382" s="253">
        <v>1</v>
      </c>
      <c r="E382" s="253">
        <v>8</v>
      </c>
    </row>
    <row r="383" spans="1:5" ht="15" customHeight="1" x14ac:dyDescent="0.25">
      <c r="A383" s="252" t="s">
        <v>538</v>
      </c>
      <c r="B383" s="252" t="str">
        <f>IFERROR(VLOOKUP($A383,'[2]Establecimiento 2023'!$A$1:$E$183,4,FALSE),0)</f>
        <v>04203-Los Vilos</v>
      </c>
      <c r="C383" s="252" t="str">
        <f>IFERROR(VLOOKUP($A383,'[2]Establecimiento 2023'!$A$1:$E$183,3,FALSE),0)</f>
        <v>105478-Posta de Salud Rural Caimanes</v>
      </c>
      <c r="D383" s="253">
        <v>2</v>
      </c>
      <c r="E383" s="253">
        <v>1</v>
      </c>
    </row>
    <row r="384" spans="1:5" ht="15" customHeight="1" x14ac:dyDescent="0.25">
      <c r="A384" s="252" t="s">
        <v>538</v>
      </c>
      <c r="B384" s="252" t="str">
        <f>IFERROR(VLOOKUP($A384,'[2]Establecimiento 2023'!$A$1:$E$183,4,FALSE),0)</f>
        <v>04203-Los Vilos</v>
      </c>
      <c r="C384" s="252" t="str">
        <f>IFERROR(VLOOKUP($A384,'[2]Establecimiento 2023'!$A$1:$E$183,3,FALSE),0)</f>
        <v>105478-Posta de Salud Rural Caimanes</v>
      </c>
      <c r="D384" s="253">
        <v>3</v>
      </c>
      <c r="E384" s="253">
        <v>7</v>
      </c>
    </row>
    <row r="385" spans="1:5" ht="15" customHeight="1" x14ac:dyDescent="0.25">
      <c r="A385" s="252" t="s">
        <v>538</v>
      </c>
      <c r="B385" s="252" t="str">
        <f>IFERROR(VLOOKUP($A385,'[2]Establecimiento 2023'!$A$1:$E$183,4,FALSE),0)</f>
        <v>04203-Los Vilos</v>
      </c>
      <c r="C385" s="252" t="str">
        <f>IFERROR(VLOOKUP($A385,'[2]Establecimiento 2023'!$A$1:$E$183,3,FALSE),0)</f>
        <v>105478-Posta de Salud Rural Caimanes</v>
      </c>
      <c r="D385" s="253">
        <v>4</v>
      </c>
      <c r="E385" s="253">
        <v>9</v>
      </c>
    </row>
    <row r="386" spans="1:5" ht="15" customHeight="1" x14ac:dyDescent="0.25">
      <c r="A386" s="252" t="s">
        <v>538</v>
      </c>
      <c r="B386" s="252" t="str">
        <f>IFERROR(VLOOKUP($A386,'[2]Establecimiento 2023'!$A$1:$E$183,4,FALSE),0)</f>
        <v>04203-Los Vilos</v>
      </c>
      <c r="C386" s="252" t="str">
        <f>IFERROR(VLOOKUP($A386,'[2]Establecimiento 2023'!$A$1:$E$183,3,FALSE),0)</f>
        <v>105478-Posta de Salud Rural Caimanes</v>
      </c>
      <c r="D386" s="253">
        <v>5</v>
      </c>
      <c r="E386" s="253">
        <v>6</v>
      </c>
    </row>
    <row r="387" spans="1:5" ht="15" customHeight="1" x14ac:dyDescent="0.25">
      <c r="A387" s="252" t="s">
        <v>539</v>
      </c>
      <c r="B387" s="252" t="str">
        <f>IFERROR(VLOOKUP($A387,'[2]Establecimiento 2023'!$A$1:$E$183,4,FALSE),0)</f>
        <v>04203-Los Vilos</v>
      </c>
      <c r="C387" s="252" t="str">
        <f>IFERROR(VLOOKUP($A387,'[2]Establecimiento 2023'!$A$1:$E$183,3,FALSE),0)</f>
        <v>105479-Posta de Salud Rural Guangualí</v>
      </c>
      <c r="D387" s="253">
        <v>1</v>
      </c>
      <c r="E387" s="253">
        <v>18</v>
      </c>
    </row>
    <row r="388" spans="1:5" ht="15" customHeight="1" x14ac:dyDescent="0.25">
      <c r="A388" s="252" t="s">
        <v>539</v>
      </c>
      <c r="B388" s="252" t="str">
        <f>IFERROR(VLOOKUP($A388,'[2]Establecimiento 2023'!$A$1:$E$183,4,FALSE),0)</f>
        <v>04203-Los Vilos</v>
      </c>
      <c r="C388" s="252" t="str">
        <f>IFERROR(VLOOKUP($A388,'[2]Establecimiento 2023'!$A$1:$E$183,3,FALSE),0)</f>
        <v>105479-Posta de Salud Rural Guangualí</v>
      </c>
      <c r="D388" s="253">
        <v>2</v>
      </c>
      <c r="E388" s="253">
        <v>17</v>
      </c>
    </row>
    <row r="389" spans="1:5" ht="15" customHeight="1" x14ac:dyDescent="0.25">
      <c r="A389" s="252" t="s">
        <v>539</v>
      </c>
      <c r="B389" s="252" t="str">
        <f>IFERROR(VLOOKUP($A389,'[2]Establecimiento 2023'!$A$1:$E$183,4,FALSE),0)</f>
        <v>04203-Los Vilos</v>
      </c>
      <c r="C389" s="252" t="str">
        <f>IFERROR(VLOOKUP($A389,'[2]Establecimiento 2023'!$A$1:$E$183,3,FALSE),0)</f>
        <v>105479-Posta de Salud Rural Guangualí</v>
      </c>
      <c r="D389" s="253">
        <v>3</v>
      </c>
      <c r="E389" s="253">
        <v>14</v>
      </c>
    </row>
    <row r="390" spans="1:5" ht="15" customHeight="1" x14ac:dyDescent="0.25">
      <c r="A390" s="252" t="s">
        <v>539</v>
      </c>
      <c r="B390" s="252" t="str">
        <f>IFERROR(VLOOKUP($A390,'[2]Establecimiento 2023'!$A$1:$E$183,4,FALSE),0)</f>
        <v>04203-Los Vilos</v>
      </c>
      <c r="C390" s="252" t="str">
        <f>IFERROR(VLOOKUP($A390,'[2]Establecimiento 2023'!$A$1:$E$183,3,FALSE),0)</f>
        <v>105479-Posta de Salud Rural Guangualí</v>
      </c>
      <c r="D390" s="253">
        <v>4</v>
      </c>
      <c r="E390" s="253">
        <v>7</v>
      </c>
    </row>
    <row r="391" spans="1:5" ht="15" customHeight="1" x14ac:dyDescent="0.25">
      <c r="A391" s="252" t="s">
        <v>539</v>
      </c>
      <c r="B391" s="252" t="str">
        <f>IFERROR(VLOOKUP($A391,'[2]Establecimiento 2023'!$A$1:$E$183,4,FALSE),0)</f>
        <v>04203-Los Vilos</v>
      </c>
      <c r="C391" s="252" t="str">
        <f>IFERROR(VLOOKUP($A391,'[2]Establecimiento 2023'!$A$1:$E$183,3,FALSE),0)</f>
        <v>105479-Posta de Salud Rural Guangualí</v>
      </c>
      <c r="D391" s="253">
        <v>5</v>
      </c>
      <c r="E391" s="253">
        <v>5</v>
      </c>
    </row>
    <row r="392" spans="1:5" ht="15" customHeight="1" x14ac:dyDescent="0.25">
      <c r="A392" s="252" t="s">
        <v>540</v>
      </c>
      <c r="B392" s="252" t="str">
        <f>IFERROR(VLOOKUP($A392,'[2]Establecimiento 2023'!$A$1:$E$183,4,FALSE),0)</f>
        <v>04203-Los Vilos</v>
      </c>
      <c r="C392" s="252" t="str">
        <f>IFERROR(VLOOKUP($A392,'[2]Establecimiento 2023'!$A$1:$E$183,3,FALSE),0)</f>
        <v>105480-Posta de Salud Rural Quilimarí</v>
      </c>
      <c r="D392" s="253">
        <v>1</v>
      </c>
      <c r="E392" s="253">
        <v>13</v>
      </c>
    </row>
    <row r="393" spans="1:5" ht="15" customHeight="1" x14ac:dyDescent="0.25">
      <c r="A393" s="252" t="s">
        <v>540</v>
      </c>
      <c r="B393" s="252" t="str">
        <f>IFERROR(VLOOKUP($A393,'[2]Establecimiento 2023'!$A$1:$E$183,4,FALSE),0)</f>
        <v>04203-Los Vilos</v>
      </c>
      <c r="C393" s="252" t="str">
        <f>IFERROR(VLOOKUP($A393,'[2]Establecimiento 2023'!$A$1:$E$183,3,FALSE),0)</f>
        <v>105480-Posta de Salud Rural Quilimarí</v>
      </c>
      <c r="D393" s="253">
        <v>2</v>
      </c>
      <c r="E393" s="253">
        <v>15</v>
      </c>
    </row>
    <row r="394" spans="1:5" ht="15" customHeight="1" x14ac:dyDescent="0.25">
      <c r="A394" s="252" t="s">
        <v>540</v>
      </c>
      <c r="B394" s="252" t="str">
        <f>IFERROR(VLOOKUP($A394,'[2]Establecimiento 2023'!$A$1:$E$183,4,FALSE),0)</f>
        <v>04203-Los Vilos</v>
      </c>
      <c r="C394" s="252" t="str">
        <f>IFERROR(VLOOKUP($A394,'[2]Establecimiento 2023'!$A$1:$E$183,3,FALSE),0)</f>
        <v>105480-Posta de Salud Rural Quilimarí</v>
      </c>
      <c r="D394" s="253">
        <v>3</v>
      </c>
      <c r="E394" s="253">
        <v>11</v>
      </c>
    </row>
    <row r="395" spans="1:5" ht="15" customHeight="1" x14ac:dyDescent="0.25">
      <c r="A395" s="252" t="s">
        <v>540</v>
      </c>
      <c r="B395" s="252" t="str">
        <f>IFERROR(VLOOKUP($A395,'[2]Establecimiento 2023'!$A$1:$E$183,4,FALSE),0)</f>
        <v>04203-Los Vilos</v>
      </c>
      <c r="C395" s="252" t="str">
        <f>IFERROR(VLOOKUP($A395,'[2]Establecimiento 2023'!$A$1:$E$183,3,FALSE),0)</f>
        <v>105480-Posta de Salud Rural Quilimarí</v>
      </c>
      <c r="D395" s="253">
        <v>4</v>
      </c>
      <c r="E395" s="253">
        <v>20</v>
      </c>
    </row>
    <row r="396" spans="1:5" ht="15" customHeight="1" x14ac:dyDescent="0.25">
      <c r="A396" s="252" t="s">
        <v>540</v>
      </c>
      <c r="B396" s="252" t="str">
        <f>IFERROR(VLOOKUP($A396,'[2]Establecimiento 2023'!$A$1:$E$183,4,FALSE),0)</f>
        <v>04203-Los Vilos</v>
      </c>
      <c r="C396" s="252" t="str">
        <f>IFERROR(VLOOKUP($A396,'[2]Establecimiento 2023'!$A$1:$E$183,3,FALSE),0)</f>
        <v>105480-Posta de Salud Rural Quilimarí</v>
      </c>
      <c r="D396" s="253">
        <v>5</v>
      </c>
      <c r="E396" s="253">
        <v>11</v>
      </c>
    </row>
    <row r="397" spans="1:5" ht="15" customHeight="1" x14ac:dyDescent="0.25">
      <c r="A397" s="252" t="s">
        <v>541</v>
      </c>
      <c r="B397" s="252" t="str">
        <f>IFERROR(VLOOKUP($A397,'[2]Establecimiento 2023'!$A$1:$E$183,4,FALSE),0)</f>
        <v>04203-Los Vilos</v>
      </c>
      <c r="C397" s="252" t="str">
        <f>IFERROR(VLOOKUP($A397,'[2]Establecimiento 2023'!$A$1:$E$183,3,FALSE),0)</f>
        <v>105481-Posta de Salud Rural Tilama</v>
      </c>
      <c r="D397" s="253">
        <v>1</v>
      </c>
      <c r="E397" s="253">
        <v>2</v>
      </c>
    </row>
    <row r="398" spans="1:5" ht="15" customHeight="1" x14ac:dyDescent="0.25">
      <c r="A398" s="252" t="s">
        <v>541</v>
      </c>
      <c r="B398" s="252" t="str">
        <f>IFERROR(VLOOKUP($A398,'[2]Establecimiento 2023'!$A$1:$E$183,4,FALSE),0)</f>
        <v>04203-Los Vilos</v>
      </c>
      <c r="C398" s="252" t="str">
        <f>IFERROR(VLOOKUP($A398,'[2]Establecimiento 2023'!$A$1:$E$183,3,FALSE),0)</f>
        <v>105481-Posta de Salud Rural Tilama</v>
      </c>
      <c r="D398" s="253">
        <v>2</v>
      </c>
      <c r="E398" s="253">
        <v>1</v>
      </c>
    </row>
    <row r="399" spans="1:5" ht="15" customHeight="1" x14ac:dyDescent="0.25">
      <c r="A399" s="252" t="s">
        <v>541</v>
      </c>
      <c r="B399" s="252" t="str">
        <f>IFERROR(VLOOKUP($A399,'[2]Establecimiento 2023'!$A$1:$E$183,4,FALSE),0)</f>
        <v>04203-Los Vilos</v>
      </c>
      <c r="C399" s="252" t="str">
        <f>IFERROR(VLOOKUP($A399,'[2]Establecimiento 2023'!$A$1:$E$183,3,FALSE),0)</f>
        <v>105481-Posta de Salud Rural Tilama</v>
      </c>
      <c r="D399" s="253">
        <v>3</v>
      </c>
      <c r="E399" s="253">
        <v>1</v>
      </c>
    </row>
    <row r="400" spans="1:5" ht="15" customHeight="1" x14ac:dyDescent="0.25">
      <c r="A400" s="252" t="s">
        <v>541</v>
      </c>
      <c r="B400" s="252" t="str">
        <f>IFERROR(VLOOKUP($A400,'[2]Establecimiento 2023'!$A$1:$E$183,4,FALSE),0)</f>
        <v>04203-Los Vilos</v>
      </c>
      <c r="C400" s="252" t="str">
        <f>IFERROR(VLOOKUP($A400,'[2]Establecimiento 2023'!$A$1:$E$183,3,FALSE),0)</f>
        <v>105481-Posta de Salud Rural Tilama</v>
      </c>
      <c r="D400" s="253">
        <v>4</v>
      </c>
      <c r="E400" s="253">
        <v>1</v>
      </c>
    </row>
    <row r="401" spans="1:5" ht="15" customHeight="1" x14ac:dyDescent="0.25">
      <c r="A401" s="252" t="s">
        <v>541</v>
      </c>
      <c r="B401" s="252" t="str">
        <f>IFERROR(VLOOKUP($A401,'[2]Establecimiento 2023'!$A$1:$E$183,4,FALSE),0)</f>
        <v>04203-Los Vilos</v>
      </c>
      <c r="C401" s="252" t="str">
        <f>IFERROR(VLOOKUP($A401,'[2]Establecimiento 2023'!$A$1:$E$183,3,FALSE),0)</f>
        <v>105481-Posta de Salud Rural Tilama</v>
      </c>
      <c r="D401" s="253">
        <v>5</v>
      </c>
      <c r="E401" s="253">
        <v>2</v>
      </c>
    </row>
    <row r="402" spans="1:5" ht="15" customHeight="1" x14ac:dyDescent="0.25">
      <c r="A402" s="252" t="s">
        <v>542</v>
      </c>
      <c r="B402" s="252" t="str">
        <f>IFERROR(VLOOKUP($A402,'[2]Establecimiento 2023'!$A$1:$E$183,4,FALSE),0)</f>
        <v>04201-Illapel</v>
      </c>
      <c r="C402" s="252" t="str">
        <f>IFERROR(VLOOKUP($A402,'[2]Establecimiento 2023'!$A$1:$E$183,3,FALSE),0)</f>
        <v>105485-Posta de Salud Rural Plan de Hornos</v>
      </c>
      <c r="D402" s="253">
        <v>1</v>
      </c>
      <c r="E402" s="253">
        <v>1</v>
      </c>
    </row>
    <row r="403" spans="1:5" ht="15" customHeight="1" x14ac:dyDescent="0.25">
      <c r="A403" s="252" t="s">
        <v>542</v>
      </c>
      <c r="B403" s="252" t="str">
        <f>IFERROR(VLOOKUP($A403,'[2]Establecimiento 2023'!$A$1:$E$183,4,FALSE),0)</f>
        <v>04201-Illapel</v>
      </c>
      <c r="C403" s="252" t="str">
        <f>IFERROR(VLOOKUP($A403,'[2]Establecimiento 2023'!$A$1:$E$183,3,FALSE),0)</f>
        <v>105485-Posta de Salud Rural Plan de Hornos</v>
      </c>
      <c r="D403" s="253">
        <v>2</v>
      </c>
      <c r="E403" s="253">
        <v>3</v>
      </c>
    </row>
    <row r="404" spans="1:5" ht="15" customHeight="1" x14ac:dyDescent="0.25">
      <c r="A404" s="252" t="s">
        <v>542</v>
      </c>
      <c r="B404" s="252" t="str">
        <f>IFERROR(VLOOKUP($A404,'[2]Establecimiento 2023'!$A$1:$E$183,4,FALSE),0)</f>
        <v>04201-Illapel</v>
      </c>
      <c r="C404" s="252" t="str">
        <f>IFERROR(VLOOKUP($A404,'[2]Establecimiento 2023'!$A$1:$E$183,3,FALSE),0)</f>
        <v>105485-Posta de Salud Rural Plan de Hornos</v>
      </c>
      <c r="D404" s="253">
        <v>3</v>
      </c>
      <c r="E404" s="253">
        <v>4</v>
      </c>
    </row>
    <row r="405" spans="1:5" ht="15" customHeight="1" x14ac:dyDescent="0.25">
      <c r="A405" s="252" t="s">
        <v>542</v>
      </c>
      <c r="B405" s="252" t="str">
        <f>IFERROR(VLOOKUP($A405,'[2]Establecimiento 2023'!$A$1:$E$183,4,FALSE),0)</f>
        <v>04201-Illapel</v>
      </c>
      <c r="C405" s="252" t="str">
        <f>IFERROR(VLOOKUP($A405,'[2]Establecimiento 2023'!$A$1:$E$183,3,FALSE),0)</f>
        <v>105485-Posta de Salud Rural Plan de Hornos</v>
      </c>
      <c r="D405" s="253">
        <v>4</v>
      </c>
      <c r="E405" s="253">
        <v>1</v>
      </c>
    </row>
    <row r="406" spans="1:5" ht="15" customHeight="1" x14ac:dyDescent="0.25">
      <c r="A406" s="252" t="s">
        <v>542</v>
      </c>
      <c r="B406" s="252" t="str">
        <f>IFERROR(VLOOKUP($A406,'[2]Establecimiento 2023'!$A$1:$E$183,4,FALSE),0)</f>
        <v>04201-Illapel</v>
      </c>
      <c r="C406" s="252" t="str">
        <f>IFERROR(VLOOKUP($A406,'[2]Establecimiento 2023'!$A$1:$E$183,3,FALSE),0)</f>
        <v>105485-Posta de Salud Rural Plan de Hornos</v>
      </c>
      <c r="D406" s="253">
        <v>5</v>
      </c>
      <c r="E406" s="253">
        <v>2</v>
      </c>
    </row>
    <row r="407" spans="1:5" ht="15" customHeight="1" x14ac:dyDescent="0.25">
      <c r="A407" s="252" t="s">
        <v>543</v>
      </c>
      <c r="B407" s="252" t="str">
        <f>IFERROR(VLOOKUP($A407,'[2]Establecimiento 2023'!$A$1:$E$183,4,FALSE),0)</f>
        <v>04201-Illapel</v>
      </c>
      <c r="C407" s="252" t="str">
        <f>IFERROR(VLOOKUP($A407,'[2]Establecimiento 2023'!$A$1:$E$183,3,FALSE),0)</f>
        <v>105486-Posta de Salud Rural Tunga Sur</v>
      </c>
      <c r="D407" s="253">
        <v>1</v>
      </c>
      <c r="E407" s="253">
        <v>3</v>
      </c>
    </row>
    <row r="408" spans="1:5" ht="15" customHeight="1" x14ac:dyDescent="0.25">
      <c r="A408" s="252" t="s">
        <v>543</v>
      </c>
      <c r="B408" s="252" t="str">
        <f>IFERROR(VLOOKUP($A408,'[2]Establecimiento 2023'!$A$1:$E$183,4,FALSE),0)</f>
        <v>04201-Illapel</v>
      </c>
      <c r="C408" s="252" t="str">
        <f>IFERROR(VLOOKUP($A408,'[2]Establecimiento 2023'!$A$1:$E$183,3,FALSE),0)</f>
        <v>105486-Posta de Salud Rural Tunga Sur</v>
      </c>
      <c r="D408" s="253">
        <v>2</v>
      </c>
      <c r="E408" s="253">
        <v>4</v>
      </c>
    </row>
    <row r="409" spans="1:5" ht="15" customHeight="1" x14ac:dyDescent="0.25">
      <c r="A409" s="252" t="s">
        <v>543</v>
      </c>
      <c r="B409" s="252" t="str">
        <f>IFERROR(VLOOKUP($A409,'[2]Establecimiento 2023'!$A$1:$E$183,4,FALSE),0)</f>
        <v>04201-Illapel</v>
      </c>
      <c r="C409" s="252" t="str">
        <f>IFERROR(VLOOKUP($A409,'[2]Establecimiento 2023'!$A$1:$E$183,3,FALSE),0)</f>
        <v>105486-Posta de Salud Rural Tunga Sur</v>
      </c>
      <c r="D409" s="253">
        <v>3</v>
      </c>
      <c r="E409" s="253">
        <v>4</v>
      </c>
    </row>
    <row r="410" spans="1:5" ht="15" customHeight="1" x14ac:dyDescent="0.25">
      <c r="A410" s="252" t="s">
        <v>543</v>
      </c>
      <c r="B410" s="252" t="str">
        <f>IFERROR(VLOOKUP($A410,'[2]Establecimiento 2023'!$A$1:$E$183,4,FALSE),0)</f>
        <v>04201-Illapel</v>
      </c>
      <c r="C410" s="252" t="str">
        <f>IFERROR(VLOOKUP($A410,'[2]Establecimiento 2023'!$A$1:$E$183,3,FALSE),0)</f>
        <v>105486-Posta de Salud Rural Tunga Sur</v>
      </c>
      <c r="D410" s="253">
        <v>4</v>
      </c>
      <c r="E410" s="253">
        <v>4</v>
      </c>
    </row>
    <row r="411" spans="1:5" ht="15" customHeight="1" x14ac:dyDescent="0.25">
      <c r="A411" s="252" t="s">
        <v>543</v>
      </c>
      <c r="B411" s="252" t="str">
        <f>IFERROR(VLOOKUP($A411,'[2]Establecimiento 2023'!$A$1:$E$183,4,FALSE),0)</f>
        <v>04201-Illapel</v>
      </c>
      <c r="C411" s="252" t="str">
        <f>IFERROR(VLOOKUP($A411,'[2]Establecimiento 2023'!$A$1:$E$183,3,FALSE),0)</f>
        <v>105486-Posta de Salud Rural Tunga Sur</v>
      </c>
      <c r="D411" s="253">
        <v>5</v>
      </c>
      <c r="E411" s="253">
        <v>3</v>
      </c>
    </row>
    <row r="412" spans="1:5" ht="15" customHeight="1" x14ac:dyDescent="0.25">
      <c r="A412" s="252" t="s">
        <v>544</v>
      </c>
      <c r="B412" s="252" t="str">
        <f>IFERROR(VLOOKUP($A412,'[2]Establecimiento 2023'!$A$1:$E$183,4,FALSE),0)</f>
        <v>04201-Illapel</v>
      </c>
      <c r="C412" s="252" t="str">
        <f>IFERROR(VLOOKUP($A412,'[2]Establecimiento 2023'!$A$1:$E$183,3,FALSE),0)</f>
        <v>105487-Posta de Salud Rural Cañas Uno</v>
      </c>
      <c r="D412" s="253">
        <v>1</v>
      </c>
      <c r="E412" s="253">
        <v>15</v>
      </c>
    </row>
    <row r="413" spans="1:5" ht="15" customHeight="1" x14ac:dyDescent="0.25">
      <c r="A413" s="252" t="s">
        <v>544</v>
      </c>
      <c r="B413" s="252" t="str">
        <f>IFERROR(VLOOKUP($A413,'[2]Establecimiento 2023'!$A$1:$E$183,4,FALSE),0)</f>
        <v>04201-Illapel</v>
      </c>
      <c r="C413" s="252" t="str">
        <f>IFERROR(VLOOKUP($A413,'[2]Establecimiento 2023'!$A$1:$E$183,3,FALSE),0)</f>
        <v>105487-Posta de Salud Rural Cañas Uno</v>
      </c>
      <c r="D413" s="253">
        <v>2</v>
      </c>
      <c r="E413" s="253">
        <v>2</v>
      </c>
    </row>
    <row r="414" spans="1:5" ht="15" customHeight="1" x14ac:dyDescent="0.25">
      <c r="A414" s="252" t="s">
        <v>544</v>
      </c>
      <c r="B414" s="252" t="str">
        <f>IFERROR(VLOOKUP($A414,'[2]Establecimiento 2023'!$A$1:$E$183,4,FALSE),0)</f>
        <v>04201-Illapel</v>
      </c>
      <c r="C414" s="252" t="str">
        <f>IFERROR(VLOOKUP($A414,'[2]Establecimiento 2023'!$A$1:$E$183,3,FALSE),0)</f>
        <v>105487-Posta de Salud Rural Cañas Uno</v>
      </c>
      <c r="D414" s="253">
        <v>3</v>
      </c>
      <c r="E414" s="253">
        <v>4</v>
      </c>
    </row>
    <row r="415" spans="1:5" ht="15" customHeight="1" x14ac:dyDescent="0.25">
      <c r="A415" s="252" t="s">
        <v>544</v>
      </c>
      <c r="B415" s="252" t="str">
        <f>IFERROR(VLOOKUP($A415,'[2]Establecimiento 2023'!$A$1:$E$183,4,FALSE),0)</f>
        <v>04201-Illapel</v>
      </c>
      <c r="C415" s="252" t="str">
        <f>IFERROR(VLOOKUP($A415,'[2]Establecimiento 2023'!$A$1:$E$183,3,FALSE),0)</f>
        <v>105487-Posta de Salud Rural Cañas Uno</v>
      </c>
      <c r="D415" s="253">
        <v>4</v>
      </c>
      <c r="E415" s="253">
        <v>5</v>
      </c>
    </row>
    <row r="416" spans="1:5" ht="15" customHeight="1" x14ac:dyDescent="0.25">
      <c r="A416" s="252" t="s">
        <v>544</v>
      </c>
      <c r="B416" s="252" t="str">
        <f>IFERROR(VLOOKUP($A416,'[2]Establecimiento 2023'!$A$1:$E$183,4,FALSE),0)</f>
        <v>04201-Illapel</v>
      </c>
      <c r="C416" s="252" t="str">
        <f>IFERROR(VLOOKUP($A416,'[2]Establecimiento 2023'!$A$1:$E$183,3,FALSE),0)</f>
        <v>105487-Posta de Salud Rural Cañas Uno</v>
      </c>
      <c r="D416" s="253">
        <v>5</v>
      </c>
      <c r="E416" s="253">
        <v>6</v>
      </c>
    </row>
    <row r="417" spans="1:5" ht="15" customHeight="1" x14ac:dyDescent="0.25">
      <c r="A417" s="252" t="s">
        <v>545</v>
      </c>
      <c r="B417" s="252" t="str">
        <f>IFERROR(VLOOKUP($A417,'[2]Establecimiento 2023'!$A$1:$E$183,4,FALSE),0)</f>
        <v>04302-Combarbalá</v>
      </c>
      <c r="C417" s="252" t="str">
        <f>IFERROR(VLOOKUP($A417,'[2]Establecimiento 2023'!$A$1:$E$183,3,FALSE),0)</f>
        <v>105490-Posta de Salud Rural El Durazno(Combarbalá)</v>
      </c>
      <c r="D417" s="253">
        <v>2</v>
      </c>
      <c r="E417" s="253">
        <v>4</v>
      </c>
    </row>
    <row r="418" spans="1:5" ht="15" customHeight="1" x14ac:dyDescent="0.25">
      <c r="A418" s="252" t="s">
        <v>545</v>
      </c>
      <c r="B418" s="252" t="str">
        <f>IFERROR(VLOOKUP($A418,'[2]Establecimiento 2023'!$A$1:$E$183,4,FALSE),0)</f>
        <v>04302-Combarbalá</v>
      </c>
      <c r="C418" s="252" t="str">
        <f>IFERROR(VLOOKUP($A418,'[2]Establecimiento 2023'!$A$1:$E$183,3,FALSE),0)</f>
        <v>105490-Posta de Salud Rural El Durazno(Combarbalá)</v>
      </c>
      <c r="D418" s="253">
        <v>3</v>
      </c>
      <c r="E418" s="253">
        <v>5</v>
      </c>
    </row>
    <row r="419" spans="1:5" ht="15" customHeight="1" x14ac:dyDescent="0.25">
      <c r="A419" s="252" t="s">
        <v>545</v>
      </c>
      <c r="B419" s="252" t="str">
        <f>IFERROR(VLOOKUP($A419,'[2]Establecimiento 2023'!$A$1:$E$183,4,FALSE),0)</f>
        <v>04302-Combarbalá</v>
      </c>
      <c r="C419" s="252" t="str">
        <f>IFERROR(VLOOKUP($A419,'[2]Establecimiento 2023'!$A$1:$E$183,3,FALSE),0)</f>
        <v>105490-Posta de Salud Rural El Durazno(Combarbalá)</v>
      </c>
      <c r="D419" s="253">
        <v>4</v>
      </c>
      <c r="E419" s="253">
        <v>7</v>
      </c>
    </row>
    <row r="420" spans="1:5" ht="15" customHeight="1" x14ac:dyDescent="0.25">
      <c r="A420" s="252" t="s">
        <v>545</v>
      </c>
      <c r="B420" s="252" t="str">
        <f>IFERROR(VLOOKUP($A420,'[2]Establecimiento 2023'!$A$1:$E$183,4,FALSE),0)</f>
        <v>04302-Combarbalá</v>
      </c>
      <c r="C420" s="252" t="str">
        <f>IFERROR(VLOOKUP($A420,'[2]Establecimiento 2023'!$A$1:$E$183,3,FALSE),0)</f>
        <v>105490-Posta de Salud Rural El Durazno(Combarbalá)</v>
      </c>
      <c r="D420" s="253">
        <v>5</v>
      </c>
      <c r="E420" s="253">
        <v>1</v>
      </c>
    </row>
    <row r="421" spans="1:5" ht="15" customHeight="1" x14ac:dyDescent="0.25">
      <c r="A421" s="252" t="s">
        <v>546</v>
      </c>
      <c r="B421" s="252" t="str">
        <f>IFERROR(VLOOKUP($A421,'[2]Establecimiento 2023'!$A$1:$E$183,4,FALSE),0)</f>
        <v>04204-Salamanca</v>
      </c>
      <c r="C421" s="252" t="str">
        <f>IFERROR(VLOOKUP($A421,'[2]Establecimiento 2023'!$A$1:$E$183,3,FALSE),0)</f>
        <v>105491-Posta de Salud Rural Quelén Bajo</v>
      </c>
      <c r="D421" s="253">
        <v>1</v>
      </c>
      <c r="E421" s="253">
        <v>11</v>
      </c>
    </row>
    <row r="422" spans="1:5" ht="15" customHeight="1" x14ac:dyDescent="0.25">
      <c r="A422" s="252" t="s">
        <v>546</v>
      </c>
      <c r="B422" s="252" t="str">
        <f>IFERROR(VLOOKUP($A422,'[2]Establecimiento 2023'!$A$1:$E$183,4,FALSE),0)</f>
        <v>04204-Salamanca</v>
      </c>
      <c r="C422" s="252" t="str">
        <f>IFERROR(VLOOKUP($A422,'[2]Establecimiento 2023'!$A$1:$E$183,3,FALSE),0)</f>
        <v>105491-Posta de Salud Rural Quelén Bajo</v>
      </c>
      <c r="D422" s="253">
        <v>2</v>
      </c>
      <c r="E422" s="253">
        <v>5</v>
      </c>
    </row>
    <row r="423" spans="1:5" ht="15" customHeight="1" x14ac:dyDescent="0.25">
      <c r="A423" s="252" t="s">
        <v>546</v>
      </c>
      <c r="B423" s="252" t="str">
        <f>IFERROR(VLOOKUP($A423,'[2]Establecimiento 2023'!$A$1:$E$183,4,FALSE),0)</f>
        <v>04204-Salamanca</v>
      </c>
      <c r="C423" s="252" t="str">
        <f>IFERROR(VLOOKUP($A423,'[2]Establecimiento 2023'!$A$1:$E$183,3,FALSE),0)</f>
        <v>105491-Posta de Salud Rural Quelén Bajo</v>
      </c>
      <c r="D423" s="253">
        <v>3</v>
      </c>
      <c r="E423" s="253">
        <v>13</v>
      </c>
    </row>
    <row r="424" spans="1:5" ht="15" customHeight="1" x14ac:dyDescent="0.25">
      <c r="A424" s="252" t="s">
        <v>546</v>
      </c>
      <c r="B424" s="252" t="str">
        <f>IFERROR(VLOOKUP($A424,'[2]Establecimiento 2023'!$A$1:$E$183,4,FALSE),0)</f>
        <v>04204-Salamanca</v>
      </c>
      <c r="C424" s="252" t="str">
        <f>IFERROR(VLOOKUP($A424,'[2]Establecimiento 2023'!$A$1:$E$183,3,FALSE),0)</f>
        <v>105491-Posta de Salud Rural Quelén Bajo</v>
      </c>
      <c r="D424" s="253">
        <v>4</v>
      </c>
      <c r="E424" s="253">
        <v>18</v>
      </c>
    </row>
    <row r="425" spans="1:5" ht="15" customHeight="1" x14ac:dyDescent="0.25">
      <c r="A425" s="252" t="s">
        <v>546</v>
      </c>
      <c r="B425" s="252" t="str">
        <f>IFERROR(VLOOKUP($A425,'[2]Establecimiento 2023'!$A$1:$E$183,4,FALSE),0)</f>
        <v>04204-Salamanca</v>
      </c>
      <c r="C425" s="252" t="str">
        <f>IFERROR(VLOOKUP($A425,'[2]Establecimiento 2023'!$A$1:$E$183,3,FALSE),0)</f>
        <v>105491-Posta de Salud Rural Quelén Bajo</v>
      </c>
      <c r="D425" s="253">
        <v>5</v>
      </c>
      <c r="E425" s="253">
        <v>20</v>
      </c>
    </row>
    <row r="426" spans="1:5" ht="15" customHeight="1" x14ac:dyDescent="0.25">
      <c r="A426" s="252" t="s">
        <v>547</v>
      </c>
      <c r="B426" s="252" t="str">
        <f>IFERROR(VLOOKUP($A426,'[2]Establecimiento 2023'!$A$1:$E$183,4,FALSE),0)</f>
        <v>04204-Salamanca</v>
      </c>
      <c r="C426" s="252" t="str">
        <f>IFERROR(VLOOKUP($A426,'[2]Establecimiento 2023'!$A$1:$E$183,3,FALSE),0)</f>
        <v>105492-Posta de Salud Rural Camisa</v>
      </c>
      <c r="D426" s="253">
        <v>1</v>
      </c>
      <c r="E426" s="253">
        <v>5</v>
      </c>
    </row>
    <row r="427" spans="1:5" ht="15" customHeight="1" x14ac:dyDescent="0.25">
      <c r="A427" s="252" t="s">
        <v>547</v>
      </c>
      <c r="B427" s="252" t="str">
        <f>IFERROR(VLOOKUP($A427,'[2]Establecimiento 2023'!$A$1:$E$183,4,FALSE),0)</f>
        <v>04204-Salamanca</v>
      </c>
      <c r="C427" s="252" t="str">
        <f>IFERROR(VLOOKUP($A427,'[2]Establecimiento 2023'!$A$1:$E$183,3,FALSE),0)</f>
        <v>105492-Posta de Salud Rural Camisa</v>
      </c>
      <c r="D427" s="253">
        <v>2</v>
      </c>
      <c r="E427" s="253">
        <v>2</v>
      </c>
    </row>
    <row r="428" spans="1:5" ht="15" customHeight="1" x14ac:dyDescent="0.25">
      <c r="A428" s="252" t="s">
        <v>547</v>
      </c>
      <c r="B428" s="252" t="str">
        <f>IFERROR(VLOOKUP($A428,'[2]Establecimiento 2023'!$A$1:$E$183,4,FALSE),0)</f>
        <v>04204-Salamanca</v>
      </c>
      <c r="C428" s="252" t="str">
        <f>IFERROR(VLOOKUP($A428,'[2]Establecimiento 2023'!$A$1:$E$183,3,FALSE),0)</f>
        <v>105492-Posta de Salud Rural Camisa</v>
      </c>
      <c r="D428" s="253">
        <v>4</v>
      </c>
      <c r="E428" s="253">
        <v>5</v>
      </c>
    </row>
    <row r="429" spans="1:5" ht="15" customHeight="1" x14ac:dyDescent="0.25">
      <c r="A429" s="252" t="s">
        <v>547</v>
      </c>
      <c r="B429" s="252" t="str">
        <f>IFERROR(VLOOKUP($A429,'[2]Establecimiento 2023'!$A$1:$E$183,4,FALSE),0)</f>
        <v>04204-Salamanca</v>
      </c>
      <c r="C429" s="252" t="str">
        <f>IFERROR(VLOOKUP($A429,'[2]Establecimiento 2023'!$A$1:$E$183,3,FALSE),0)</f>
        <v>105492-Posta de Salud Rural Camisa</v>
      </c>
      <c r="D429" s="253">
        <v>5</v>
      </c>
      <c r="E429" s="253">
        <v>8</v>
      </c>
    </row>
    <row r="430" spans="1:5" ht="15" customHeight="1" x14ac:dyDescent="0.25">
      <c r="A430" s="252" t="s">
        <v>548</v>
      </c>
      <c r="B430" s="252" t="str">
        <f>IFERROR(VLOOKUP($A430,'[2]Establecimiento 2023'!$A$1:$E$183,4,FALSE),0)</f>
        <v>04201-Illapel</v>
      </c>
      <c r="C430" s="252" t="str">
        <f>IFERROR(VLOOKUP($A430,'[2]Establecimiento 2023'!$A$1:$E$183,3,FALSE),0)</f>
        <v>105496-Posta de Salud Rural Pintacura Sur</v>
      </c>
      <c r="D430" s="253">
        <v>1</v>
      </c>
      <c r="E430" s="253">
        <v>3</v>
      </c>
    </row>
    <row r="431" spans="1:5" ht="15" customHeight="1" x14ac:dyDescent="0.25">
      <c r="A431" s="252" t="s">
        <v>548</v>
      </c>
      <c r="B431" s="252" t="str">
        <f>IFERROR(VLOOKUP($A431,'[2]Establecimiento 2023'!$A$1:$E$183,4,FALSE),0)</f>
        <v>04201-Illapel</v>
      </c>
      <c r="C431" s="252" t="str">
        <f>IFERROR(VLOOKUP($A431,'[2]Establecimiento 2023'!$A$1:$E$183,3,FALSE),0)</f>
        <v>105496-Posta de Salud Rural Pintacura Sur</v>
      </c>
      <c r="D431" s="253">
        <v>2</v>
      </c>
      <c r="E431" s="253">
        <v>0</v>
      </c>
    </row>
    <row r="432" spans="1:5" ht="15" customHeight="1" x14ac:dyDescent="0.25">
      <c r="A432" s="252" t="s">
        <v>548</v>
      </c>
      <c r="B432" s="252" t="str">
        <f>IFERROR(VLOOKUP($A432,'[2]Establecimiento 2023'!$A$1:$E$183,4,FALSE),0)</f>
        <v>04201-Illapel</v>
      </c>
      <c r="C432" s="252" t="str">
        <f>IFERROR(VLOOKUP($A432,'[2]Establecimiento 2023'!$A$1:$E$183,3,FALSE),0)</f>
        <v>105496-Posta de Salud Rural Pintacura Sur</v>
      </c>
      <c r="D432" s="253">
        <v>3</v>
      </c>
      <c r="E432" s="253">
        <v>2</v>
      </c>
    </row>
    <row r="433" spans="1:5" ht="15" customHeight="1" x14ac:dyDescent="0.25">
      <c r="A433" s="252" t="s">
        <v>548</v>
      </c>
      <c r="B433" s="252" t="str">
        <f>IFERROR(VLOOKUP($A433,'[2]Establecimiento 2023'!$A$1:$E$183,4,FALSE),0)</f>
        <v>04201-Illapel</v>
      </c>
      <c r="C433" s="252" t="str">
        <f>IFERROR(VLOOKUP($A433,'[2]Establecimiento 2023'!$A$1:$E$183,3,FALSE),0)</f>
        <v>105496-Posta de Salud Rural Pintacura Sur</v>
      </c>
      <c r="D433" s="253">
        <v>4</v>
      </c>
      <c r="E433" s="253">
        <v>5</v>
      </c>
    </row>
    <row r="434" spans="1:5" ht="15" customHeight="1" x14ac:dyDescent="0.25">
      <c r="A434" s="252" t="s">
        <v>548</v>
      </c>
      <c r="B434" s="252" t="str">
        <f>IFERROR(VLOOKUP($A434,'[2]Establecimiento 2023'!$A$1:$E$183,4,FALSE),0)</f>
        <v>04201-Illapel</v>
      </c>
      <c r="C434" s="252" t="str">
        <f>IFERROR(VLOOKUP($A434,'[2]Establecimiento 2023'!$A$1:$E$183,3,FALSE),0)</f>
        <v>105496-Posta de Salud Rural Pintacura Sur</v>
      </c>
      <c r="D434" s="253">
        <v>5</v>
      </c>
      <c r="E434" s="253">
        <v>1</v>
      </c>
    </row>
    <row r="435" spans="1:5" ht="15" customHeight="1" x14ac:dyDescent="0.25">
      <c r="A435" s="252" t="s">
        <v>549</v>
      </c>
      <c r="B435" s="252" t="str">
        <f>IFERROR(VLOOKUP($A435,'[2]Establecimiento 2023'!$A$1:$E$183,4,FALSE),0)</f>
        <v>04101-La Serena</v>
      </c>
      <c r="C435" s="252" t="str">
        <f>IFERROR(VLOOKUP($A435,'[2]Establecimiento 2023'!$A$1:$E$183,3,FALSE),0)</f>
        <v>105499-Posta de Salud Rural Lambert</v>
      </c>
      <c r="D435" s="253">
        <v>1</v>
      </c>
      <c r="E435" s="253">
        <v>17</v>
      </c>
    </row>
    <row r="436" spans="1:5" ht="15" customHeight="1" x14ac:dyDescent="0.25">
      <c r="A436" s="252" t="s">
        <v>549</v>
      </c>
      <c r="B436" s="252" t="str">
        <f>IFERROR(VLOOKUP($A436,'[2]Establecimiento 2023'!$A$1:$E$183,4,FALSE),0)</f>
        <v>04101-La Serena</v>
      </c>
      <c r="C436" s="252" t="str">
        <f>IFERROR(VLOOKUP($A436,'[2]Establecimiento 2023'!$A$1:$E$183,3,FALSE),0)</f>
        <v>105499-Posta de Salud Rural Lambert</v>
      </c>
      <c r="D436" s="253">
        <v>2</v>
      </c>
      <c r="E436" s="253">
        <v>5</v>
      </c>
    </row>
    <row r="437" spans="1:5" ht="15" customHeight="1" x14ac:dyDescent="0.25">
      <c r="A437" s="252" t="s">
        <v>549</v>
      </c>
      <c r="B437" s="252" t="str">
        <f>IFERROR(VLOOKUP($A437,'[2]Establecimiento 2023'!$A$1:$E$183,4,FALSE),0)</f>
        <v>04101-La Serena</v>
      </c>
      <c r="C437" s="252" t="str">
        <f>IFERROR(VLOOKUP($A437,'[2]Establecimiento 2023'!$A$1:$E$183,3,FALSE),0)</f>
        <v>105499-Posta de Salud Rural Lambert</v>
      </c>
      <c r="D437" s="253">
        <v>3</v>
      </c>
      <c r="E437" s="253">
        <v>5</v>
      </c>
    </row>
    <row r="438" spans="1:5" ht="15" customHeight="1" x14ac:dyDescent="0.25">
      <c r="A438" s="252" t="s">
        <v>549</v>
      </c>
      <c r="B438" s="252" t="str">
        <f>IFERROR(VLOOKUP($A438,'[2]Establecimiento 2023'!$A$1:$E$183,4,FALSE),0)</f>
        <v>04101-La Serena</v>
      </c>
      <c r="C438" s="252" t="str">
        <f>IFERROR(VLOOKUP($A438,'[2]Establecimiento 2023'!$A$1:$E$183,3,FALSE),0)</f>
        <v>105499-Posta de Salud Rural Lambert</v>
      </c>
      <c r="D438" s="253">
        <v>4</v>
      </c>
      <c r="E438" s="253">
        <v>3</v>
      </c>
    </row>
    <row r="439" spans="1:5" ht="15" customHeight="1" x14ac:dyDescent="0.25">
      <c r="A439" s="252" t="s">
        <v>549</v>
      </c>
      <c r="B439" s="252" t="str">
        <f>IFERROR(VLOOKUP($A439,'[2]Establecimiento 2023'!$A$1:$E$183,4,FALSE),0)</f>
        <v>04101-La Serena</v>
      </c>
      <c r="C439" s="252" t="str">
        <f>IFERROR(VLOOKUP($A439,'[2]Establecimiento 2023'!$A$1:$E$183,3,FALSE),0)</f>
        <v>105499-Posta de Salud Rural Lambert</v>
      </c>
      <c r="D439" s="253">
        <v>5</v>
      </c>
      <c r="E439" s="253">
        <v>4</v>
      </c>
    </row>
    <row r="440" spans="1:5" ht="15" customHeight="1" x14ac:dyDescent="0.25">
      <c r="A440" s="252" t="s">
        <v>550</v>
      </c>
      <c r="B440" s="252" t="str">
        <f>IFERROR(VLOOKUP($A440,'[2]Establecimiento 2023'!$A$1:$E$183,4,FALSE),0)</f>
        <v>04104-La Higuera</v>
      </c>
      <c r="C440" s="252" t="str">
        <f>IFERROR(VLOOKUP($A440,'[2]Establecimiento 2023'!$A$1:$E$183,3,FALSE),0)</f>
        <v>105500-Posta de Salud Rural Caleta Hornos</v>
      </c>
      <c r="D440" s="253">
        <v>1</v>
      </c>
      <c r="E440" s="253">
        <v>1</v>
      </c>
    </row>
    <row r="441" spans="1:5" ht="15" customHeight="1" x14ac:dyDescent="0.25">
      <c r="A441" s="252" t="s">
        <v>550</v>
      </c>
      <c r="B441" s="252" t="str">
        <f>IFERROR(VLOOKUP($A441,'[2]Establecimiento 2023'!$A$1:$E$183,4,FALSE),0)</f>
        <v>04104-La Higuera</v>
      </c>
      <c r="C441" s="252" t="str">
        <f>IFERROR(VLOOKUP($A441,'[2]Establecimiento 2023'!$A$1:$E$183,3,FALSE),0)</f>
        <v>105500-Posta de Salud Rural Caleta Hornos</v>
      </c>
      <c r="D441" s="253">
        <v>2</v>
      </c>
      <c r="E441" s="253">
        <v>5</v>
      </c>
    </row>
    <row r="442" spans="1:5" ht="15" customHeight="1" x14ac:dyDescent="0.25">
      <c r="A442" s="252" t="s">
        <v>550</v>
      </c>
      <c r="B442" s="252" t="str">
        <f>IFERROR(VLOOKUP($A442,'[2]Establecimiento 2023'!$A$1:$E$183,4,FALSE),0)</f>
        <v>04104-La Higuera</v>
      </c>
      <c r="C442" s="252" t="str">
        <f>IFERROR(VLOOKUP($A442,'[2]Establecimiento 2023'!$A$1:$E$183,3,FALSE),0)</f>
        <v>105500-Posta de Salud Rural Caleta Hornos</v>
      </c>
      <c r="D442" s="253">
        <v>3</v>
      </c>
      <c r="E442" s="253">
        <v>1</v>
      </c>
    </row>
    <row r="443" spans="1:5" ht="15" customHeight="1" x14ac:dyDescent="0.25">
      <c r="A443" s="252" t="s">
        <v>550</v>
      </c>
      <c r="B443" s="252" t="str">
        <f>IFERROR(VLOOKUP($A443,'[2]Establecimiento 2023'!$A$1:$E$183,4,FALSE),0)</f>
        <v>04104-La Higuera</v>
      </c>
      <c r="C443" s="252" t="str">
        <f>IFERROR(VLOOKUP($A443,'[2]Establecimiento 2023'!$A$1:$E$183,3,FALSE),0)</f>
        <v>105500-Posta de Salud Rural Caleta Hornos</v>
      </c>
      <c r="D443" s="253">
        <v>4</v>
      </c>
      <c r="E443" s="253">
        <v>5</v>
      </c>
    </row>
    <row r="444" spans="1:5" ht="15" customHeight="1" x14ac:dyDescent="0.25">
      <c r="A444" s="252" t="s">
        <v>550</v>
      </c>
      <c r="B444" s="252" t="str">
        <f>IFERROR(VLOOKUP($A444,'[2]Establecimiento 2023'!$A$1:$E$183,4,FALSE),0)</f>
        <v>04104-La Higuera</v>
      </c>
      <c r="C444" s="252" t="str">
        <f>IFERROR(VLOOKUP($A444,'[2]Establecimiento 2023'!$A$1:$E$183,3,FALSE),0)</f>
        <v>105500-Posta de Salud Rural Caleta Hornos</v>
      </c>
      <c r="D444" s="253">
        <v>5</v>
      </c>
      <c r="E444" s="253">
        <v>4</v>
      </c>
    </row>
    <row r="445" spans="1:5" ht="15" customHeight="1" x14ac:dyDescent="0.25">
      <c r="A445" s="252" t="s">
        <v>551</v>
      </c>
      <c r="B445" s="252" t="str">
        <f>IFERROR(VLOOKUP($A445,'[2]Establecimiento 2023'!$A$1:$E$183,4,FALSE),0)</f>
        <v>04204-Salamanca</v>
      </c>
      <c r="C445" s="252" t="str">
        <f>IFERROR(VLOOKUP($A445,'[2]Establecimiento 2023'!$A$1:$E$183,3,FALSE),0)</f>
        <v>105501-Posta de Salud Rural Arboleda Grande</v>
      </c>
      <c r="D445" s="253">
        <v>5</v>
      </c>
      <c r="E445" s="253">
        <v>7</v>
      </c>
    </row>
    <row r="446" spans="1:5" ht="15" customHeight="1" x14ac:dyDescent="0.25">
      <c r="A446" s="252" t="s">
        <v>552</v>
      </c>
      <c r="B446" s="252" t="str">
        <f>IFERROR(VLOOKUP($A446,'[2]Establecimiento 2023'!$A$1:$E$183,4,FALSE),0)</f>
        <v>04305-Rio Hurtado</v>
      </c>
      <c r="C446" s="252" t="str">
        <f>IFERROR(VLOOKUP($A446,'[2]Establecimiento 2023'!$A$1:$E$183,3,FALSE),0)</f>
        <v>105503-Posta de Salud Rural Tabaqueros</v>
      </c>
      <c r="D446" s="253">
        <v>4</v>
      </c>
      <c r="E446" s="253">
        <v>0</v>
      </c>
    </row>
    <row r="447" spans="1:5" ht="15" customHeight="1" x14ac:dyDescent="0.25">
      <c r="A447" s="252" t="s">
        <v>552</v>
      </c>
      <c r="B447" s="252" t="str">
        <f>IFERROR(VLOOKUP($A447,'[2]Establecimiento 2023'!$A$1:$E$183,4,FALSE),0)</f>
        <v>04305-Rio Hurtado</v>
      </c>
      <c r="C447" s="252" t="str">
        <f>IFERROR(VLOOKUP($A447,'[2]Establecimiento 2023'!$A$1:$E$183,3,FALSE),0)</f>
        <v>105503-Posta de Salud Rural Tabaqueros</v>
      </c>
      <c r="D447" s="253">
        <v>5</v>
      </c>
      <c r="E447" s="253">
        <v>0</v>
      </c>
    </row>
    <row r="448" spans="1:5" ht="15" customHeight="1" x14ac:dyDescent="0.25">
      <c r="A448" s="252" t="s">
        <v>553</v>
      </c>
      <c r="B448" s="252" t="str">
        <f>IFERROR(VLOOKUP($A448,'[2]Establecimiento 2023'!$A$1:$E$183,4,FALSE),0)</f>
        <v>04201-Illapel</v>
      </c>
      <c r="C448" s="252" t="str">
        <f>IFERROR(VLOOKUP($A448,'[2]Establecimiento 2023'!$A$1:$E$183,3,FALSE),0)</f>
        <v>105504-Posta de Salud Rural Socavón</v>
      </c>
      <c r="D448" s="253">
        <v>1</v>
      </c>
      <c r="E448" s="253">
        <v>1</v>
      </c>
    </row>
    <row r="449" spans="1:5" ht="15" customHeight="1" x14ac:dyDescent="0.25">
      <c r="A449" s="252" t="s">
        <v>553</v>
      </c>
      <c r="B449" s="252" t="str">
        <f>IFERROR(VLOOKUP($A449,'[2]Establecimiento 2023'!$A$1:$E$183,4,FALSE),0)</f>
        <v>04201-Illapel</v>
      </c>
      <c r="C449" s="252" t="str">
        <f>IFERROR(VLOOKUP($A449,'[2]Establecimiento 2023'!$A$1:$E$183,3,FALSE),0)</f>
        <v>105504-Posta de Salud Rural Socavón</v>
      </c>
      <c r="D449" s="253">
        <v>2</v>
      </c>
      <c r="E449" s="253">
        <v>4</v>
      </c>
    </row>
    <row r="450" spans="1:5" ht="15" customHeight="1" x14ac:dyDescent="0.25">
      <c r="A450" s="252" t="s">
        <v>553</v>
      </c>
      <c r="B450" s="252" t="str">
        <f>IFERROR(VLOOKUP($A450,'[2]Establecimiento 2023'!$A$1:$E$183,4,FALSE),0)</f>
        <v>04201-Illapel</v>
      </c>
      <c r="C450" s="252" t="str">
        <f>IFERROR(VLOOKUP($A450,'[2]Establecimiento 2023'!$A$1:$E$183,3,FALSE),0)</f>
        <v>105504-Posta de Salud Rural Socavón</v>
      </c>
      <c r="D450" s="253">
        <v>3</v>
      </c>
      <c r="E450" s="253">
        <v>2</v>
      </c>
    </row>
    <row r="451" spans="1:5" ht="15" customHeight="1" x14ac:dyDescent="0.25">
      <c r="A451" s="252" t="s">
        <v>553</v>
      </c>
      <c r="B451" s="252" t="str">
        <f>IFERROR(VLOOKUP($A451,'[2]Establecimiento 2023'!$A$1:$E$183,4,FALSE),0)</f>
        <v>04201-Illapel</v>
      </c>
      <c r="C451" s="252" t="str">
        <f>IFERROR(VLOOKUP($A451,'[2]Establecimiento 2023'!$A$1:$E$183,3,FALSE),0)</f>
        <v>105504-Posta de Salud Rural Socavón</v>
      </c>
      <c r="D451" s="253">
        <v>4</v>
      </c>
      <c r="E451" s="253">
        <v>4</v>
      </c>
    </row>
    <row r="452" spans="1:5" ht="15" customHeight="1" x14ac:dyDescent="0.25">
      <c r="A452" s="252" t="s">
        <v>553</v>
      </c>
      <c r="B452" s="252" t="str">
        <f>IFERROR(VLOOKUP($A452,'[2]Establecimiento 2023'!$A$1:$E$183,4,FALSE),0)</f>
        <v>04201-Illapel</v>
      </c>
      <c r="C452" s="252" t="str">
        <f>IFERROR(VLOOKUP($A452,'[2]Establecimiento 2023'!$A$1:$E$183,3,FALSE),0)</f>
        <v>105504-Posta de Salud Rural Socavón</v>
      </c>
      <c r="D452" s="253">
        <v>5</v>
      </c>
      <c r="E452" s="253">
        <v>2</v>
      </c>
    </row>
    <row r="453" spans="1:5" ht="15" customHeight="1" x14ac:dyDescent="0.25">
      <c r="A453" s="252" t="s">
        <v>554</v>
      </c>
      <c r="B453" s="252" t="str">
        <f>IFERROR(VLOOKUP($A453,'[2]Establecimiento 2023'!$A$1:$E$183,4,FALSE),0)</f>
        <v>04104-La Higuera</v>
      </c>
      <c r="C453" s="252" t="str">
        <f>IFERROR(VLOOKUP($A453,'[2]Establecimiento 2023'!$A$1:$E$183,3,FALSE),0)</f>
        <v>105505-Posta de Salud Rural Los Choros</v>
      </c>
      <c r="D453" s="253">
        <v>1</v>
      </c>
      <c r="E453" s="253">
        <v>2</v>
      </c>
    </row>
    <row r="454" spans="1:5" ht="15" customHeight="1" x14ac:dyDescent="0.25">
      <c r="A454" s="252" t="s">
        <v>554</v>
      </c>
      <c r="B454" s="252" t="str">
        <f>IFERROR(VLOOKUP($A454,'[2]Establecimiento 2023'!$A$1:$E$183,4,FALSE),0)</f>
        <v>04104-La Higuera</v>
      </c>
      <c r="C454" s="252" t="str">
        <f>IFERROR(VLOOKUP($A454,'[2]Establecimiento 2023'!$A$1:$E$183,3,FALSE),0)</f>
        <v>105505-Posta de Salud Rural Los Choros</v>
      </c>
      <c r="D454" s="253">
        <v>2</v>
      </c>
      <c r="E454" s="253">
        <v>1</v>
      </c>
    </row>
    <row r="455" spans="1:5" ht="15" customHeight="1" x14ac:dyDescent="0.25">
      <c r="A455" s="252" t="s">
        <v>554</v>
      </c>
      <c r="B455" s="252" t="str">
        <f>IFERROR(VLOOKUP($A455,'[2]Establecimiento 2023'!$A$1:$E$183,4,FALSE),0)</f>
        <v>04104-La Higuera</v>
      </c>
      <c r="C455" s="252" t="str">
        <f>IFERROR(VLOOKUP($A455,'[2]Establecimiento 2023'!$A$1:$E$183,3,FALSE),0)</f>
        <v>105505-Posta de Salud Rural Los Choros</v>
      </c>
      <c r="D455" s="253">
        <v>3</v>
      </c>
      <c r="E455" s="253">
        <v>1</v>
      </c>
    </row>
    <row r="456" spans="1:5" ht="15" customHeight="1" x14ac:dyDescent="0.25">
      <c r="A456" s="252" t="s">
        <v>554</v>
      </c>
      <c r="B456" s="252" t="str">
        <f>IFERROR(VLOOKUP($A456,'[2]Establecimiento 2023'!$A$1:$E$183,4,FALSE),0)</f>
        <v>04104-La Higuera</v>
      </c>
      <c r="C456" s="252" t="str">
        <f>IFERROR(VLOOKUP($A456,'[2]Establecimiento 2023'!$A$1:$E$183,3,FALSE),0)</f>
        <v>105505-Posta de Salud Rural Los Choros</v>
      </c>
      <c r="D456" s="253">
        <v>4</v>
      </c>
      <c r="E456" s="253">
        <v>24</v>
      </c>
    </row>
    <row r="457" spans="1:5" ht="15" customHeight="1" x14ac:dyDescent="0.25">
      <c r="A457" s="252" t="s">
        <v>554</v>
      </c>
      <c r="B457" s="252" t="str">
        <f>IFERROR(VLOOKUP($A457,'[2]Establecimiento 2023'!$A$1:$E$183,4,FALSE),0)</f>
        <v>04104-La Higuera</v>
      </c>
      <c r="C457" s="252" t="str">
        <f>IFERROR(VLOOKUP($A457,'[2]Establecimiento 2023'!$A$1:$E$183,3,FALSE),0)</f>
        <v>105505-Posta de Salud Rural Los Choros</v>
      </c>
      <c r="D457" s="253">
        <v>5</v>
      </c>
      <c r="E457" s="253">
        <v>2</v>
      </c>
    </row>
    <row r="458" spans="1:5" ht="15" customHeight="1" x14ac:dyDescent="0.25">
      <c r="A458" s="252" t="s">
        <v>555</v>
      </c>
      <c r="B458" s="252" t="str">
        <f>IFERROR(VLOOKUP($A458,'[2]Establecimiento 2023'!$A$1:$E$183,4,FALSE),0)</f>
        <v>04104-La Higuera</v>
      </c>
      <c r="C458" s="252" t="str">
        <f>IFERROR(VLOOKUP($A458,'[2]Establecimiento 2023'!$A$1:$E$183,3,FALSE),0)</f>
        <v>105506-Posta de Salud Rural El Trapiche</v>
      </c>
      <c r="D458" s="253">
        <v>1</v>
      </c>
      <c r="E458" s="253">
        <v>3</v>
      </c>
    </row>
    <row r="459" spans="1:5" ht="15" customHeight="1" x14ac:dyDescent="0.25">
      <c r="A459" s="252" t="s">
        <v>555</v>
      </c>
      <c r="B459" s="252" t="str">
        <f>IFERROR(VLOOKUP($A459,'[2]Establecimiento 2023'!$A$1:$E$183,4,FALSE),0)</f>
        <v>04104-La Higuera</v>
      </c>
      <c r="C459" s="252" t="str">
        <f>IFERROR(VLOOKUP($A459,'[2]Establecimiento 2023'!$A$1:$E$183,3,FALSE),0)</f>
        <v>105506-Posta de Salud Rural El Trapiche</v>
      </c>
      <c r="D459" s="253">
        <v>3</v>
      </c>
      <c r="E459" s="253">
        <v>7</v>
      </c>
    </row>
    <row r="460" spans="1:5" ht="15" customHeight="1" x14ac:dyDescent="0.25">
      <c r="A460" s="252" t="s">
        <v>555</v>
      </c>
      <c r="B460" s="252" t="str">
        <f>IFERROR(VLOOKUP($A460,'[2]Establecimiento 2023'!$A$1:$E$183,4,FALSE),0)</f>
        <v>04104-La Higuera</v>
      </c>
      <c r="C460" s="252" t="str">
        <f>IFERROR(VLOOKUP($A460,'[2]Establecimiento 2023'!$A$1:$E$183,3,FALSE),0)</f>
        <v>105506-Posta de Salud Rural El Trapiche</v>
      </c>
      <c r="D460" s="253">
        <v>4</v>
      </c>
      <c r="E460" s="253">
        <v>2</v>
      </c>
    </row>
    <row r="461" spans="1:5" ht="15" customHeight="1" x14ac:dyDescent="0.25">
      <c r="A461" s="252" t="s">
        <v>555</v>
      </c>
      <c r="B461" s="252" t="str">
        <f>IFERROR(VLOOKUP($A461,'[2]Establecimiento 2023'!$A$1:$E$183,4,FALSE),0)</f>
        <v>04104-La Higuera</v>
      </c>
      <c r="C461" s="252" t="str">
        <f>IFERROR(VLOOKUP($A461,'[2]Establecimiento 2023'!$A$1:$E$183,3,FALSE),0)</f>
        <v>105506-Posta de Salud Rural El Trapiche</v>
      </c>
      <c r="D461" s="253">
        <v>5</v>
      </c>
      <c r="E461" s="253">
        <v>3</v>
      </c>
    </row>
    <row r="462" spans="1:5" ht="15" customHeight="1" x14ac:dyDescent="0.25">
      <c r="A462" s="252" t="s">
        <v>556</v>
      </c>
      <c r="B462" s="252" t="str">
        <f>IFERROR(VLOOKUP($A462,'[2]Establecimiento 2023'!$A$1:$E$183,4,FALSE),0)</f>
        <v>04301-Ovalle</v>
      </c>
      <c r="C462" s="252" t="str">
        <f>IFERROR(VLOOKUP($A462,'[2]Establecimiento 2023'!$A$1:$E$183,3,FALSE),0)</f>
        <v>105507-Posta de Salud Rural Huamalata</v>
      </c>
      <c r="D462" s="253">
        <v>1</v>
      </c>
      <c r="E462" s="253">
        <v>2</v>
      </c>
    </row>
    <row r="463" spans="1:5" ht="15" customHeight="1" x14ac:dyDescent="0.25">
      <c r="A463" s="252" t="s">
        <v>556</v>
      </c>
      <c r="B463" s="252" t="str">
        <f>IFERROR(VLOOKUP($A463,'[2]Establecimiento 2023'!$A$1:$E$183,4,FALSE),0)</f>
        <v>04301-Ovalle</v>
      </c>
      <c r="C463" s="252" t="str">
        <f>IFERROR(VLOOKUP($A463,'[2]Establecimiento 2023'!$A$1:$E$183,3,FALSE),0)</f>
        <v>105507-Posta de Salud Rural Huamalata</v>
      </c>
      <c r="D463" s="253">
        <v>2</v>
      </c>
      <c r="E463" s="253">
        <v>0</v>
      </c>
    </row>
    <row r="464" spans="1:5" ht="15" customHeight="1" x14ac:dyDescent="0.25">
      <c r="A464" s="252" t="s">
        <v>556</v>
      </c>
      <c r="B464" s="252" t="str">
        <f>IFERROR(VLOOKUP($A464,'[2]Establecimiento 2023'!$A$1:$E$183,4,FALSE),0)</f>
        <v>04301-Ovalle</v>
      </c>
      <c r="C464" s="252" t="str">
        <f>IFERROR(VLOOKUP($A464,'[2]Establecimiento 2023'!$A$1:$E$183,3,FALSE),0)</f>
        <v>105507-Posta de Salud Rural Huamalata</v>
      </c>
      <c r="D464" s="253">
        <v>4</v>
      </c>
      <c r="E464" s="253">
        <v>4</v>
      </c>
    </row>
    <row r="465" spans="1:5" ht="15" customHeight="1" x14ac:dyDescent="0.25">
      <c r="A465" s="252" t="s">
        <v>557</v>
      </c>
      <c r="B465" s="252" t="str">
        <f>IFERROR(VLOOKUP($A465,'[2]Establecimiento 2023'!$A$1:$E$183,4,FALSE),0)</f>
        <v>04106-Vicuña</v>
      </c>
      <c r="C465" s="252" t="str">
        <f>IFERROR(VLOOKUP($A465,'[2]Establecimiento 2023'!$A$1:$E$183,3,FALSE),0)</f>
        <v>105509-Posta de Salud Rural Gualliguaica</v>
      </c>
      <c r="D465" s="253">
        <v>1</v>
      </c>
      <c r="E465" s="253">
        <v>9</v>
      </c>
    </row>
    <row r="466" spans="1:5" ht="15" customHeight="1" x14ac:dyDescent="0.25">
      <c r="A466" s="252" t="s">
        <v>557</v>
      </c>
      <c r="B466" s="252" t="str">
        <f>IFERROR(VLOOKUP($A466,'[2]Establecimiento 2023'!$A$1:$E$183,4,FALSE),0)</f>
        <v>04106-Vicuña</v>
      </c>
      <c r="C466" s="252" t="str">
        <f>IFERROR(VLOOKUP($A466,'[2]Establecimiento 2023'!$A$1:$E$183,3,FALSE),0)</f>
        <v>105509-Posta de Salud Rural Gualliguaica</v>
      </c>
      <c r="D466" s="253">
        <v>2</v>
      </c>
      <c r="E466" s="253">
        <v>2</v>
      </c>
    </row>
    <row r="467" spans="1:5" ht="15" customHeight="1" x14ac:dyDescent="0.25">
      <c r="A467" s="252" t="s">
        <v>557</v>
      </c>
      <c r="B467" s="252" t="str">
        <f>IFERROR(VLOOKUP($A467,'[2]Establecimiento 2023'!$A$1:$E$183,4,FALSE),0)</f>
        <v>04106-Vicuña</v>
      </c>
      <c r="C467" s="252" t="str">
        <f>IFERROR(VLOOKUP($A467,'[2]Establecimiento 2023'!$A$1:$E$183,3,FALSE),0)</f>
        <v>105509-Posta de Salud Rural Gualliguaica</v>
      </c>
      <c r="D467" s="253">
        <v>3</v>
      </c>
      <c r="E467" s="253">
        <v>3</v>
      </c>
    </row>
    <row r="468" spans="1:5" ht="15" customHeight="1" x14ac:dyDescent="0.25">
      <c r="A468" s="252" t="s">
        <v>557</v>
      </c>
      <c r="B468" s="252" t="str">
        <f>IFERROR(VLOOKUP($A468,'[2]Establecimiento 2023'!$A$1:$E$183,4,FALSE),0)</f>
        <v>04106-Vicuña</v>
      </c>
      <c r="C468" s="252" t="str">
        <f>IFERROR(VLOOKUP($A468,'[2]Establecimiento 2023'!$A$1:$E$183,3,FALSE),0)</f>
        <v>105509-Posta de Salud Rural Gualliguaica</v>
      </c>
      <c r="D468" s="253">
        <v>4</v>
      </c>
      <c r="E468" s="253">
        <v>6</v>
      </c>
    </row>
    <row r="469" spans="1:5" ht="15" customHeight="1" x14ac:dyDescent="0.25">
      <c r="A469" s="252" t="s">
        <v>557</v>
      </c>
      <c r="B469" s="252" t="str">
        <f>IFERROR(VLOOKUP($A469,'[2]Establecimiento 2023'!$A$1:$E$183,4,FALSE),0)</f>
        <v>04106-Vicuña</v>
      </c>
      <c r="C469" s="252" t="str">
        <f>IFERROR(VLOOKUP($A469,'[2]Establecimiento 2023'!$A$1:$E$183,3,FALSE),0)</f>
        <v>105509-Posta de Salud Rural Gualliguaica</v>
      </c>
      <c r="D469" s="253">
        <v>5</v>
      </c>
      <c r="E469" s="253">
        <v>6</v>
      </c>
    </row>
    <row r="470" spans="1:5" ht="15" customHeight="1" x14ac:dyDescent="0.25">
      <c r="A470" s="252" t="s">
        <v>558</v>
      </c>
      <c r="B470" s="252" t="str">
        <f>IFERROR(VLOOKUP($A470,'[2]Establecimiento 2023'!$A$1:$E$183,4,FALSE),0)</f>
        <v>04301-Ovalle</v>
      </c>
      <c r="C470" s="252" t="str">
        <f>IFERROR(VLOOKUP($A470,'[2]Establecimiento 2023'!$A$1:$E$183,3,FALSE),0)</f>
        <v>105510-Posta de Salud Rural Recoleta</v>
      </c>
      <c r="D470" s="253">
        <v>1</v>
      </c>
      <c r="E470" s="253">
        <v>1</v>
      </c>
    </row>
    <row r="471" spans="1:5" ht="15" customHeight="1" x14ac:dyDescent="0.25">
      <c r="A471" s="252" t="s">
        <v>558</v>
      </c>
      <c r="B471" s="252" t="str">
        <f>IFERROR(VLOOKUP($A471,'[2]Establecimiento 2023'!$A$1:$E$183,4,FALSE),0)</f>
        <v>04301-Ovalle</v>
      </c>
      <c r="C471" s="252" t="str">
        <f>IFERROR(VLOOKUP($A471,'[2]Establecimiento 2023'!$A$1:$E$183,3,FALSE),0)</f>
        <v>105510-Posta de Salud Rural Recoleta</v>
      </c>
      <c r="D471" s="253">
        <v>2</v>
      </c>
      <c r="E471" s="253">
        <v>1</v>
      </c>
    </row>
    <row r="472" spans="1:5" ht="15" customHeight="1" x14ac:dyDescent="0.25">
      <c r="A472" s="252" t="s">
        <v>558</v>
      </c>
      <c r="B472" s="252" t="str">
        <f>IFERROR(VLOOKUP($A472,'[2]Establecimiento 2023'!$A$1:$E$183,4,FALSE),0)</f>
        <v>04301-Ovalle</v>
      </c>
      <c r="C472" s="252" t="str">
        <f>IFERROR(VLOOKUP($A472,'[2]Establecimiento 2023'!$A$1:$E$183,3,FALSE),0)</f>
        <v>105510-Posta de Salud Rural Recoleta</v>
      </c>
      <c r="D472" s="253">
        <v>3</v>
      </c>
      <c r="E472" s="253">
        <v>2</v>
      </c>
    </row>
    <row r="473" spans="1:5" ht="15" customHeight="1" x14ac:dyDescent="0.25">
      <c r="A473" s="252" t="s">
        <v>558</v>
      </c>
      <c r="B473" s="252" t="str">
        <f>IFERROR(VLOOKUP($A473,'[2]Establecimiento 2023'!$A$1:$E$183,4,FALSE),0)</f>
        <v>04301-Ovalle</v>
      </c>
      <c r="C473" s="252" t="str">
        <f>IFERROR(VLOOKUP($A473,'[2]Establecimiento 2023'!$A$1:$E$183,3,FALSE),0)</f>
        <v>105510-Posta de Salud Rural Recoleta</v>
      </c>
      <c r="D473" s="253">
        <v>4</v>
      </c>
      <c r="E473" s="253">
        <v>1</v>
      </c>
    </row>
    <row r="474" spans="1:5" ht="15" customHeight="1" x14ac:dyDescent="0.25">
      <c r="A474" s="252" t="s">
        <v>559</v>
      </c>
      <c r="B474" s="252" t="str">
        <f>IFERROR(VLOOKUP($A474,'[2]Establecimiento 2023'!$A$1:$E$183,4,FALSE),0)</f>
        <v>04203-Los Vilos</v>
      </c>
      <c r="C474" s="252" t="str">
        <f>IFERROR(VLOOKUP($A474,'[2]Establecimiento 2023'!$A$1:$E$183,3,FALSE),0)</f>
        <v>105511-Posta de Salud Rural Los Cóndores</v>
      </c>
      <c r="D474" s="253">
        <v>1</v>
      </c>
      <c r="E474" s="253">
        <v>15</v>
      </c>
    </row>
    <row r="475" spans="1:5" ht="15" customHeight="1" x14ac:dyDescent="0.25">
      <c r="A475" s="252" t="s">
        <v>559</v>
      </c>
      <c r="B475" s="252" t="str">
        <f>IFERROR(VLOOKUP($A475,'[2]Establecimiento 2023'!$A$1:$E$183,4,FALSE),0)</f>
        <v>04203-Los Vilos</v>
      </c>
      <c r="C475" s="252" t="str">
        <f>IFERROR(VLOOKUP($A475,'[2]Establecimiento 2023'!$A$1:$E$183,3,FALSE),0)</f>
        <v>105511-Posta de Salud Rural Los Cóndores</v>
      </c>
      <c r="D475" s="253">
        <v>2</v>
      </c>
      <c r="E475" s="253">
        <v>22</v>
      </c>
    </row>
    <row r="476" spans="1:5" ht="15" customHeight="1" x14ac:dyDescent="0.25">
      <c r="A476" s="252" t="s">
        <v>559</v>
      </c>
      <c r="B476" s="252" t="str">
        <f>IFERROR(VLOOKUP($A476,'[2]Establecimiento 2023'!$A$1:$E$183,4,FALSE),0)</f>
        <v>04203-Los Vilos</v>
      </c>
      <c r="C476" s="252" t="str">
        <f>IFERROR(VLOOKUP($A476,'[2]Establecimiento 2023'!$A$1:$E$183,3,FALSE),0)</f>
        <v>105511-Posta de Salud Rural Los Cóndores</v>
      </c>
      <c r="D476" s="253">
        <v>3</v>
      </c>
      <c r="E476" s="253">
        <v>13</v>
      </c>
    </row>
    <row r="477" spans="1:5" ht="15" customHeight="1" x14ac:dyDescent="0.25">
      <c r="A477" s="252" t="s">
        <v>559</v>
      </c>
      <c r="B477" s="252" t="str">
        <f>IFERROR(VLOOKUP($A477,'[2]Establecimiento 2023'!$A$1:$E$183,4,FALSE),0)</f>
        <v>04203-Los Vilos</v>
      </c>
      <c r="C477" s="252" t="str">
        <f>IFERROR(VLOOKUP($A477,'[2]Establecimiento 2023'!$A$1:$E$183,3,FALSE),0)</f>
        <v>105511-Posta de Salud Rural Los Cóndores</v>
      </c>
      <c r="D477" s="253">
        <v>4</v>
      </c>
      <c r="E477" s="253">
        <v>6</v>
      </c>
    </row>
    <row r="478" spans="1:5" ht="15" customHeight="1" x14ac:dyDescent="0.25">
      <c r="A478" s="252" t="s">
        <v>559</v>
      </c>
      <c r="B478" s="252" t="str">
        <f>IFERROR(VLOOKUP($A478,'[2]Establecimiento 2023'!$A$1:$E$183,4,FALSE),0)</f>
        <v>04203-Los Vilos</v>
      </c>
      <c r="C478" s="252" t="str">
        <f>IFERROR(VLOOKUP($A478,'[2]Establecimiento 2023'!$A$1:$E$183,3,FALSE),0)</f>
        <v>105511-Posta de Salud Rural Los Cóndores</v>
      </c>
      <c r="D478" s="253">
        <v>5</v>
      </c>
      <c r="E478" s="253">
        <v>8</v>
      </c>
    </row>
    <row r="479" spans="1:5" ht="15" customHeight="1" x14ac:dyDescent="0.25">
      <c r="A479" s="252" t="s">
        <v>560</v>
      </c>
      <c r="B479" s="252" t="str">
        <f>IFERROR(VLOOKUP($A479,'[2]Establecimiento 2023'!$A$1:$E$183,4,FALSE),0)</f>
        <v>04101-La Serena</v>
      </c>
      <c r="C479" s="252" t="str">
        <f>IFERROR(VLOOKUP($A479,'[2]Establecimiento 2023'!$A$1:$E$183,3,FALSE),0)</f>
        <v>105700-Centro Comunitario de Salud Familiar Villa el Indio</v>
      </c>
      <c r="D479" s="253">
        <v>1</v>
      </c>
      <c r="E479" s="253">
        <v>12</v>
      </c>
    </row>
    <row r="480" spans="1:5" ht="15" customHeight="1" x14ac:dyDescent="0.25">
      <c r="A480" s="252" t="s">
        <v>560</v>
      </c>
      <c r="B480" s="252" t="str">
        <f>IFERROR(VLOOKUP($A480,'[2]Establecimiento 2023'!$A$1:$E$183,4,FALSE),0)</f>
        <v>04101-La Serena</v>
      </c>
      <c r="C480" s="252" t="str">
        <f>IFERROR(VLOOKUP($A480,'[2]Establecimiento 2023'!$A$1:$E$183,3,FALSE),0)</f>
        <v>105700-Centro Comunitario de Salud Familiar Villa el Indio</v>
      </c>
      <c r="D480" s="253">
        <v>2</v>
      </c>
      <c r="E480" s="253">
        <v>5</v>
      </c>
    </row>
    <row r="481" spans="1:5" ht="15" customHeight="1" x14ac:dyDescent="0.25">
      <c r="A481" s="252" t="s">
        <v>560</v>
      </c>
      <c r="B481" s="252" t="str">
        <f>IFERROR(VLOOKUP($A481,'[2]Establecimiento 2023'!$A$1:$E$183,4,FALSE),0)</f>
        <v>04101-La Serena</v>
      </c>
      <c r="C481" s="252" t="str">
        <f>IFERROR(VLOOKUP($A481,'[2]Establecimiento 2023'!$A$1:$E$183,3,FALSE),0)</f>
        <v>105700-Centro Comunitario de Salud Familiar Villa el Indio</v>
      </c>
      <c r="D481" s="253">
        <v>3</v>
      </c>
      <c r="E481" s="253">
        <v>18</v>
      </c>
    </row>
    <row r="482" spans="1:5" ht="15" customHeight="1" x14ac:dyDescent="0.25">
      <c r="A482" s="252" t="s">
        <v>560</v>
      </c>
      <c r="B482" s="252" t="str">
        <f>IFERROR(VLOOKUP($A482,'[2]Establecimiento 2023'!$A$1:$E$183,4,FALSE),0)</f>
        <v>04101-La Serena</v>
      </c>
      <c r="C482" s="252" t="str">
        <f>IFERROR(VLOOKUP($A482,'[2]Establecimiento 2023'!$A$1:$E$183,3,FALSE),0)</f>
        <v>105700-Centro Comunitario de Salud Familiar Villa el Indio</v>
      </c>
      <c r="D482" s="253">
        <v>4</v>
      </c>
      <c r="E482" s="253">
        <v>18</v>
      </c>
    </row>
    <row r="483" spans="1:5" ht="15" customHeight="1" x14ac:dyDescent="0.25">
      <c r="A483" s="252" t="s">
        <v>560</v>
      </c>
      <c r="B483" s="252" t="str">
        <f>IFERROR(VLOOKUP($A483,'[2]Establecimiento 2023'!$A$1:$E$183,4,FALSE),0)</f>
        <v>04101-La Serena</v>
      </c>
      <c r="C483" s="252" t="str">
        <f>IFERROR(VLOOKUP($A483,'[2]Establecimiento 2023'!$A$1:$E$183,3,FALSE),0)</f>
        <v>105700-Centro Comunitario de Salud Familiar Villa el Indio</v>
      </c>
      <c r="D483" s="253">
        <v>5</v>
      </c>
      <c r="E483" s="253">
        <v>19</v>
      </c>
    </row>
    <row r="484" spans="1:5" ht="15" customHeight="1" x14ac:dyDescent="0.25">
      <c r="A484" s="252" t="s">
        <v>561</v>
      </c>
      <c r="B484" s="252" t="str">
        <f>IFERROR(VLOOKUP($A484,'[2]Establecimiento 2023'!$A$1:$E$183,4,FALSE),0)</f>
        <v>04101-La Serena</v>
      </c>
      <c r="C484" s="252" t="str">
        <f>IFERROR(VLOOKUP($A484,'[2]Establecimiento 2023'!$A$1:$E$183,3,FALSE),0)</f>
        <v>105701-Centro Comunitario de Salud Familiar Villa Alemania</v>
      </c>
      <c r="D484" s="253">
        <v>1</v>
      </c>
      <c r="E484" s="253">
        <v>41</v>
      </c>
    </row>
    <row r="485" spans="1:5" ht="15" customHeight="1" x14ac:dyDescent="0.25">
      <c r="A485" s="252" t="s">
        <v>561</v>
      </c>
      <c r="B485" s="252" t="str">
        <f>IFERROR(VLOOKUP($A485,'[2]Establecimiento 2023'!$A$1:$E$183,4,FALSE),0)</f>
        <v>04101-La Serena</v>
      </c>
      <c r="C485" s="252" t="str">
        <f>IFERROR(VLOOKUP($A485,'[2]Establecimiento 2023'!$A$1:$E$183,3,FALSE),0)</f>
        <v>105701-Centro Comunitario de Salud Familiar Villa Alemania</v>
      </c>
      <c r="D485" s="253">
        <v>2</v>
      </c>
      <c r="E485" s="253">
        <v>32</v>
      </c>
    </row>
    <row r="486" spans="1:5" ht="15" customHeight="1" x14ac:dyDescent="0.25">
      <c r="A486" s="252" t="s">
        <v>561</v>
      </c>
      <c r="B486" s="252" t="str">
        <f>IFERROR(VLOOKUP($A486,'[2]Establecimiento 2023'!$A$1:$E$183,4,FALSE),0)</f>
        <v>04101-La Serena</v>
      </c>
      <c r="C486" s="252" t="str">
        <f>IFERROR(VLOOKUP($A486,'[2]Establecimiento 2023'!$A$1:$E$183,3,FALSE),0)</f>
        <v>105701-Centro Comunitario de Salud Familiar Villa Alemania</v>
      </c>
      <c r="D486" s="253">
        <v>3</v>
      </c>
      <c r="E486" s="253">
        <v>31</v>
      </c>
    </row>
    <row r="487" spans="1:5" ht="15" customHeight="1" x14ac:dyDescent="0.25">
      <c r="A487" s="252" t="s">
        <v>561</v>
      </c>
      <c r="B487" s="252" t="str">
        <f>IFERROR(VLOOKUP($A487,'[2]Establecimiento 2023'!$A$1:$E$183,4,FALSE),0)</f>
        <v>04101-La Serena</v>
      </c>
      <c r="C487" s="252" t="str">
        <f>IFERROR(VLOOKUP($A487,'[2]Establecimiento 2023'!$A$1:$E$183,3,FALSE),0)</f>
        <v>105701-Centro Comunitario de Salud Familiar Villa Alemania</v>
      </c>
      <c r="D487" s="253">
        <v>4</v>
      </c>
      <c r="E487" s="253">
        <v>12</v>
      </c>
    </row>
    <row r="488" spans="1:5" ht="15" customHeight="1" x14ac:dyDescent="0.25">
      <c r="A488" s="252" t="s">
        <v>561</v>
      </c>
      <c r="B488" s="252" t="str">
        <f>IFERROR(VLOOKUP($A488,'[2]Establecimiento 2023'!$A$1:$E$183,4,FALSE),0)</f>
        <v>04101-La Serena</v>
      </c>
      <c r="C488" s="252" t="str">
        <f>IFERROR(VLOOKUP($A488,'[2]Establecimiento 2023'!$A$1:$E$183,3,FALSE),0)</f>
        <v>105701-Centro Comunitario de Salud Familiar Villa Alemania</v>
      </c>
      <c r="D488" s="253">
        <v>5</v>
      </c>
      <c r="E488" s="253">
        <v>39</v>
      </c>
    </row>
    <row r="489" spans="1:5" ht="15" customHeight="1" x14ac:dyDescent="0.25">
      <c r="A489" s="252" t="s">
        <v>562</v>
      </c>
      <c r="B489" s="252" t="str">
        <f>IFERROR(VLOOKUP($A489,'[2]Establecimiento 2023'!$A$1:$E$183,4,FALSE),0)</f>
        <v>04101-La Serena</v>
      </c>
      <c r="C489" s="252" t="str">
        <f>IFERROR(VLOOKUP($A489,'[2]Establecimiento 2023'!$A$1:$E$183,3,FALSE),0)</f>
        <v>105702-Centro Comunitario de Salud Familiar Lambert</v>
      </c>
      <c r="D489" s="253">
        <v>1</v>
      </c>
      <c r="E489" s="253">
        <v>7</v>
      </c>
    </row>
    <row r="490" spans="1:5" ht="15" customHeight="1" x14ac:dyDescent="0.25">
      <c r="A490" s="252" t="s">
        <v>562</v>
      </c>
      <c r="B490" s="252" t="str">
        <f>IFERROR(VLOOKUP($A490,'[2]Establecimiento 2023'!$A$1:$E$183,4,FALSE),0)</f>
        <v>04101-La Serena</v>
      </c>
      <c r="C490" s="252" t="str">
        <f>IFERROR(VLOOKUP($A490,'[2]Establecimiento 2023'!$A$1:$E$183,3,FALSE),0)</f>
        <v>105702-Centro Comunitario de Salud Familiar Lambert</v>
      </c>
      <c r="D490" s="253">
        <v>2</v>
      </c>
      <c r="E490" s="253">
        <v>10</v>
      </c>
    </row>
    <row r="491" spans="1:5" ht="15" customHeight="1" x14ac:dyDescent="0.25">
      <c r="A491" s="252" t="s">
        <v>562</v>
      </c>
      <c r="B491" s="252" t="str">
        <f>IFERROR(VLOOKUP($A491,'[2]Establecimiento 2023'!$A$1:$E$183,4,FALSE),0)</f>
        <v>04101-La Serena</v>
      </c>
      <c r="C491" s="252" t="str">
        <f>IFERROR(VLOOKUP($A491,'[2]Establecimiento 2023'!$A$1:$E$183,3,FALSE),0)</f>
        <v>105702-Centro Comunitario de Salud Familiar Lambert</v>
      </c>
      <c r="D491" s="253">
        <v>3</v>
      </c>
      <c r="E491" s="253">
        <v>22</v>
      </c>
    </row>
    <row r="492" spans="1:5" ht="15" customHeight="1" x14ac:dyDescent="0.25">
      <c r="A492" s="252" t="s">
        <v>562</v>
      </c>
      <c r="B492" s="252" t="str">
        <f>IFERROR(VLOOKUP($A492,'[2]Establecimiento 2023'!$A$1:$E$183,4,FALSE),0)</f>
        <v>04101-La Serena</v>
      </c>
      <c r="C492" s="252" t="str">
        <f>IFERROR(VLOOKUP($A492,'[2]Establecimiento 2023'!$A$1:$E$183,3,FALSE),0)</f>
        <v>105702-Centro Comunitario de Salud Familiar Lambert</v>
      </c>
      <c r="D492" s="253">
        <v>4</v>
      </c>
      <c r="E492" s="253">
        <v>23</v>
      </c>
    </row>
    <row r="493" spans="1:5" ht="15" customHeight="1" x14ac:dyDescent="0.25">
      <c r="A493" s="252" t="s">
        <v>562</v>
      </c>
      <c r="B493" s="252" t="str">
        <f>IFERROR(VLOOKUP($A493,'[2]Establecimiento 2023'!$A$1:$E$183,4,FALSE),0)</f>
        <v>04101-La Serena</v>
      </c>
      <c r="C493" s="252" t="str">
        <f>IFERROR(VLOOKUP($A493,'[2]Establecimiento 2023'!$A$1:$E$183,3,FALSE),0)</f>
        <v>105702-Centro Comunitario de Salud Familiar Lambert</v>
      </c>
      <c r="D493" s="253">
        <v>5</v>
      </c>
      <c r="E493" s="253">
        <v>74</v>
      </c>
    </row>
    <row r="494" spans="1:5" ht="15" customHeight="1" x14ac:dyDescent="0.25">
      <c r="A494" s="252" t="s">
        <v>563</v>
      </c>
      <c r="B494" s="252" t="str">
        <f>IFERROR(VLOOKUP($A494,'[2]Establecimiento 2023'!$A$1:$E$183,4,FALSE),0)</f>
        <v>04301-Ovalle</v>
      </c>
      <c r="C494" s="252" t="str">
        <f>IFERROR(VLOOKUP($A494,'[2]Establecimiento 2023'!$A$1:$E$183,3,FALSE),0)</f>
        <v>105722-Centro Comunitario de Salud Familiar San José de la Dehesa</v>
      </c>
      <c r="D494" s="253">
        <v>1</v>
      </c>
      <c r="E494" s="253">
        <v>20</v>
      </c>
    </row>
    <row r="495" spans="1:5" ht="15" customHeight="1" x14ac:dyDescent="0.25">
      <c r="A495" s="252" t="s">
        <v>563</v>
      </c>
      <c r="B495" s="252" t="str">
        <f>IFERROR(VLOOKUP($A495,'[2]Establecimiento 2023'!$A$1:$E$183,4,FALSE),0)</f>
        <v>04301-Ovalle</v>
      </c>
      <c r="C495" s="252" t="str">
        <f>IFERROR(VLOOKUP($A495,'[2]Establecimiento 2023'!$A$1:$E$183,3,FALSE),0)</f>
        <v>105722-Centro Comunitario de Salud Familiar San José de la Dehesa</v>
      </c>
      <c r="D495" s="253">
        <v>2</v>
      </c>
      <c r="E495" s="253">
        <v>19</v>
      </c>
    </row>
    <row r="496" spans="1:5" ht="15" customHeight="1" x14ac:dyDescent="0.25">
      <c r="A496" s="252" t="s">
        <v>563</v>
      </c>
      <c r="B496" s="252" t="str">
        <f>IFERROR(VLOOKUP($A496,'[2]Establecimiento 2023'!$A$1:$E$183,4,FALSE),0)</f>
        <v>04301-Ovalle</v>
      </c>
      <c r="C496" s="252" t="str">
        <f>IFERROR(VLOOKUP($A496,'[2]Establecimiento 2023'!$A$1:$E$183,3,FALSE),0)</f>
        <v>105722-Centro Comunitario de Salud Familiar San José de la Dehesa</v>
      </c>
      <c r="D496" s="253">
        <v>3</v>
      </c>
      <c r="E496" s="253">
        <v>23</v>
      </c>
    </row>
    <row r="497" spans="1:5" ht="15" customHeight="1" x14ac:dyDescent="0.25">
      <c r="A497" s="252" t="s">
        <v>563</v>
      </c>
      <c r="B497" s="252" t="str">
        <f>IFERROR(VLOOKUP($A497,'[2]Establecimiento 2023'!$A$1:$E$183,4,FALSE),0)</f>
        <v>04301-Ovalle</v>
      </c>
      <c r="C497" s="252" t="str">
        <f>IFERROR(VLOOKUP($A497,'[2]Establecimiento 2023'!$A$1:$E$183,3,FALSE),0)</f>
        <v>105722-Centro Comunitario de Salud Familiar San José de la Dehesa</v>
      </c>
      <c r="D497" s="253">
        <v>4</v>
      </c>
      <c r="E497" s="253">
        <v>26</v>
      </c>
    </row>
    <row r="498" spans="1:5" ht="15" customHeight="1" x14ac:dyDescent="0.25">
      <c r="A498" s="252" t="s">
        <v>563</v>
      </c>
      <c r="B498" s="252" t="str">
        <f>IFERROR(VLOOKUP($A498,'[2]Establecimiento 2023'!$A$1:$E$183,4,FALSE),0)</f>
        <v>04301-Ovalle</v>
      </c>
      <c r="C498" s="252" t="str">
        <f>IFERROR(VLOOKUP($A498,'[2]Establecimiento 2023'!$A$1:$E$183,3,FALSE),0)</f>
        <v>105722-Centro Comunitario de Salud Familiar San José de la Dehesa</v>
      </c>
      <c r="D498" s="253">
        <v>5</v>
      </c>
      <c r="E498" s="253">
        <v>16</v>
      </c>
    </row>
    <row r="499" spans="1:5" ht="15" customHeight="1" x14ac:dyDescent="0.25">
      <c r="A499" s="252" t="s">
        <v>564</v>
      </c>
      <c r="B499" s="252" t="str">
        <f>IFERROR(VLOOKUP($A499,'[2]Establecimiento 2023'!$A$1:$E$183,4,FALSE),0)</f>
        <v>04301-Ovalle</v>
      </c>
      <c r="C499" s="252" t="str">
        <f>IFERROR(VLOOKUP($A499,'[2]Establecimiento 2023'!$A$1:$E$183,3,FALSE),0)</f>
        <v>105723-Centro Comunitario de Salud Familiar Limarí</v>
      </c>
      <c r="D499" s="253">
        <v>1</v>
      </c>
      <c r="E499" s="253">
        <v>23</v>
      </c>
    </row>
    <row r="500" spans="1:5" ht="15" customHeight="1" x14ac:dyDescent="0.25">
      <c r="A500" s="252" t="s">
        <v>564</v>
      </c>
      <c r="B500" s="252" t="str">
        <f>IFERROR(VLOOKUP($A500,'[2]Establecimiento 2023'!$A$1:$E$183,4,FALSE),0)</f>
        <v>04301-Ovalle</v>
      </c>
      <c r="C500" s="252" t="str">
        <f>IFERROR(VLOOKUP($A500,'[2]Establecimiento 2023'!$A$1:$E$183,3,FALSE),0)</f>
        <v>105723-Centro Comunitario de Salud Familiar Limarí</v>
      </c>
      <c r="D500" s="253">
        <v>2</v>
      </c>
      <c r="E500" s="253">
        <v>20</v>
      </c>
    </row>
    <row r="501" spans="1:5" ht="15" customHeight="1" x14ac:dyDescent="0.25">
      <c r="A501" s="252" t="s">
        <v>564</v>
      </c>
      <c r="B501" s="252" t="str">
        <f>IFERROR(VLOOKUP($A501,'[2]Establecimiento 2023'!$A$1:$E$183,4,FALSE),0)</f>
        <v>04301-Ovalle</v>
      </c>
      <c r="C501" s="252" t="str">
        <f>IFERROR(VLOOKUP($A501,'[2]Establecimiento 2023'!$A$1:$E$183,3,FALSE),0)</f>
        <v>105723-Centro Comunitario de Salud Familiar Limarí</v>
      </c>
      <c r="D501" s="253">
        <v>3</v>
      </c>
      <c r="E501" s="253">
        <v>16</v>
      </c>
    </row>
    <row r="502" spans="1:5" ht="15" customHeight="1" x14ac:dyDescent="0.25">
      <c r="A502" s="252" t="s">
        <v>564</v>
      </c>
      <c r="B502" s="252" t="str">
        <f>IFERROR(VLOOKUP($A502,'[2]Establecimiento 2023'!$A$1:$E$183,4,FALSE),0)</f>
        <v>04301-Ovalle</v>
      </c>
      <c r="C502" s="252" t="str">
        <f>IFERROR(VLOOKUP($A502,'[2]Establecimiento 2023'!$A$1:$E$183,3,FALSE),0)</f>
        <v>105723-Centro Comunitario de Salud Familiar Limarí</v>
      </c>
      <c r="D502" s="253">
        <v>4</v>
      </c>
      <c r="E502" s="253">
        <v>19</v>
      </c>
    </row>
    <row r="503" spans="1:5" ht="15" customHeight="1" x14ac:dyDescent="0.25">
      <c r="A503" s="252" t="s">
        <v>564</v>
      </c>
      <c r="B503" s="252" t="str">
        <f>IFERROR(VLOOKUP($A503,'[2]Establecimiento 2023'!$A$1:$E$183,4,FALSE),0)</f>
        <v>04301-Ovalle</v>
      </c>
      <c r="C503" s="252" t="str">
        <f>IFERROR(VLOOKUP($A503,'[2]Establecimiento 2023'!$A$1:$E$183,3,FALSE),0)</f>
        <v>105723-Centro Comunitario de Salud Familiar Limarí</v>
      </c>
      <c r="D503" s="253">
        <v>5</v>
      </c>
      <c r="E503" s="253">
        <v>22</v>
      </c>
    </row>
    <row r="504" spans="1:5" ht="15" customHeight="1" x14ac:dyDescent="0.25">
      <c r="A504" s="252" t="s">
        <v>565</v>
      </c>
      <c r="B504" s="252" t="str">
        <f>IFERROR(VLOOKUP($A504,'[2]Establecimiento 2023'!$A$1:$E$183,4,FALSE),0)</f>
        <v>04301-Ovalle</v>
      </c>
      <c r="C504" s="252" t="str">
        <f>IFERROR(VLOOKUP($A504,'[2]Establecimiento 2023'!$A$1:$E$183,3,FALSE),0)</f>
        <v>200258-Centro Comunitario de Salud Familiar Los Copihues</v>
      </c>
      <c r="D504" s="253">
        <v>2</v>
      </c>
      <c r="E504" s="253">
        <v>13</v>
      </c>
    </row>
    <row r="505" spans="1:5" ht="15" customHeight="1" x14ac:dyDescent="0.25">
      <c r="A505" s="252" t="s">
        <v>565</v>
      </c>
      <c r="B505" s="252" t="str">
        <f>IFERROR(VLOOKUP($A505,'[2]Establecimiento 2023'!$A$1:$E$183,4,FALSE),0)</f>
        <v>04301-Ovalle</v>
      </c>
      <c r="C505" s="252" t="str">
        <f>IFERROR(VLOOKUP($A505,'[2]Establecimiento 2023'!$A$1:$E$183,3,FALSE),0)</f>
        <v>200258-Centro Comunitario de Salud Familiar Los Copihues</v>
      </c>
      <c r="D505" s="253">
        <v>3</v>
      </c>
      <c r="E505" s="253">
        <v>20</v>
      </c>
    </row>
    <row r="506" spans="1:5" ht="15" customHeight="1" x14ac:dyDescent="0.25">
      <c r="A506" s="252" t="s">
        <v>565</v>
      </c>
      <c r="B506" s="252" t="str">
        <f>IFERROR(VLOOKUP($A506,'[2]Establecimiento 2023'!$A$1:$E$183,4,FALSE),0)</f>
        <v>04301-Ovalle</v>
      </c>
      <c r="C506" s="252" t="str">
        <f>IFERROR(VLOOKUP($A506,'[2]Establecimiento 2023'!$A$1:$E$183,3,FALSE),0)</f>
        <v>200258-Centro Comunitario de Salud Familiar Los Copihues</v>
      </c>
      <c r="D506" s="253">
        <v>4</v>
      </c>
      <c r="E506" s="253">
        <v>15</v>
      </c>
    </row>
    <row r="507" spans="1:5" ht="15" customHeight="1" x14ac:dyDescent="0.25">
      <c r="A507" s="252" t="s">
        <v>565</v>
      </c>
      <c r="B507" s="252" t="str">
        <f>IFERROR(VLOOKUP($A507,'[2]Establecimiento 2023'!$A$1:$E$183,4,FALSE),0)</f>
        <v>04301-Ovalle</v>
      </c>
      <c r="C507" s="252" t="str">
        <f>IFERROR(VLOOKUP($A507,'[2]Establecimiento 2023'!$A$1:$E$183,3,FALSE),0)</f>
        <v>200258-Centro Comunitario de Salud Familiar Los Copihues</v>
      </c>
      <c r="D507" s="253">
        <v>5</v>
      </c>
      <c r="E507" s="253">
        <v>5</v>
      </c>
    </row>
    <row r="508" spans="1:5" ht="15" customHeight="1" x14ac:dyDescent="0.25">
      <c r="A508" s="252" t="s">
        <v>566</v>
      </c>
      <c r="B508" s="252" t="str">
        <f>IFERROR(VLOOKUP($A508,'[2]Establecimiento 2023'!$A$1:$E$183,4,FALSE),0)</f>
        <v>04102-Coquimbo</v>
      </c>
      <c r="C508" s="252" t="str">
        <f>IFERROR(VLOOKUP($A508,'[2]Establecimiento 2023'!$A$1:$E$183,3,FALSE),0)</f>
        <v>200273-Centro Comunitario de Salud Familiar Punta Mira</v>
      </c>
      <c r="D508" s="253">
        <v>3</v>
      </c>
      <c r="E508" s="253">
        <v>2</v>
      </c>
    </row>
    <row r="509" spans="1:5" ht="15" customHeight="1" x14ac:dyDescent="0.25">
      <c r="A509" s="252" t="s">
        <v>566</v>
      </c>
      <c r="B509" s="252" t="str">
        <f>IFERROR(VLOOKUP($A509,'[2]Establecimiento 2023'!$A$1:$E$183,4,FALSE),0)</f>
        <v>04102-Coquimbo</v>
      </c>
      <c r="C509" s="252" t="str">
        <f>IFERROR(VLOOKUP($A509,'[2]Establecimiento 2023'!$A$1:$E$183,3,FALSE),0)</f>
        <v>200273-Centro Comunitario de Salud Familiar Punta Mira</v>
      </c>
      <c r="D509" s="253">
        <v>4</v>
      </c>
      <c r="E509" s="253">
        <v>6</v>
      </c>
    </row>
    <row r="510" spans="1:5" ht="15" customHeight="1" x14ac:dyDescent="0.25">
      <c r="A510" s="252" t="s">
        <v>566</v>
      </c>
      <c r="B510" s="252" t="str">
        <f>IFERROR(VLOOKUP($A510,'[2]Establecimiento 2023'!$A$1:$E$183,4,FALSE),0)</f>
        <v>04102-Coquimbo</v>
      </c>
      <c r="C510" s="252" t="str">
        <f>IFERROR(VLOOKUP($A510,'[2]Establecimiento 2023'!$A$1:$E$183,3,FALSE),0)</f>
        <v>200273-Centro Comunitario de Salud Familiar Punta Mira</v>
      </c>
      <c r="D510" s="253">
        <v>5</v>
      </c>
      <c r="E510" s="253">
        <v>2</v>
      </c>
    </row>
    <row r="511" spans="1:5" ht="15" customHeight="1" x14ac:dyDescent="0.25">
      <c r="A511" s="252" t="s">
        <v>567</v>
      </c>
      <c r="B511" s="252" t="str">
        <f>IFERROR(VLOOKUP($A511,'[2]Establecimiento 2023'!$A$1:$E$183,4,FALSE),0)</f>
        <v>04201-Illapel</v>
      </c>
      <c r="C511" s="252" t="str">
        <f>IFERROR(VLOOKUP($A511,'[2]Establecimiento 2023'!$A$1:$E$183,3,FALSE),0)</f>
        <v>200366-Centro de Salud Familiar Urbano de Illapel</v>
      </c>
      <c r="D511" s="253">
        <v>1</v>
      </c>
      <c r="E511" s="253">
        <v>142</v>
      </c>
    </row>
    <row r="512" spans="1:5" ht="15" customHeight="1" x14ac:dyDescent="0.25">
      <c r="A512" s="252" t="s">
        <v>567</v>
      </c>
      <c r="B512" s="252" t="str">
        <f>IFERROR(VLOOKUP($A512,'[2]Establecimiento 2023'!$A$1:$E$183,4,FALSE),0)</f>
        <v>04201-Illapel</v>
      </c>
      <c r="C512" s="252" t="str">
        <f>IFERROR(VLOOKUP($A512,'[2]Establecimiento 2023'!$A$1:$E$183,3,FALSE),0)</f>
        <v>200366-Centro de Salud Familiar Urbano de Illapel</v>
      </c>
      <c r="D512" s="253">
        <v>2</v>
      </c>
      <c r="E512" s="253">
        <v>116</v>
      </c>
    </row>
    <row r="513" spans="1:5" ht="15" customHeight="1" x14ac:dyDescent="0.25">
      <c r="A513" s="252" t="s">
        <v>567</v>
      </c>
      <c r="B513" s="252" t="str">
        <f>IFERROR(VLOOKUP($A513,'[2]Establecimiento 2023'!$A$1:$E$183,4,FALSE),0)</f>
        <v>04201-Illapel</v>
      </c>
      <c r="C513" s="252" t="str">
        <f>IFERROR(VLOOKUP($A513,'[2]Establecimiento 2023'!$A$1:$E$183,3,FALSE),0)</f>
        <v>200366-Centro de Salud Familiar Urbano de Illapel</v>
      </c>
      <c r="D513" s="253">
        <v>3</v>
      </c>
      <c r="E513" s="253">
        <v>135</v>
      </c>
    </row>
    <row r="514" spans="1:5" ht="15" customHeight="1" x14ac:dyDescent="0.25">
      <c r="A514" s="252" t="s">
        <v>567</v>
      </c>
      <c r="B514" s="252" t="str">
        <f>IFERROR(VLOOKUP($A514,'[2]Establecimiento 2023'!$A$1:$E$183,4,FALSE),0)</f>
        <v>04201-Illapel</v>
      </c>
      <c r="C514" s="252" t="str">
        <f>IFERROR(VLOOKUP($A514,'[2]Establecimiento 2023'!$A$1:$E$183,3,FALSE),0)</f>
        <v>200366-Centro de Salud Familiar Urbano de Illapel</v>
      </c>
      <c r="D514" s="253">
        <v>4</v>
      </c>
      <c r="E514" s="253">
        <v>124</v>
      </c>
    </row>
    <row r="515" spans="1:5" ht="15" customHeight="1" x14ac:dyDescent="0.25">
      <c r="A515" s="252" t="s">
        <v>567</v>
      </c>
      <c r="B515" s="252" t="str">
        <f>IFERROR(VLOOKUP($A515,'[2]Establecimiento 2023'!$A$1:$E$183,4,FALSE),0)</f>
        <v>04201-Illapel</v>
      </c>
      <c r="C515" s="252" t="str">
        <f>IFERROR(VLOOKUP($A515,'[2]Establecimiento 2023'!$A$1:$E$183,3,FALSE),0)</f>
        <v>200366-Centro de Salud Familiar Urbano de Illapel</v>
      </c>
      <c r="D515" s="253">
        <v>5</v>
      </c>
      <c r="E515" s="253">
        <v>90</v>
      </c>
    </row>
    <row r="516" spans="1:5" ht="15" customHeight="1" x14ac:dyDescent="0.25">
      <c r="A516" s="252" t="s">
        <v>568</v>
      </c>
      <c r="B516" s="252" t="str">
        <f>IFERROR(VLOOKUP($A516,'[2]Establecimiento 2023'!$A$1:$E$183,4,FALSE),0)</f>
        <v>04301-Ovalle</v>
      </c>
      <c r="C516" s="252" t="str">
        <f>IFERROR(VLOOKUP($A516,'[2]Establecimiento 2023'!$A$1:$E$183,3,FALSE),0)</f>
        <v>200367-Centro Comunitario de Salud Familiar Colonia Limarí</v>
      </c>
      <c r="D516" s="253">
        <v>1</v>
      </c>
      <c r="E516" s="253">
        <v>10</v>
      </c>
    </row>
    <row r="517" spans="1:5" ht="15" customHeight="1" x14ac:dyDescent="0.25">
      <c r="A517" s="252" t="s">
        <v>568</v>
      </c>
      <c r="B517" s="252" t="str">
        <f>IFERROR(VLOOKUP($A517,'[2]Establecimiento 2023'!$A$1:$E$183,4,FALSE),0)</f>
        <v>04301-Ovalle</v>
      </c>
      <c r="C517" s="252" t="str">
        <f>IFERROR(VLOOKUP($A517,'[2]Establecimiento 2023'!$A$1:$E$183,3,FALSE),0)</f>
        <v>200367-Centro Comunitario de Salud Familiar Colonia Limarí</v>
      </c>
      <c r="D517" s="253">
        <v>2</v>
      </c>
      <c r="E517" s="253">
        <v>17</v>
      </c>
    </row>
    <row r="518" spans="1:5" ht="15" customHeight="1" x14ac:dyDescent="0.25">
      <c r="A518" s="252" t="s">
        <v>568</v>
      </c>
      <c r="B518" s="252" t="str">
        <f>IFERROR(VLOOKUP($A518,'[2]Establecimiento 2023'!$A$1:$E$183,4,FALSE),0)</f>
        <v>04301-Ovalle</v>
      </c>
      <c r="C518" s="252" t="str">
        <f>IFERROR(VLOOKUP($A518,'[2]Establecimiento 2023'!$A$1:$E$183,3,FALSE),0)</f>
        <v>200367-Centro Comunitario de Salud Familiar Colonia Limarí</v>
      </c>
      <c r="D518" s="253">
        <v>3</v>
      </c>
      <c r="E518" s="253">
        <v>7</v>
      </c>
    </row>
    <row r="519" spans="1:5" ht="15" customHeight="1" x14ac:dyDescent="0.25">
      <c r="A519" s="252" t="s">
        <v>568</v>
      </c>
      <c r="B519" s="252" t="str">
        <f>IFERROR(VLOOKUP($A519,'[2]Establecimiento 2023'!$A$1:$E$183,4,FALSE),0)</f>
        <v>04301-Ovalle</v>
      </c>
      <c r="C519" s="252" t="str">
        <f>IFERROR(VLOOKUP($A519,'[2]Establecimiento 2023'!$A$1:$E$183,3,FALSE),0)</f>
        <v>200367-Centro Comunitario de Salud Familiar Colonia Limarí</v>
      </c>
      <c r="D519" s="253">
        <v>4</v>
      </c>
      <c r="E519" s="253">
        <v>17</v>
      </c>
    </row>
    <row r="520" spans="1:5" ht="15" customHeight="1" x14ac:dyDescent="0.25">
      <c r="A520" s="252" t="s">
        <v>568</v>
      </c>
      <c r="B520" s="252" t="str">
        <f>IFERROR(VLOOKUP($A520,'[2]Establecimiento 2023'!$A$1:$E$183,4,FALSE),0)</f>
        <v>04301-Ovalle</v>
      </c>
      <c r="C520" s="252" t="str">
        <f>IFERROR(VLOOKUP($A520,'[2]Establecimiento 2023'!$A$1:$E$183,3,FALSE),0)</f>
        <v>200367-Centro Comunitario de Salud Familiar Colonia Limarí</v>
      </c>
      <c r="D520" s="253">
        <v>5</v>
      </c>
      <c r="E520" s="253">
        <v>18</v>
      </c>
    </row>
    <row r="521" spans="1:5" ht="15" customHeight="1" x14ac:dyDescent="0.25">
      <c r="A521" s="252" t="s">
        <v>569</v>
      </c>
      <c r="B521" s="252" t="str">
        <f>IFERROR(VLOOKUP($A521,'[2]Establecimiento 2023'!$A$1:$E$183,4,FALSE),0)</f>
        <v>04101-La Serena</v>
      </c>
      <c r="C521" s="252" t="str">
        <f>IFERROR(VLOOKUP($A521,'[2]Establecimiento 2023'!$A$1:$E$183,3,FALSE),0)</f>
        <v>200402-Centro Comunitario de Salud Familiar Arcos de Pinamar</v>
      </c>
      <c r="D521" s="253">
        <v>1</v>
      </c>
      <c r="E521" s="253">
        <v>7</v>
      </c>
    </row>
    <row r="522" spans="1:5" ht="15" customHeight="1" x14ac:dyDescent="0.25">
      <c r="A522" s="252" t="s">
        <v>569</v>
      </c>
      <c r="B522" s="252" t="str">
        <f>IFERROR(VLOOKUP($A522,'[2]Establecimiento 2023'!$A$1:$E$183,4,FALSE),0)</f>
        <v>04101-La Serena</v>
      </c>
      <c r="C522" s="252" t="str">
        <f>IFERROR(VLOOKUP($A522,'[2]Establecimiento 2023'!$A$1:$E$183,3,FALSE),0)</f>
        <v>200402-Centro Comunitario de Salud Familiar Arcos de Pinamar</v>
      </c>
      <c r="D522" s="253">
        <v>2</v>
      </c>
      <c r="E522" s="253">
        <v>8</v>
      </c>
    </row>
    <row r="523" spans="1:5" ht="15" customHeight="1" x14ac:dyDescent="0.25">
      <c r="A523" s="252" t="s">
        <v>569</v>
      </c>
      <c r="B523" s="252" t="str">
        <f>IFERROR(VLOOKUP($A523,'[2]Establecimiento 2023'!$A$1:$E$183,4,FALSE),0)</f>
        <v>04101-La Serena</v>
      </c>
      <c r="C523" s="252" t="str">
        <f>IFERROR(VLOOKUP($A523,'[2]Establecimiento 2023'!$A$1:$E$183,3,FALSE),0)</f>
        <v>200402-Centro Comunitario de Salud Familiar Arcos de Pinamar</v>
      </c>
      <c r="D523" s="253">
        <v>3</v>
      </c>
      <c r="E523" s="253">
        <v>8</v>
      </c>
    </row>
    <row r="524" spans="1:5" ht="15" customHeight="1" x14ac:dyDescent="0.25">
      <c r="A524" s="252" t="s">
        <v>569</v>
      </c>
      <c r="B524" s="252" t="str">
        <f>IFERROR(VLOOKUP($A524,'[2]Establecimiento 2023'!$A$1:$E$183,4,FALSE),0)</f>
        <v>04101-La Serena</v>
      </c>
      <c r="C524" s="252" t="str">
        <f>IFERROR(VLOOKUP($A524,'[2]Establecimiento 2023'!$A$1:$E$183,3,FALSE),0)</f>
        <v>200402-Centro Comunitario de Salud Familiar Arcos de Pinamar</v>
      </c>
      <c r="D524" s="253">
        <v>4</v>
      </c>
      <c r="E524" s="253">
        <v>28</v>
      </c>
    </row>
    <row r="525" spans="1:5" ht="15" customHeight="1" x14ac:dyDescent="0.25">
      <c r="A525" s="252" t="s">
        <v>569</v>
      </c>
      <c r="B525" s="252" t="str">
        <f>IFERROR(VLOOKUP($A525,'[2]Establecimiento 2023'!$A$1:$E$183,4,FALSE),0)</f>
        <v>04101-La Serena</v>
      </c>
      <c r="C525" s="252" t="str">
        <f>IFERROR(VLOOKUP($A525,'[2]Establecimiento 2023'!$A$1:$E$183,3,FALSE),0)</f>
        <v>200402-Centro Comunitario de Salud Familiar Arcos de Pinamar</v>
      </c>
      <c r="D525" s="253">
        <v>5</v>
      </c>
      <c r="E525" s="253">
        <v>37</v>
      </c>
    </row>
    <row r="526" spans="1:5" ht="15" customHeight="1" x14ac:dyDescent="0.25">
      <c r="A526" s="252" t="s">
        <v>570</v>
      </c>
      <c r="B526" s="252" t="str">
        <f>IFERROR(VLOOKUP($A526,'[2]Establecimiento 2023'!$A$1:$E$183,4,FALSE),0)</f>
        <v>04102-Coquimbo</v>
      </c>
      <c r="C526" s="252" t="str">
        <f>IFERROR(VLOOKUP($A526,'[2]Establecimiento 2023'!$A$1:$E$183,3,FALSE),0)</f>
        <v>200494-Centro de Salud Familiar El Sauce</v>
      </c>
      <c r="D526" s="253">
        <v>1</v>
      </c>
      <c r="E526" s="253">
        <v>66</v>
      </c>
    </row>
    <row r="527" spans="1:5" ht="15" customHeight="1" x14ac:dyDescent="0.25">
      <c r="A527" s="252" t="s">
        <v>570</v>
      </c>
      <c r="B527" s="252" t="str">
        <f>IFERROR(VLOOKUP($A527,'[2]Establecimiento 2023'!$A$1:$E$183,4,FALSE),0)</f>
        <v>04102-Coquimbo</v>
      </c>
      <c r="C527" s="252" t="str">
        <f>IFERROR(VLOOKUP($A527,'[2]Establecimiento 2023'!$A$1:$E$183,3,FALSE),0)</f>
        <v>200494-Centro de Salud Familiar El Sauce</v>
      </c>
      <c r="D527" s="253">
        <v>2</v>
      </c>
      <c r="E527" s="253">
        <v>44</v>
      </c>
    </row>
    <row r="528" spans="1:5" ht="15" customHeight="1" x14ac:dyDescent="0.25">
      <c r="A528" s="252" t="s">
        <v>570</v>
      </c>
      <c r="B528" s="252" t="str">
        <f>IFERROR(VLOOKUP($A528,'[2]Establecimiento 2023'!$A$1:$E$183,4,FALSE),0)</f>
        <v>04102-Coquimbo</v>
      </c>
      <c r="C528" s="252" t="str">
        <f>IFERROR(VLOOKUP($A528,'[2]Establecimiento 2023'!$A$1:$E$183,3,FALSE),0)</f>
        <v>200494-Centro de Salud Familiar El Sauce</v>
      </c>
      <c r="D528" s="253">
        <v>3</v>
      </c>
      <c r="E528" s="253">
        <v>69</v>
      </c>
    </row>
    <row r="529" spans="1:5" ht="15" customHeight="1" x14ac:dyDescent="0.25">
      <c r="A529" s="252" t="s">
        <v>570</v>
      </c>
      <c r="B529" s="252" t="str">
        <f>IFERROR(VLOOKUP($A529,'[2]Establecimiento 2023'!$A$1:$E$183,4,FALSE),0)</f>
        <v>04102-Coquimbo</v>
      </c>
      <c r="C529" s="252" t="str">
        <f>IFERROR(VLOOKUP($A529,'[2]Establecimiento 2023'!$A$1:$E$183,3,FALSE),0)</f>
        <v>200494-Centro de Salud Familiar El Sauce</v>
      </c>
      <c r="D529" s="253">
        <v>5</v>
      </c>
      <c r="E529" s="253">
        <v>139</v>
      </c>
    </row>
    <row r="530" spans="1:5" ht="15" customHeight="1" x14ac:dyDescent="0.25">
      <c r="A530" s="252" t="s">
        <v>571</v>
      </c>
      <c r="B530" s="252" t="str">
        <f>IFERROR(VLOOKUP($A530,'[2]Establecimiento 2023'!$A$1:$E$183,4,FALSE),0)</f>
        <v>04102-Coquimbo</v>
      </c>
      <c r="C530" s="252" t="str">
        <f>IFERROR(VLOOKUP($A530,'[2]Establecimiento 2023'!$A$1:$E$183,3,FALSE),0)</f>
        <v>200499-Centro de Salud Familiar Rural Pan de Azúcar</v>
      </c>
      <c r="D530" s="253">
        <v>1</v>
      </c>
      <c r="E530" s="253">
        <v>67</v>
      </c>
    </row>
    <row r="531" spans="1:5" ht="15" customHeight="1" x14ac:dyDescent="0.25">
      <c r="A531" s="252" t="s">
        <v>571</v>
      </c>
      <c r="B531" s="252" t="str">
        <f>IFERROR(VLOOKUP($A531,'[2]Establecimiento 2023'!$A$1:$E$183,4,FALSE),0)</f>
        <v>04102-Coquimbo</v>
      </c>
      <c r="C531" s="252" t="str">
        <f>IFERROR(VLOOKUP($A531,'[2]Establecimiento 2023'!$A$1:$E$183,3,FALSE),0)</f>
        <v>200499-Centro de Salud Familiar Rural Pan de Azúcar</v>
      </c>
      <c r="D531" s="253">
        <v>2</v>
      </c>
      <c r="E531" s="253">
        <v>82</v>
      </c>
    </row>
    <row r="532" spans="1:5" ht="15" customHeight="1" x14ac:dyDescent="0.25">
      <c r="A532" s="252" t="s">
        <v>571</v>
      </c>
      <c r="B532" s="252" t="str">
        <f>IFERROR(VLOOKUP($A532,'[2]Establecimiento 2023'!$A$1:$E$183,4,FALSE),0)</f>
        <v>04102-Coquimbo</v>
      </c>
      <c r="C532" s="252" t="str">
        <f>IFERROR(VLOOKUP($A532,'[2]Establecimiento 2023'!$A$1:$E$183,3,FALSE),0)</f>
        <v>200499-Centro de Salud Familiar Rural Pan de Azúcar</v>
      </c>
      <c r="D532" s="253">
        <v>3</v>
      </c>
      <c r="E532" s="253">
        <v>52</v>
      </c>
    </row>
    <row r="533" spans="1:5" ht="15" customHeight="1" x14ac:dyDescent="0.25">
      <c r="A533" s="252" t="s">
        <v>571</v>
      </c>
      <c r="B533" s="252" t="str">
        <f>IFERROR(VLOOKUP($A533,'[2]Establecimiento 2023'!$A$1:$E$183,4,FALSE),0)</f>
        <v>04102-Coquimbo</v>
      </c>
      <c r="C533" s="252" t="str">
        <f>IFERROR(VLOOKUP($A533,'[2]Establecimiento 2023'!$A$1:$E$183,3,FALSE),0)</f>
        <v>200499-Centro de Salud Familiar Rural Pan de Azúcar</v>
      </c>
      <c r="D533" s="253">
        <v>4</v>
      </c>
      <c r="E533" s="253">
        <v>36</v>
      </c>
    </row>
    <row r="534" spans="1:5" ht="15" customHeight="1" x14ac:dyDescent="0.25">
      <c r="A534" s="252" t="s">
        <v>571</v>
      </c>
      <c r="B534" s="252" t="str">
        <f>IFERROR(VLOOKUP($A534,'[2]Establecimiento 2023'!$A$1:$E$183,4,FALSE),0)</f>
        <v>04102-Coquimbo</v>
      </c>
      <c r="C534" s="252" t="str">
        <f>IFERROR(VLOOKUP($A534,'[2]Establecimiento 2023'!$A$1:$E$183,3,FALSE),0)</f>
        <v>200499-Centro de Salud Familiar Rural Pan de Azúcar</v>
      </c>
      <c r="D534" s="253">
        <v>5</v>
      </c>
      <c r="E534" s="253">
        <v>66</v>
      </c>
    </row>
    <row r="535" spans="1:5" ht="15" customHeight="1" x14ac:dyDescent="0.25">
      <c r="A535" s="252" t="s">
        <v>572</v>
      </c>
      <c r="B535" s="252" t="str">
        <f>IFERROR(VLOOKUP($A535,'[2]Establecimiento 2023'!$A$1:$E$183,4,FALSE),0)</f>
        <v>04106-Vicuña</v>
      </c>
      <c r="C535" s="252" t="str">
        <f>IFERROR(VLOOKUP($A535,'[2]Establecimiento 2023'!$A$1:$E$183,3,FALSE),0)</f>
        <v>200538-Centro de Salud Familiar San Isidro Calingasta</v>
      </c>
      <c r="D535" s="253">
        <v>1</v>
      </c>
      <c r="E535" s="253">
        <v>66</v>
      </c>
    </row>
    <row r="536" spans="1:5" ht="15" customHeight="1" x14ac:dyDescent="0.25">
      <c r="A536" s="252" t="s">
        <v>572</v>
      </c>
      <c r="B536" s="252" t="str">
        <f>IFERROR(VLOOKUP($A536,'[2]Establecimiento 2023'!$A$1:$E$183,4,FALSE),0)</f>
        <v>04106-Vicuña</v>
      </c>
      <c r="C536" s="252" t="str">
        <f>IFERROR(VLOOKUP($A536,'[2]Establecimiento 2023'!$A$1:$E$183,3,FALSE),0)</f>
        <v>200538-Centro de Salud Familiar San Isidro Calingasta</v>
      </c>
      <c r="D536" s="253">
        <v>2</v>
      </c>
      <c r="E536" s="253">
        <v>71</v>
      </c>
    </row>
    <row r="537" spans="1:5" ht="15" customHeight="1" x14ac:dyDescent="0.25">
      <c r="A537" s="252" t="s">
        <v>572</v>
      </c>
      <c r="B537" s="252" t="str">
        <f>IFERROR(VLOOKUP($A537,'[2]Establecimiento 2023'!$A$1:$E$183,4,FALSE),0)</f>
        <v>04106-Vicuña</v>
      </c>
      <c r="C537" s="252" t="str">
        <f>IFERROR(VLOOKUP($A537,'[2]Establecimiento 2023'!$A$1:$E$183,3,FALSE),0)</f>
        <v>200538-Centro de Salud Familiar San Isidro Calingasta</v>
      </c>
      <c r="D537" s="253">
        <v>3</v>
      </c>
      <c r="E537" s="253">
        <v>40</v>
      </c>
    </row>
    <row r="538" spans="1:5" ht="15" customHeight="1" x14ac:dyDescent="0.25">
      <c r="A538" s="252" t="s">
        <v>572</v>
      </c>
      <c r="B538" s="252" t="str">
        <f>IFERROR(VLOOKUP($A538,'[2]Establecimiento 2023'!$A$1:$E$183,4,FALSE),0)</f>
        <v>04106-Vicuña</v>
      </c>
      <c r="C538" s="252" t="str">
        <f>IFERROR(VLOOKUP($A538,'[2]Establecimiento 2023'!$A$1:$E$183,3,FALSE),0)</f>
        <v>200538-Centro de Salud Familiar San Isidro Calingasta</v>
      </c>
      <c r="D538" s="253">
        <v>4</v>
      </c>
      <c r="E538" s="253">
        <v>33</v>
      </c>
    </row>
    <row r="539" spans="1:5" ht="15" customHeight="1" x14ac:dyDescent="0.25">
      <c r="A539" s="252" t="s">
        <v>572</v>
      </c>
      <c r="B539" s="252" t="str">
        <f>IFERROR(VLOOKUP($A539,'[2]Establecimiento 2023'!$A$1:$E$183,4,FALSE),0)</f>
        <v>04106-Vicuña</v>
      </c>
      <c r="C539" s="252" t="str">
        <f>IFERROR(VLOOKUP($A539,'[2]Establecimiento 2023'!$A$1:$E$183,3,FALSE),0)</f>
        <v>200538-Centro de Salud Familiar San Isidro Calingasta</v>
      </c>
      <c r="D539" s="253">
        <v>5</v>
      </c>
      <c r="E539" s="253">
        <v>41</v>
      </c>
    </row>
    <row r="540" spans="1:5" ht="15" customHeight="1" x14ac:dyDescent="0.25">
      <c r="A540" s="252" t="s">
        <v>573</v>
      </c>
      <c r="B540" s="252" t="str">
        <f>IFERROR(VLOOKUP($A540,'[2]Establecimiento 2023'!$A$1:$E$183,4,FALSE),0)</f>
        <v>04301-Ovalle</v>
      </c>
      <c r="C540" s="252" t="str">
        <f>IFERROR(VLOOKUP($A540,'[2]Establecimiento 2023'!$A$1:$E$183,3,FALSE),0)</f>
        <v>200569-Centro de Salud Familiar Fray Jorge</v>
      </c>
      <c r="D540" s="253">
        <v>1</v>
      </c>
      <c r="E540" s="253">
        <v>34</v>
      </c>
    </row>
    <row r="541" spans="1:5" ht="15" customHeight="1" x14ac:dyDescent="0.25">
      <c r="A541" s="252" t="s">
        <v>573</v>
      </c>
      <c r="B541" s="252" t="str">
        <f>IFERROR(VLOOKUP($A541,'[2]Establecimiento 2023'!$A$1:$E$183,4,FALSE),0)</f>
        <v>04301-Ovalle</v>
      </c>
      <c r="C541" s="252" t="str">
        <f>IFERROR(VLOOKUP($A541,'[2]Establecimiento 2023'!$A$1:$E$183,3,FALSE),0)</f>
        <v>200569-Centro de Salud Familiar Fray Jorge</v>
      </c>
      <c r="D541" s="253">
        <v>2</v>
      </c>
      <c r="E541" s="253">
        <v>18</v>
      </c>
    </row>
    <row r="542" spans="1:5" ht="15" customHeight="1" x14ac:dyDescent="0.25">
      <c r="A542" s="252" t="s">
        <v>573</v>
      </c>
      <c r="B542" s="252" t="str">
        <f>IFERROR(VLOOKUP($A542,'[2]Establecimiento 2023'!$A$1:$E$183,4,FALSE),0)</f>
        <v>04301-Ovalle</v>
      </c>
      <c r="C542" s="252" t="str">
        <f>IFERROR(VLOOKUP($A542,'[2]Establecimiento 2023'!$A$1:$E$183,3,FALSE),0)</f>
        <v>200569-Centro de Salud Familiar Fray Jorge</v>
      </c>
      <c r="D542" s="253">
        <v>3</v>
      </c>
      <c r="E542" s="253">
        <v>29</v>
      </c>
    </row>
    <row r="543" spans="1:5" ht="15" customHeight="1" x14ac:dyDescent="0.25">
      <c r="A543" s="252" t="s">
        <v>573</v>
      </c>
      <c r="B543" s="252" t="str">
        <f>IFERROR(VLOOKUP($A543,'[2]Establecimiento 2023'!$A$1:$E$183,4,FALSE),0)</f>
        <v>04301-Ovalle</v>
      </c>
      <c r="C543" s="252" t="str">
        <f>IFERROR(VLOOKUP($A543,'[2]Establecimiento 2023'!$A$1:$E$183,3,FALSE),0)</f>
        <v>200569-Centro de Salud Familiar Fray Jorge</v>
      </c>
      <c r="D543" s="253">
        <v>4</v>
      </c>
      <c r="E543" s="253">
        <v>18</v>
      </c>
    </row>
    <row r="544" spans="1:5" ht="15" customHeight="1" x14ac:dyDescent="0.25">
      <c r="A544" s="252" t="s">
        <v>573</v>
      </c>
      <c r="B544" s="252" t="str">
        <f>IFERROR(VLOOKUP($A544,'[2]Establecimiento 2023'!$A$1:$E$183,4,FALSE),0)</f>
        <v>04301-Ovalle</v>
      </c>
      <c r="C544" s="252" t="str">
        <f>IFERROR(VLOOKUP($A544,'[2]Establecimiento 2023'!$A$1:$E$183,3,FALSE),0)</f>
        <v>200569-Centro de Salud Familiar Fray Jorge</v>
      </c>
      <c r="D544" s="253">
        <v>5</v>
      </c>
      <c r="E544" s="253">
        <v>57</v>
      </c>
    </row>
    <row r="545" spans="1:5" ht="15" customHeight="1" x14ac:dyDescent="0.25">
      <c r="A545" s="252" t="s">
        <v>574</v>
      </c>
      <c r="B545" s="252" t="str">
        <f>IFERROR(VLOOKUP($A545,'[2]Establecimiento 2023'!$A$1:$E$183,4,FALSE),0)</f>
        <v>04102-Coquimbo</v>
      </c>
      <c r="C545" s="252" t="str">
        <f>IFERROR(VLOOKUP($A545,'[2]Establecimiento 2023'!$A$1:$E$183,3,FALSE),0)</f>
        <v>200607-Centro de Salud Familiar Lila Cortés Godoy</v>
      </c>
      <c r="D545" s="253">
        <v>1</v>
      </c>
      <c r="E545" s="253">
        <v>78</v>
      </c>
    </row>
    <row r="546" spans="1:5" ht="15" customHeight="1" x14ac:dyDescent="0.25">
      <c r="A546" s="252" t="s">
        <v>574</v>
      </c>
      <c r="B546" s="252" t="str">
        <f>IFERROR(VLOOKUP($A546,'[2]Establecimiento 2023'!$A$1:$E$183,4,FALSE),0)</f>
        <v>04102-Coquimbo</v>
      </c>
      <c r="C546" s="252" t="str">
        <f>IFERROR(VLOOKUP($A546,'[2]Establecimiento 2023'!$A$1:$E$183,3,FALSE),0)</f>
        <v>200607-Centro de Salud Familiar Lila Cortés Godoy</v>
      </c>
      <c r="D546" s="253">
        <v>2</v>
      </c>
      <c r="E546" s="253">
        <v>63</v>
      </c>
    </row>
    <row r="547" spans="1:5" ht="15" customHeight="1" x14ac:dyDescent="0.25">
      <c r="A547" s="252" t="s">
        <v>574</v>
      </c>
      <c r="B547" s="252" t="str">
        <f>IFERROR(VLOOKUP($A547,'[2]Establecimiento 2023'!$A$1:$E$183,4,FALSE),0)</f>
        <v>04102-Coquimbo</v>
      </c>
      <c r="C547" s="252" t="str">
        <f>IFERROR(VLOOKUP($A547,'[2]Establecimiento 2023'!$A$1:$E$183,3,FALSE),0)</f>
        <v>200607-Centro de Salud Familiar Lila Cortés Godoy</v>
      </c>
      <c r="D547" s="253">
        <v>3</v>
      </c>
      <c r="E547" s="253">
        <v>64</v>
      </c>
    </row>
    <row r="548" spans="1:5" ht="15" customHeight="1" x14ac:dyDescent="0.25">
      <c r="A548" s="252" t="s">
        <v>574</v>
      </c>
      <c r="B548" s="252" t="str">
        <f>IFERROR(VLOOKUP($A548,'[2]Establecimiento 2023'!$A$1:$E$183,4,FALSE),0)</f>
        <v>04102-Coquimbo</v>
      </c>
      <c r="C548" s="252" t="str">
        <f>IFERROR(VLOOKUP($A548,'[2]Establecimiento 2023'!$A$1:$E$183,3,FALSE),0)</f>
        <v>200607-Centro de Salud Familiar Lila Cortés Godoy</v>
      </c>
      <c r="D548" s="253">
        <v>4</v>
      </c>
      <c r="E548" s="253">
        <v>78</v>
      </c>
    </row>
    <row r="549" spans="1:5" ht="15" customHeight="1" x14ac:dyDescent="0.25">
      <c r="A549" s="252" t="s">
        <v>574</v>
      </c>
      <c r="B549" s="252" t="str">
        <f>IFERROR(VLOOKUP($A549,'[2]Establecimiento 2023'!$A$1:$E$183,4,FALSE),0)</f>
        <v>04102-Coquimbo</v>
      </c>
      <c r="C549" s="252" t="str">
        <f>IFERROR(VLOOKUP($A549,'[2]Establecimiento 2023'!$A$1:$E$183,3,FALSE),0)</f>
        <v>200607-Centro de Salud Familiar Lila Cortés Godoy</v>
      </c>
      <c r="D549" s="253">
        <v>5</v>
      </c>
      <c r="E549" s="253">
        <v>85</v>
      </c>
    </row>
    <row r="550" spans="1:5" ht="15" customHeight="1" x14ac:dyDescent="0.25">
      <c r="A550" s="252" t="s">
        <v>448</v>
      </c>
      <c r="B550" s="252" t="str">
        <f>IFERROR(VLOOKUP($A550,'[2]Establecimiento 2023'!$A$1:$E$183,4,FALSE),0)</f>
        <v>04204-Salamanca</v>
      </c>
      <c r="C550" s="252" t="str">
        <f>IFERROR(VLOOKUP($A550,'[2]Establecimiento 2023'!$A$1:$E$183,3,FALSE),0)</f>
        <v>105104-Hospital de Salamanca</v>
      </c>
      <c r="D550" s="253">
        <v>1</v>
      </c>
      <c r="E550" s="253">
        <v>37</v>
      </c>
    </row>
    <row r="551" spans="1:5" ht="15" customHeight="1" x14ac:dyDescent="0.25">
      <c r="A551" s="252" t="s">
        <v>448</v>
      </c>
      <c r="B551" s="252" t="str">
        <f>IFERROR(VLOOKUP($A551,'[2]Establecimiento 2023'!$A$1:$E$183,4,FALSE),0)</f>
        <v>04204-Salamanca</v>
      </c>
      <c r="C551" s="252" t="str">
        <f>IFERROR(VLOOKUP($A551,'[2]Establecimiento 2023'!$A$1:$E$183,3,FALSE),0)</f>
        <v>105104-Hospital de Salamanca</v>
      </c>
      <c r="D551" s="253">
        <v>2</v>
      </c>
      <c r="E551" s="253">
        <v>46</v>
      </c>
    </row>
    <row r="552" spans="1:5" ht="15" customHeight="1" x14ac:dyDescent="0.25">
      <c r="A552" s="252" t="s">
        <v>448</v>
      </c>
      <c r="B552" s="252" t="str">
        <f>IFERROR(VLOOKUP($A552,'[2]Establecimiento 2023'!$A$1:$E$183,4,FALSE),0)</f>
        <v>04204-Salamanca</v>
      </c>
      <c r="C552" s="252" t="str">
        <f>IFERROR(VLOOKUP($A552,'[2]Establecimiento 2023'!$A$1:$E$183,3,FALSE),0)</f>
        <v>105104-Hospital de Salamanca</v>
      </c>
      <c r="D552" s="253">
        <v>3</v>
      </c>
      <c r="E552" s="253">
        <v>48</v>
      </c>
    </row>
    <row r="553" spans="1:5" ht="15" customHeight="1" x14ac:dyDescent="0.25">
      <c r="A553" s="252" t="s">
        <v>448</v>
      </c>
      <c r="B553" s="252" t="str">
        <f>IFERROR(VLOOKUP($A553,'[2]Establecimiento 2023'!$A$1:$E$183,4,FALSE),0)</f>
        <v>04204-Salamanca</v>
      </c>
      <c r="C553" s="252" t="str">
        <f>IFERROR(VLOOKUP($A553,'[2]Establecimiento 2023'!$A$1:$E$183,3,FALSE),0)</f>
        <v>105104-Hospital de Salamanca</v>
      </c>
      <c r="D553" s="253">
        <v>4</v>
      </c>
      <c r="E553" s="253">
        <v>45</v>
      </c>
    </row>
    <row r="554" spans="1:5" ht="15" customHeight="1" x14ac:dyDescent="0.25">
      <c r="A554" s="252" t="s">
        <v>448</v>
      </c>
      <c r="B554" s="252" t="str">
        <f>IFERROR(VLOOKUP($A554,'[2]Establecimiento 2023'!$A$1:$E$183,4,FALSE),0)</f>
        <v>04204-Salamanca</v>
      </c>
      <c r="C554" s="252" t="str">
        <f>IFERROR(VLOOKUP($A554,'[2]Establecimiento 2023'!$A$1:$E$183,3,FALSE),0)</f>
        <v>105104-Hospital de Salamanca</v>
      </c>
      <c r="D554" s="253">
        <v>5</v>
      </c>
      <c r="E554" s="253">
        <v>57</v>
      </c>
    </row>
    <row r="555" spans="1:5" ht="15" customHeight="1" x14ac:dyDescent="0.25">
      <c r="A555" s="252" t="s">
        <v>449</v>
      </c>
      <c r="B555" s="252" t="str">
        <f>IFERROR(VLOOKUP($A555,'[2]Establecimiento 2023'!$A$1:$E$183,4,FALSE),0)</f>
        <v>04302-Combarbalá</v>
      </c>
      <c r="C555" s="252" t="str">
        <f>IFERROR(VLOOKUP($A555,'[2]Establecimiento 2023'!$A$1:$E$183,3,FALSE),0)</f>
        <v>105105-Hospital San Juan de Dios (Combarbalá)</v>
      </c>
      <c r="D555" s="253">
        <v>1</v>
      </c>
      <c r="E555" s="253">
        <v>35</v>
      </c>
    </row>
    <row r="556" spans="1:5" ht="15" customHeight="1" x14ac:dyDescent="0.25">
      <c r="A556" s="252" t="s">
        <v>449</v>
      </c>
      <c r="B556" s="252" t="str">
        <f>IFERROR(VLOOKUP($A556,'[2]Establecimiento 2023'!$A$1:$E$183,4,FALSE),0)</f>
        <v>04302-Combarbalá</v>
      </c>
      <c r="C556" s="252" t="str">
        <f>IFERROR(VLOOKUP($A556,'[2]Establecimiento 2023'!$A$1:$E$183,3,FALSE),0)</f>
        <v>105105-Hospital San Juan de Dios (Combarbalá)</v>
      </c>
      <c r="D556" s="253">
        <v>2</v>
      </c>
      <c r="E556" s="253">
        <v>44</v>
      </c>
    </row>
    <row r="557" spans="1:5" ht="15" customHeight="1" x14ac:dyDescent="0.25">
      <c r="A557" s="252" t="s">
        <v>449</v>
      </c>
      <c r="B557" s="252" t="str">
        <f>IFERROR(VLOOKUP($A557,'[2]Establecimiento 2023'!$A$1:$E$183,4,FALSE),0)</f>
        <v>04302-Combarbalá</v>
      </c>
      <c r="C557" s="252" t="str">
        <f>IFERROR(VLOOKUP($A557,'[2]Establecimiento 2023'!$A$1:$E$183,3,FALSE),0)</f>
        <v>105105-Hospital San Juan de Dios (Combarbalá)</v>
      </c>
      <c r="D557" s="253">
        <v>3</v>
      </c>
      <c r="E557" s="253">
        <v>24</v>
      </c>
    </row>
    <row r="558" spans="1:5" ht="15" customHeight="1" x14ac:dyDescent="0.25">
      <c r="A558" s="252" t="s">
        <v>449</v>
      </c>
      <c r="B558" s="252" t="str">
        <f>IFERROR(VLOOKUP($A558,'[2]Establecimiento 2023'!$A$1:$E$183,4,FALSE),0)</f>
        <v>04302-Combarbalá</v>
      </c>
      <c r="C558" s="252" t="str">
        <f>IFERROR(VLOOKUP($A558,'[2]Establecimiento 2023'!$A$1:$E$183,3,FALSE),0)</f>
        <v>105105-Hospital San Juan de Dios (Combarbalá)</v>
      </c>
      <c r="D558" s="253">
        <v>4</v>
      </c>
      <c r="E558" s="253">
        <v>18</v>
      </c>
    </row>
    <row r="559" spans="1:5" ht="15" customHeight="1" x14ac:dyDescent="0.25">
      <c r="A559" s="252" t="s">
        <v>449</v>
      </c>
      <c r="B559" s="252" t="str">
        <f>IFERROR(VLOOKUP($A559,'[2]Establecimiento 2023'!$A$1:$E$183,4,FALSE),0)</f>
        <v>04302-Combarbalá</v>
      </c>
      <c r="C559" s="252" t="str">
        <f>IFERROR(VLOOKUP($A559,'[2]Establecimiento 2023'!$A$1:$E$183,3,FALSE),0)</f>
        <v>105105-Hospital San Juan de Dios (Combarbalá)</v>
      </c>
      <c r="D559" s="253">
        <v>5</v>
      </c>
      <c r="E559" s="253">
        <v>89</v>
      </c>
    </row>
    <row r="560" spans="1:5" ht="15" customHeight="1" x14ac:dyDescent="0.25">
      <c r="A560" s="252" t="s">
        <v>450</v>
      </c>
      <c r="B560" s="252" t="str">
        <f>IFERROR(VLOOKUP($A560,'[2]Establecimiento 2023'!$A$1:$E$183,4,FALSE),0)</f>
        <v>04103-Andacollo</v>
      </c>
      <c r="C560" s="252" t="str">
        <f>IFERROR(VLOOKUP($A560,'[2]Establecimiento 2023'!$A$1:$E$183,3,FALSE),0)</f>
        <v>105106-Hospital Dr. José Arraño (Andacollo)</v>
      </c>
      <c r="D560" s="253">
        <v>1</v>
      </c>
      <c r="E560" s="253">
        <v>38</v>
      </c>
    </row>
    <row r="561" spans="1:5" ht="15" customHeight="1" x14ac:dyDescent="0.25">
      <c r="A561" s="252" t="s">
        <v>450</v>
      </c>
      <c r="B561" s="252" t="str">
        <f>IFERROR(VLOOKUP($A561,'[2]Establecimiento 2023'!$A$1:$E$183,4,FALSE),0)</f>
        <v>04103-Andacollo</v>
      </c>
      <c r="C561" s="252" t="str">
        <f>IFERROR(VLOOKUP($A561,'[2]Establecimiento 2023'!$A$1:$E$183,3,FALSE),0)</f>
        <v>105106-Hospital Dr. José Arraño (Andacollo)</v>
      </c>
      <c r="D561" s="253">
        <v>2</v>
      </c>
      <c r="E561" s="253">
        <v>21</v>
      </c>
    </row>
    <row r="562" spans="1:5" ht="15" customHeight="1" x14ac:dyDescent="0.25">
      <c r="A562" s="252" t="s">
        <v>450</v>
      </c>
      <c r="B562" s="252" t="str">
        <f>IFERROR(VLOOKUP($A562,'[2]Establecimiento 2023'!$A$1:$E$183,4,FALSE),0)</f>
        <v>04103-Andacollo</v>
      </c>
      <c r="C562" s="252" t="str">
        <f>IFERROR(VLOOKUP($A562,'[2]Establecimiento 2023'!$A$1:$E$183,3,FALSE),0)</f>
        <v>105106-Hospital Dr. José Arraño (Andacollo)</v>
      </c>
      <c r="D562" s="253">
        <v>3</v>
      </c>
      <c r="E562" s="253">
        <v>20</v>
      </c>
    </row>
    <row r="563" spans="1:5" ht="15" customHeight="1" x14ac:dyDescent="0.25">
      <c r="A563" s="252" t="s">
        <v>450</v>
      </c>
      <c r="B563" s="252" t="str">
        <f>IFERROR(VLOOKUP($A563,'[2]Establecimiento 2023'!$A$1:$E$183,4,FALSE),0)</f>
        <v>04103-Andacollo</v>
      </c>
      <c r="C563" s="252" t="str">
        <f>IFERROR(VLOOKUP($A563,'[2]Establecimiento 2023'!$A$1:$E$183,3,FALSE),0)</f>
        <v>105106-Hospital Dr. José Arraño (Andacollo)</v>
      </c>
      <c r="D563" s="253">
        <v>4</v>
      </c>
      <c r="E563" s="253">
        <v>15</v>
      </c>
    </row>
    <row r="564" spans="1:5" ht="15" customHeight="1" x14ac:dyDescent="0.25">
      <c r="A564" s="252" t="s">
        <v>450</v>
      </c>
      <c r="B564" s="252" t="str">
        <f>IFERROR(VLOOKUP($A564,'[2]Establecimiento 2023'!$A$1:$E$183,4,FALSE),0)</f>
        <v>04103-Andacollo</v>
      </c>
      <c r="C564" s="252" t="str">
        <f>IFERROR(VLOOKUP($A564,'[2]Establecimiento 2023'!$A$1:$E$183,3,FALSE),0)</f>
        <v>105106-Hospital Dr. José Arraño (Andacollo)</v>
      </c>
      <c r="D564" s="253">
        <v>5</v>
      </c>
      <c r="E564" s="253">
        <v>66</v>
      </c>
    </row>
    <row r="565" spans="1:5" ht="15" customHeight="1" x14ac:dyDescent="0.25">
      <c r="A565" s="252" t="s">
        <v>451</v>
      </c>
      <c r="B565" s="252" t="str">
        <f>IFERROR(VLOOKUP($A565,'[2]Establecimiento 2023'!$A$1:$E$183,4,FALSE),0)</f>
        <v>04106-Vicuña</v>
      </c>
      <c r="C565" s="252" t="str">
        <f>IFERROR(VLOOKUP($A565,'[2]Establecimiento 2023'!$A$1:$E$183,3,FALSE),0)</f>
        <v>105107-Hospital San Juan de Dios (Vicuña)</v>
      </c>
      <c r="D565" s="253">
        <v>1</v>
      </c>
      <c r="E565" s="253">
        <v>40</v>
      </c>
    </row>
    <row r="566" spans="1:5" ht="15" customHeight="1" x14ac:dyDescent="0.25">
      <c r="A566" s="252" t="s">
        <v>451</v>
      </c>
      <c r="B566" s="252" t="str">
        <f>IFERROR(VLOOKUP($A566,'[2]Establecimiento 2023'!$A$1:$E$183,4,FALSE),0)</f>
        <v>04106-Vicuña</v>
      </c>
      <c r="C566" s="252" t="str">
        <f>IFERROR(VLOOKUP($A566,'[2]Establecimiento 2023'!$A$1:$E$183,3,FALSE),0)</f>
        <v>105107-Hospital San Juan de Dios (Vicuña)</v>
      </c>
      <c r="D566" s="253">
        <v>2</v>
      </c>
      <c r="E566" s="253">
        <v>71</v>
      </c>
    </row>
    <row r="567" spans="1:5" ht="15" customHeight="1" x14ac:dyDescent="0.25">
      <c r="A567" s="252" t="s">
        <v>451</v>
      </c>
      <c r="B567" s="252" t="str">
        <f>IFERROR(VLOOKUP($A567,'[2]Establecimiento 2023'!$A$1:$E$183,4,FALSE),0)</f>
        <v>04106-Vicuña</v>
      </c>
      <c r="C567" s="252" t="str">
        <f>IFERROR(VLOOKUP($A567,'[2]Establecimiento 2023'!$A$1:$E$183,3,FALSE),0)</f>
        <v>105107-Hospital San Juan de Dios (Vicuña)</v>
      </c>
      <c r="D567" s="253">
        <v>3</v>
      </c>
      <c r="E567" s="253">
        <v>103</v>
      </c>
    </row>
    <row r="568" spans="1:5" ht="15" customHeight="1" x14ac:dyDescent="0.25">
      <c r="A568" s="252" t="s">
        <v>451</v>
      </c>
      <c r="B568" s="252" t="str">
        <f>IFERROR(VLOOKUP($A568,'[2]Establecimiento 2023'!$A$1:$E$183,4,FALSE),0)</f>
        <v>04106-Vicuña</v>
      </c>
      <c r="C568" s="252" t="str">
        <f>IFERROR(VLOOKUP($A568,'[2]Establecimiento 2023'!$A$1:$E$183,3,FALSE),0)</f>
        <v>105107-Hospital San Juan de Dios (Vicuña)</v>
      </c>
      <c r="D568" s="253">
        <v>4</v>
      </c>
      <c r="E568" s="253">
        <v>106</v>
      </c>
    </row>
    <row r="569" spans="1:5" ht="15" customHeight="1" x14ac:dyDescent="0.25">
      <c r="A569" s="252" t="s">
        <v>452</v>
      </c>
      <c r="B569" s="252" t="str">
        <f>IFERROR(VLOOKUP($A569,'[2]Establecimiento 2023'!$A$1:$E$183,4,FALSE),0)</f>
        <v>04203-Los Vilos</v>
      </c>
      <c r="C569" s="252" t="str">
        <f>IFERROR(VLOOKUP($A569,'[2]Establecimiento 2023'!$A$1:$E$183,3,FALSE),0)</f>
        <v>105108-Hospital San Pedro (Los Vilos)</v>
      </c>
      <c r="D569" s="253">
        <v>1</v>
      </c>
      <c r="E569" s="253">
        <v>49</v>
      </c>
    </row>
    <row r="570" spans="1:5" ht="15" customHeight="1" x14ac:dyDescent="0.25">
      <c r="A570" s="252" t="s">
        <v>452</v>
      </c>
      <c r="B570" s="252" t="str">
        <f>IFERROR(VLOOKUP($A570,'[2]Establecimiento 2023'!$A$1:$E$183,4,FALSE),0)</f>
        <v>04203-Los Vilos</v>
      </c>
      <c r="C570" s="252" t="str">
        <f>IFERROR(VLOOKUP($A570,'[2]Establecimiento 2023'!$A$1:$E$183,3,FALSE),0)</f>
        <v>105108-Hospital San Pedro (Los Vilos)</v>
      </c>
      <c r="D570" s="253">
        <v>2</v>
      </c>
      <c r="E570" s="253">
        <v>63</v>
      </c>
    </row>
    <row r="571" spans="1:5" ht="15" customHeight="1" x14ac:dyDescent="0.25">
      <c r="A571" s="252" t="s">
        <v>452</v>
      </c>
      <c r="B571" s="252" t="str">
        <f>IFERROR(VLOOKUP($A571,'[2]Establecimiento 2023'!$A$1:$E$183,4,FALSE),0)</f>
        <v>04203-Los Vilos</v>
      </c>
      <c r="C571" s="252" t="str">
        <f>IFERROR(VLOOKUP($A571,'[2]Establecimiento 2023'!$A$1:$E$183,3,FALSE),0)</f>
        <v>105108-Hospital San Pedro (Los Vilos)</v>
      </c>
      <c r="D571" s="253">
        <v>3</v>
      </c>
      <c r="E571" s="253">
        <v>86</v>
      </c>
    </row>
    <row r="572" spans="1:5" ht="15" customHeight="1" x14ac:dyDescent="0.25">
      <c r="A572" s="252" t="s">
        <v>452</v>
      </c>
      <c r="B572" s="252" t="str">
        <f>IFERROR(VLOOKUP($A572,'[2]Establecimiento 2023'!$A$1:$E$183,4,FALSE),0)</f>
        <v>04203-Los Vilos</v>
      </c>
      <c r="C572" s="252" t="str">
        <f>IFERROR(VLOOKUP($A572,'[2]Establecimiento 2023'!$A$1:$E$183,3,FALSE),0)</f>
        <v>105108-Hospital San Pedro (Los Vilos)</v>
      </c>
      <c r="D572" s="253">
        <v>4</v>
      </c>
      <c r="E572" s="253">
        <v>89</v>
      </c>
    </row>
    <row r="573" spans="1:5" ht="15" customHeight="1" x14ac:dyDescent="0.25">
      <c r="A573" s="252" t="s">
        <v>452</v>
      </c>
      <c r="B573" s="252" t="str">
        <f>IFERROR(VLOOKUP($A573,'[2]Establecimiento 2023'!$A$1:$E$183,4,FALSE),0)</f>
        <v>04203-Los Vilos</v>
      </c>
      <c r="C573" s="252" t="str">
        <f>IFERROR(VLOOKUP($A573,'[2]Establecimiento 2023'!$A$1:$E$183,3,FALSE),0)</f>
        <v>105108-Hospital San Pedro (Los Vilos)</v>
      </c>
      <c r="D573" s="253">
        <v>5</v>
      </c>
      <c r="E573" s="253">
        <v>63</v>
      </c>
    </row>
    <row r="574" spans="1:5" ht="15" customHeight="1" x14ac:dyDescent="0.25">
      <c r="A574" s="252" t="s">
        <v>453</v>
      </c>
      <c r="B574" s="252" t="str">
        <f>IFERROR(VLOOKUP($A574,'[2]Establecimiento 2023'!$A$1:$E$183,4,FALSE),0)</f>
        <v>04101-La Serena</v>
      </c>
      <c r="C574" s="252" t="str">
        <f>IFERROR(VLOOKUP($A574,'[2]Establecimiento 2023'!$A$1:$E$183,3,FALSE),0)</f>
        <v>105300-Centro de Salud Familiar Cardenal Caro</v>
      </c>
      <c r="D574" s="253">
        <v>1</v>
      </c>
      <c r="E574" s="253">
        <v>323</v>
      </c>
    </row>
    <row r="575" spans="1:5" ht="15" customHeight="1" x14ac:dyDescent="0.25">
      <c r="A575" s="252" t="s">
        <v>453</v>
      </c>
      <c r="B575" s="252" t="str">
        <f>IFERROR(VLOOKUP($A575,'[2]Establecimiento 2023'!$A$1:$E$183,4,FALSE),0)</f>
        <v>04101-La Serena</v>
      </c>
      <c r="C575" s="252" t="str">
        <f>IFERROR(VLOOKUP($A575,'[2]Establecimiento 2023'!$A$1:$E$183,3,FALSE),0)</f>
        <v>105300-Centro de Salud Familiar Cardenal Caro</v>
      </c>
      <c r="D575" s="253">
        <v>2</v>
      </c>
      <c r="E575" s="253">
        <v>301</v>
      </c>
    </row>
    <row r="576" spans="1:5" ht="15" customHeight="1" x14ac:dyDescent="0.25">
      <c r="A576" s="252" t="s">
        <v>453</v>
      </c>
      <c r="B576" s="252" t="str">
        <f>IFERROR(VLOOKUP($A576,'[2]Establecimiento 2023'!$A$1:$E$183,4,FALSE),0)</f>
        <v>04101-La Serena</v>
      </c>
      <c r="C576" s="252" t="str">
        <f>IFERROR(VLOOKUP($A576,'[2]Establecimiento 2023'!$A$1:$E$183,3,FALSE),0)</f>
        <v>105300-Centro de Salud Familiar Cardenal Caro</v>
      </c>
      <c r="D576" s="253">
        <v>3</v>
      </c>
      <c r="E576" s="253">
        <v>374</v>
      </c>
    </row>
    <row r="577" spans="1:5" ht="15" customHeight="1" x14ac:dyDescent="0.25">
      <c r="A577" s="252" t="s">
        <v>453</v>
      </c>
      <c r="B577" s="252" t="str">
        <f>IFERROR(VLOOKUP($A577,'[2]Establecimiento 2023'!$A$1:$E$183,4,FALSE),0)</f>
        <v>04101-La Serena</v>
      </c>
      <c r="C577" s="252" t="str">
        <f>IFERROR(VLOOKUP($A577,'[2]Establecimiento 2023'!$A$1:$E$183,3,FALSE),0)</f>
        <v>105300-Centro de Salud Familiar Cardenal Caro</v>
      </c>
      <c r="D577" s="253">
        <v>4</v>
      </c>
      <c r="E577" s="253">
        <v>322</v>
      </c>
    </row>
    <row r="578" spans="1:5" ht="15" customHeight="1" x14ac:dyDescent="0.25">
      <c r="A578" s="252" t="s">
        <v>453</v>
      </c>
      <c r="B578" s="252" t="str">
        <f>IFERROR(VLOOKUP($A578,'[2]Establecimiento 2023'!$A$1:$E$183,4,FALSE),0)</f>
        <v>04101-La Serena</v>
      </c>
      <c r="C578" s="252" t="str">
        <f>IFERROR(VLOOKUP($A578,'[2]Establecimiento 2023'!$A$1:$E$183,3,FALSE),0)</f>
        <v>105300-Centro de Salud Familiar Cardenal Caro</v>
      </c>
      <c r="D578" s="253">
        <v>5</v>
      </c>
      <c r="E578" s="253">
        <v>563</v>
      </c>
    </row>
    <row r="579" spans="1:5" ht="15" customHeight="1" x14ac:dyDescent="0.25">
      <c r="A579" s="252" t="s">
        <v>454</v>
      </c>
      <c r="B579" s="252" t="str">
        <f>IFERROR(VLOOKUP($A579,'[2]Establecimiento 2023'!$A$1:$E$183,4,FALSE),0)</f>
        <v>04101-La Serena</v>
      </c>
      <c r="C579" s="252" t="str">
        <f>IFERROR(VLOOKUP($A579,'[2]Establecimiento 2023'!$A$1:$E$183,3,FALSE),0)</f>
        <v>105301-Centro de Salud Familiar Las Compañías</v>
      </c>
      <c r="D579" s="253">
        <v>1</v>
      </c>
      <c r="E579" s="253">
        <v>141</v>
      </c>
    </row>
    <row r="580" spans="1:5" ht="15" customHeight="1" x14ac:dyDescent="0.25">
      <c r="A580" s="252" t="s">
        <v>454</v>
      </c>
      <c r="B580" s="252" t="str">
        <f>IFERROR(VLOOKUP($A580,'[2]Establecimiento 2023'!$A$1:$E$183,4,FALSE),0)</f>
        <v>04101-La Serena</v>
      </c>
      <c r="C580" s="252" t="str">
        <f>IFERROR(VLOOKUP($A580,'[2]Establecimiento 2023'!$A$1:$E$183,3,FALSE),0)</f>
        <v>105301-Centro de Salud Familiar Las Compañías</v>
      </c>
      <c r="D580" s="253">
        <v>2</v>
      </c>
      <c r="E580" s="253">
        <v>46</v>
      </c>
    </row>
    <row r="581" spans="1:5" ht="15" customHeight="1" x14ac:dyDescent="0.25">
      <c r="A581" s="252" t="s">
        <v>454</v>
      </c>
      <c r="B581" s="252" t="str">
        <f>IFERROR(VLOOKUP($A581,'[2]Establecimiento 2023'!$A$1:$E$183,4,FALSE),0)</f>
        <v>04101-La Serena</v>
      </c>
      <c r="C581" s="252" t="str">
        <f>IFERROR(VLOOKUP($A581,'[2]Establecimiento 2023'!$A$1:$E$183,3,FALSE),0)</f>
        <v>105301-Centro de Salud Familiar Las Compañías</v>
      </c>
      <c r="D581" s="253">
        <v>3</v>
      </c>
      <c r="E581" s="253">
        <v>27</v>
      </c>
    </row>
    <row r="582" spans="1:5" ht="15" customHeight="1" x14ac:dyDescent="0.25">
      <c r="A582" s="252" t="s">
        <v>454</v>
      </c>
      <c r="B582" s="252" t="str">
        <f>IFERROR(VLOOKUP($A582,'[2]Establecimiento 2023'!$A$1:$E$183,4,FALSE),0)</f>
        <v>04101-La Serena</v>
      </c>
      <c r="C582" s="252" t="str">
        <f>IFERROR(VLOOKUP($A582,'[2]Establecimiento 2023'!$A$1:$E$183,3,FALSE),0)</f>
        <v>105301-Centro de Salud Familiar Las Compañías</v>
      </c>
      <c r="D582" s="253">
        <v>4</v>
      </c>
      <c r="E582" s="253">
        <v>81</v>
      </c>
    </row>
    <row r="583" spans="1:5" ht="15" customHeight="1" x14ac:dyDescent="0.25">
      <c r="A583" s="252" t="s">
        <v>454</v>
      </c>
      <c r="B583" s="252" t="str">
        <f>IFERROR(VLOOKUP($A583,'[2]Establecimiento 2023'!$A$1:$E$183,4,FALSE),0)</f>
        <v>04101-La Serena</v>
      </c>
      <c r="C583" s="252" t="str">
        <f>IFERROR(VLOOKUP($A583,'[2]Establecimiento 2023'!$A$1:$E$183,3,FALSE),0)</f>
        <v>105301-Centro de Salud Familiar Las Compañías</v>
      </c>
      <c r="D583" s="253">
        <v>5</v>
      </c>
      <c r="E583" s="253">
        <v>52</v>
      </c>
    </row>
    <row r="584" spans="1:5" ht="15" customHeight="1" x14ac:dyDescent="0.25">
      <c r="A584" s="252" t="s">
        <v>455</v>
      </c>
      <c r="B584" s="252" t="str">
        <f>IFERROR(VLOOKUP($A584,'[2]Establecimiento 2023'!$A$1:$E$183,4,FALSE),0)</f>
        <v>04101-La Serena</v>
      </c>
      <c r="C584" s="252" t="str">
        <f>IFERROR(VLOOKUP($A584,'[2]Establecimiento 2023'!$A$1:$E$183,3,FALSE),0)</f>
        <v>105302-Centro de Salud Familiar Pedro Aguirre Cerda</v>
      </c>
      <c r="D584" s="253">
        <v>1</v>
      </c>
      <c r="E584" s="253">
        <v>127</v>
      </c>
    </row>
    <row r="585" spans="1:5" ht="15" customHeight="1" x14ac:dyDescent="0.25">
      <c r="A585" s="252" t="s">
        <v>455</v>
      </c>
      <c r="B585" s="252" t="str">
        <f>IFERROR(VLOOKUP($A585,'[2]Establecimiento 2023'!$A$1:$E$183,4,FALSE),0)</f>
        <v>04101-La Serena</v>
      </c>
      <c r="C585" s="252" t="str">
        <f>IFERROR(VLOOKUP($A585,'[2]Establecimiento 2023'!$A$1:$E$183,3,FALSE),0)</f>
        <v>105302-Centro de Salud Familiar Pedro Aguirre Cerda</v>
      </c>
      <c r="D585" s="253">
        <v>2</v>
      </c>
      <c r="E585" s="253">
        <v>228</v>
      </c>
    </row>
    <row r="586" spans="1:5" ht="15" customHeight="1" x14ac:dyDescent="0.25">
      <c r="A586" s="252" t="s">
        <v>455</v>
      </c>
      <c r="B586" s="252" t="str">
        <f>IFERROR(VLOOKUP($A586,'[2]Establecimiento 2023'!$A$1:$E$183,4,FALSE),0)</f>
        <v>04101-La Serena</v>
      </c>
      <c r="C586" s="252" t="str">
        <f>IFERROR(VLOOKUP($A586,'[2]Establecimiento 2023'!$A$1:$E$183,3,FALSE),0)</f>
        <v>105302-Centro de Salud Familiar Pedro Aguirre Cerda</v>
      </c>
      <c r="D586" s="253">
        <v>3</v>
      </c>
      <c r="E586" s="253">
        <v>152</v>
      </c>
    </row>
    <row r="587" spans="1:5" ht="15" customHeight="1" x14ac:dyDescent="0.25">
      <c r="A587" s="252" t="s">
        <v>455</v>
      </c>
      <c r="B587" s="252" t="str">
        <f>IFERROR(VLOOKUP($A587,'[2]Establecimiento 2023'!$A$1:$E$183,4,FALSE),0)</f>
        <v>04101-La Serena</v>
      </c>
      <c r="C587" s="252" t="str">
        <f>IFERROR(VLOOKUP($A587,'[2]Establecimiento 2023'!$A$1:$E$183,3,FALSE),0)</f>
        <v>105302-Centro de Salud Familiar Pedro Aguirre Cerda</v>
      </c>
      <c r="D587" s="253">
        <v>4</v>
      </c>
      <c r="E587" s="253">
        <v>119</v>
      </c>
    </row>
    <row r="588" spans="1:5" ht="15" customHeight="1" x14ac:dyDescent="0.25">
      <c r="A588" s="252" t="s">
        <v>455</v>
      </c>
      <c r="B588" s="252" t="str">
        <f>IFERROR(VLOOKUP($A588,'[2]Establecimiento 2023'!$A$1:$E$183,4,FALSE),0)</f>
        <v>04101-La Serena</v>
      </c>
      <c r="C588" s="252" t="str">
        <f>IFERROR(VLOOKUP($A588,'[2]Establecimiento 2023'!$A$1:$E$183,3,FALSE),0)</f>
        <v>105302-Centro de Salud Familiar Pedro Aguirre Cerda</v>
      </c>
      <c r="D588" s="253">
        <v>5</v>
      </c>
      <c r="E588" s="253">
        <v>63</v>
      </c>
    </row>
    <row r="589" spans="1:5" ht="15" customHeight="1" x14ac:dyDescent="0.25">
      <c r="A589" s="252" t="s">
        <v>456</v>
      </c>
      <c r="B589" s="252" t="str">
        <f>IFERROR(VLOOKUP($A589,'[2]Establecimiento 2023'!$A$1:$E$183,4,FALSE),0)</f>
        <v>04102-Coquimbo</v>
      </c>
      <c r="C589" s="252" t="str">
        <f>IFERROR(VLOOKUP($A589,'[2]Establecimiento 2023'!$A$1:$E$183,3,FALSE),0)</f>
        <v>105303-Centro de Salud Familiar San Juan</v>
      </c>
      <c r="D589" s="253">
        <v>1</v>
      </c>
      <c r="E589" s="253">
        <v>95</v>
      </c>
    </row>
    <row r="590" spans="1:5" ht="15" customHeight="1" x14ac:dyDescent="0.25">
      <c r="A590" s="252" t="s">
        <v>456</v>
      </c>
      <c r="B590" s="252" t="str">
        <f>IFERROR(VLOOKUP($A590,'[2]Establecimiento 2023'!$A$1:$E$183,4,FALSE),0)</f>
        <v>04102-Coquimbo</v>
      </c>
      <c r="C590" s="252" t="str">
        <f>IFERROR(VLOOKUP($A590,'[2]Establecimiento 2023'!$A$1:$E$183,3,FALSE),0)</f>
        <v>105303-Centro de Salud Familiar San Juan</v>
      </c>
      <c r="D590" s="253">
        <v>2</v>
      </c>
      <c r="E590" s="253">
        <v>51</v>
      </c>
    </row>
    <row r="591" spans="1:5" ht="15" customHeight="1" x14ac:dyDescent="0.25">
      <c r="A591" s="252" t="s">
        <v>456</v>
      </c>
      <c r="B591" s="252" t="str">
        <f>IFERROR(VLOOKUP($A591,'[2]Establecimiento 2023'!$A$1:$E$183,4,FALSE),0)</f>
        <v>04102-Coquimbo</v>
      </c>
      <c r="C591" s="252" t="str">
        <f>IFERROR(VLOOKUP($A591,'[2]Establecimiento 2023'!$A$1:$E$183,3,FALSE),0)</f>
        <v>105303-Centro de Salud Familiar San Juan</v>
      </c>
      <c r="D591" s="253">
        <v>3</v>
      </c>
      <c r="E591" s="253">
        <v>27</v>
      </c>
    </row>
    <row r="592" spans="1:5" ht="15" customHeight="1" x14ac:dyDescent="0.25">
      <c r="A592" s="252" t="s">
        <v>456</v>
      </c>
      <c r="B592" s="252" t="str">
        <f>IFERROR(VLOOKUP($A592,'[2]Establecimiento 2023'!$A$1:$E$183,4,FALSE),0)</f>
        <v>04102-Coquimbo</v>
      </c>
      <c r="C592" s="252" t="str">
        <f>IFERROR(VLOOKUP($A592,'[2]Establecimiento 2023'!$A$1:$E$183,3,FALSE),0)</f>
        <v>105303-Centro de Salud Familiar San Juan</v>
      </c>
      <c r="D592" s="253">
        <v>4</v>
      </c>
      <c r="E592" s="253">
        <v>40</v>
      </c>
    </row>
    <row r="593" spans="1:5" ht="15" customHeight="1" x14ac:dyDescent="0.25">
      <c r="A593" s="252" t="s">
        <v>456</v>
      </c>
      <c r="B593" s="252" t="str">
        <f>IFERROR(VLOOKUP($A593,'[2]Establecimiento 2023'!$A$1:$E$183,4,FALSE),0)</f>
        <v>04102-Coquimbo</v>
      </c>
      <c r="C593" s="252" t="str">
        <f>IFERROR(VLOOKUP($A593,'[2]Establecimiento 2023'!$A$1:$E$183,3,FALSE),0)</f>
        <v>105303-Centro de Salud Familiar San Juan</v>
      </c>
      <c r="D593" s="253">
        <v>5</v>
      </c>
      <c r="E593" s="253">
        <v>66</v>
      </c>
    </row>
    <row r="594" spans="1:5" ht="15" customHeight="1" x14ac:dyDescent="0.25">
      <c r="A594" s="252" t="s">
        <v>457</v>
      </c>
      <c r="B594" s="252" t="str">
        <f>IFERROR(VLOOKUP($A594,'[2]Establecimiento 2023'!$A$1:$E$183,4,FALSE),0)</f>
        <v>04102-Coquimbo</v>
      </c>
      <c r="C594" s="252" t="str">
        <f>IFERROR(VLOOKUP($A594,'[2]Establecimiento 2023'!$A$1:$E$183,3,FALSE),0)</f>
        <v>105304-Centro de Salud Familiar Santa Cecilia</v>
      </c>
      <c r="D594" s="253">
        <v>1</v>
      </c>
      <c r="E594" s="253">
        <v>108</v>
      </c>
    </row>
    <row r="595" spans="1:5" ht="15" customHeight="1" x14ac:dyDescent="0.25">
      <c r="A595" s="252" t="s">
        <v>457</v>
      </c>
      <c r="B595" s="252" t="str">
        <f>IFERROR(VLOOKUP($A595,'[2]Establecimiento 2023'!$A$1:$E$183,4,FALSE),0)</f>
        <v>04102-Coquimbo</v>
      </c>
      <c r="C595" s="252" t="str">
        <f>IFERROR(VLOOKUP($A595,'[2]Establecimiento 2023'!$A$1:$E$183,3,FALSE),0)</f>
        <v>105304-Centro de Salud Familiar Santa Cecilia</v>
      </c>
      <c r="D595" s="253">
        <v>2</v>
      </c>
      <c r="E595" s="253">
        <v>62</v>
      </c>
    </row>
    <row r="596" spans="1:5" ht="15" customHeight="1" x14ac:dyDescent="0.25">
      <c r="A596" s="252" t="s">
        <v>457</v>
      </c>
      <c r="B596" s="252" t="str">
        <f>IFERROR(VLOOKUP($A596,'[2]Establecimiento 2023'!$A$1:$E$183,4,FALSE),0)</f>
        <v>04102-Coquimbo</v>
      </c>
      <c r="C596" s="252" t="str">
        <f>IFERROR(VLOOKUP($A596,'[2]Establecimiento 2023'!$A$1:$E$183,3,FALSE),0)</f>
        <v>105304-Centro de Salud Familiar Santa Cecilia</v>
      </c>
      <c r="D596" s="253">
        <v>3</v>
      </c>
      <c r="E596" s="253">
        <v>38</v>
      </c>
    </row>
    <row r="597" spans="1:5" ht="15" customHeight="1" x14ac:dyDescent="0.25">
      <c r="A597" s="252" t="s">
        <v>457</v>
      </c>
      <c r="B597" s="252" t="str">
        <f>IFERROR(VLOOKUP($A597,'[2]Establecimiento 2023'!$A$1:$E$183,4,FALSE),0)</f>
        <v>04102-Coquimbo</v>
      </c>
      <c r="C597" s="252" t="str">
        <f>IFERROR(VLOOKUP($A597,'[2]Establecimiento 2023'!$A$1:$E$183,3,FALSE),0)</f>
        <v>105304-Centro de Salud Familiar Santa Cecilia</v>
      </c>
      <c r="D597" s="253">
        <v>4</v>
      </c>
      <c r="E597" s="253">
        <v>123</v>
      </c>
    </row>
    <row r="598" spans="1:5" ht="15" customHeight="1" x14ac:dyDescent="0.25">
      <c r="A598" s="252" t="s">
        <v>457</v>
      </c>
      <c r="B598" s="252" t="str">
        <f>IFERROR(VLOOKUP($A598,'[2]Establecimiento 2023'!$A$1:$E$183,4,FALSE),0)</f>
        <v>04102-Coquimbo</v>
      </c>
      <c r="C598" s="252" t="str">
        <f>IFERROR(VLOOKUP($A598,'[2]Establecimiento 2023'!$A$1:$E$183,3,FALSE),0)</f>
        <v>105304-Centro de Salud Familiar Santa Cecilia</v>
      </c>
      <c r="D598" s="253">
        <v>5</v>
      </c>
      <c r="E598" s="253">
        <v>97</v>
      </c>
    </row>
    <row r="599" spans="1:5" ht="15" customHeight="1" x14ac:dyDescent="0.25">
      <c r="A599" s="252" t="s">
        <v>458</v>
      </c>
      <c r="B599" s="252" t="str">
        <f>IFERROR(VLOOKUP($A599,'[2]Establecimiento 2023'!$A$1:$E$183,4,FALSE),0)</f>
        <v>04102-Coquimbo</v>
      </c>
      <c r="C599" s="252" t="str">
        <f>IFERROR(VLOOKUP($A599,'[2]Establecimiento 2023'!$A$1:$E$183,3,FALSE),0)</f>
        <v>105305-Centro de Salud Familiar Tierras Blancas</v>
      </c>
      <c r="D599" s="253">
        <v>1</v>
      </c>
      <c r="E599" s="253">
        <v>9</v>
      </c>
    </row>
    <row r="600" spans="1:5" ht="15" customHeight="1" x14ac:dyDescent="0.25">
      <c r="A600" s="252" t="s">
        <v>458</v>
      </c>
      <c r="B600" s="252" t="str">
        <f>IFERROR(VLOOKUP($A600,'[2]Establecimiento 2023'!$A$1:$E$183,4,FALSE),0)</f>
        <v>04102-Coquimbo</v>
      </c>
      <c r="C600" s="252" t="str">
        <f>IFERROR(VLOOKUP($A600,'[2]Establecimiento 2023'!$A$1:$E$183,3,FALSE),0)</f>
        <v>105305-Centro de Salud Familiar Tierras Blancas</v>
      </c>
      <c r="D600" s="253">
        <v>2</v>
      </c>
      <c r="E600" s="253">
        <v>5</v>
      </c>
    </row>
    <row r="601" spans="1:5" ht="15" customHeight="1" x14ac:dyDescent="0.25">
      <c r="A601" s="252" t="s">
        <v>458</v>
      </c>
      <c r="B601" s="252" t="str">
        <f>IFERROR(VLOOKUP($A601,'[2]Establecimiento 2023'!$A$1:$E$183,4,FALSE),0)</f>
        <v>04102-Coquimbo</v>
      </c>
      <c r="C601" s="252" t="str">
        <f>IFERROR(VLOOKUP($A601,'[2]Establecimiento 2023'!$A$1:$E$183,3,FALSE),0)</f>
        <v>105305-Centro de Salud Familiar Tierras Blancas</v>
      </c>
      <c r="D601" s="253">
        <v>3</v>
      </c>
      <c r="E601" s="253">
        <v>13</v>
      </c>
    </row>
    <row r="602" spans="1:5" ht="15" customHeight="1" x14ac:dyDescent="0.25">
      <c r="A602" s="252" t="s">
        <v>458</v>
      </c>
      <c r="B602" s="252" t="str">
        <f>IFERROR(VLOOKUP($A602,'[2]Establecimiento 2023'!$A$1:$E$183,4,FALSE),0)</f>
        <v>04102-Coquimbo</v>
      </c>
      <c r="C602" s="252" t="str">
        <f>IFERROR(VLOOKUP($A602,'[2]Establecimiento 2023'!$A$1:$E$183,3,FALSE),0)</f>
        <v>105305-Centro de Salud Familiar Tierras Blancas</v>
      </c>
      <c r="D602" s="253">
        <v>4</v>
      </c>
      <c r="E602" s="253">
        <v>7</v>
      </c>
    </row>
    <row r="603" spans="1:5" ht="15" customHeight="1" x14ac:dyDescent="0.25">
      <c r="A603" s="252" t="s">
        <v>458</v>
      </c>
      <c r="B603" s="252" t="str">
        <f>IFERROR(VLOOKUP($A603,'[2]Establecimiento 2023'!$A$1:$E$183,4,FALSE),0)</f>
        <v>04102-Coquimbo</v>
      </c>
      <c r="C603" s="252" t="str">
        <f>IFERROR(VLOOKUP($A603,'[2]Establecimiento 2023'!$A$1:$E$183,3,FALSE),0)</f>
        <v>105305-Centro de Salud Familiar Tierras Blancas</v>
      </c>
      <c r="D603" s="253">
        <v>5</v>
      </c>
      <c r="E603" s="253">
        <v>12</v>
      </c>
    </row>
    <row r="604" spans="1:5" ht="15" customHeight="1" x14ac:dyDescent="0.25">
      <c r="A604" s="252" t="s">
        <v>459</v>
      </c>
      <c r="B604" s="252" t="str">
        <f>IFERROR(VLOOKUP($A604,'[2]Establecimiento 2023'!$A$1:$E$183,4,FALSE),0)</f>
        <v>04105-Paihuano</v>
      </c>
      <c r="C604" s="252" t="str">
        <f>IFERROR(VLOOKUP($A604,'[2]Establecimiento 2023'!$A$1:$E$183,3,FALSE),0)</f>
        <v>105306-Centro de Salud Familiar Paihuano</v>
      </c>
      <c r="D604" s="253">
        <v>1</v>
      </c>
      <c r="E604" s="253">
        <v>16</v>
      </c>
    </row>
    <row r="605" spans="1:5" ht="15" customHeight="1" x14ac:dyDescent="0.25">
      <c r="A605" s="252" t="s">
        <v>459</v>
      </c>
      <c r="B605" s="252" t="str">
        <f>IFERROR(VLOOKUP($A605,'[2]Establecimiento 2023'!$A$1:$E$183,4,FALSE),0)</f>
        <v>04105-Paihuano</v>
      </c>
      <c r="C605" s="252" t="str">
        <f>IFERROR(VLOOKUP($A605,'[2]Establecimiento 2023'!$A$1:$E$183,3,FALSE),0)</f>
        <v>105306-Centro de Salud Familiar Paihuano</v>
      </c>
      <c r="D605" s="253">
        <v>2</v>
      </c>
      <c r="E605" s="253">
        <v>13</v>
      </c>
    </row>
    <row r="606" spans="1:5" ht="15" customHeight="1" x14ac:dyDescent="0.25">
      <c r="A606" s="252" t="s">
        <v>459</v>
      </c>
      <c r="B606" s="252" t="str">
        <f>IFERROR(VLOOKUP($A606,'[2]Establecimiento 2023'!$A$1:$E$183,4,FALSE),0)</f>
        <v>04105-Paihuano</v>
      </c>
      <c r="C606" s="252" t="str">
        <f>IFERROR(VLOOKUP($A606,'[2]Establecimiento 2023'!$A$1:$E$183,3,FALSE),0)</f>
        <v>105306-Centro de Salud Familiar Paihuano</v>
      </c>
      <c r="D606" s="253">
        <v>3</v>
      </c>
      <c r="E606" s="253">
        <v>11</v>
      </c>
    </row>
    <row r="607" spans="1:5" ht="15" customHeight="1" x14ac:dyDescent="0.25">
      <c r="A607" s="252" t="s">
        <v>459</v>
      </c>
      <c r="B607" s="252" t="str">
        <f>IFERROR(VLOOKUP($A607,'[2]Establecimiento 2023'!$A$1:$E$183,4,FALSE),0)</f>
        <v>04105-Paihuano</v>
      </c>
      <c r="C607" s="252" t="str">
        <f>IFERROR(VLOOKUP($A607,'[2]Establecimiento 2023'!$A$1:$E$183,3,FALSE),0)</f>
        <v>105306-Centro de Salud Familiar Paihuano</v>
      </c>
      <c r="D607" s="253">
        <v>4</v>
      </c>
      <c r="E607" s="253">
        <v>2</v>
      </c>
    </row>
    <row r="608" spans="1:5" ht="15" customHeight="1" x14ac:dyDescent="0.25">
      <c r="A608" s="252" t="s">
        <v>459</v>
      </c>
      <c r="B608" s="252" t="str">
        <f>IFERROR(VLOOKUP($A608,'[2]Establecimiento 2023'!$A$1:$E$183,4,FALSE),0)</f>
        <v>04105-Paihuano</v>
      </c>
      <c r="C608" s="252" t="str">
        <f>IFERROR(VLOOKUP($A608,'[2]Establecimiento 2023'!$A$1:$E$183,3,FALSE),0)</f>
        <v>105306-Centro de Salud Familiar Paihuano</v>
      </c>
      <c r="D608" s="253">
        <v>5</v>
      </c>
      <c r="E608" s="253">
        <v>13</v>
      </c>
    </row>
    <row r="609" spans="1:5" ht="15" customHeight="1" x14ac:dyDescent="0.25">
      <c r="A609" s="252" t="s">
        <v>460</v>
      </c>
      <c r="B609" s="252" t="str">
        <f>IFERROR(VLOOKUP($A609,'[2]Establecimiento 2023'!$A$1:$E$183,4,FALSE),0)</f>
        <v>04303-Monte Patria</v>
      </c>
      <c r="C609" s="252" t="str">
        <f>IFERROR(VLOOKUP($A609,'[2]Establecimiento 2023'!$A$1:$E$183,3,FALSE),0)</f>
        <v>105307-Centro de Salud Familiar Monte Patria</v>
      </c>
      <c r="D609" s="253">
        <v>1</v>
      </c>
      <c r="E609" s="253">
        <v>52</v>
      </c>
    </row>
    <row r="610" spans="1:5" ht="15" customHeight="1" x14ac:dyDescent="0.25">
      <c r="A610" s="252" t="s">
        <v>460</v>
      </c>
      <c r="B610" s="252" t="str">
        <f>IFERROR(VLOOKUP($A610,'[2]Establecimiento 2023'!$A$1:$E$183,4,FALSE),0)</f>
        <v>04303-Monte Patria</v>
      </c>
      <c r="C610" s="252" t="str">
        <f>IFERROR(VLOOKUP($A610,'[2]Establecimiento 2023'!$A$1:$E$183,3,FALSE),0)</f>
        <v>105307-Centro de Salud Familiar Monte Patria</v>
      </c>
      <c r="D610" s="253">
        <v>2</v>
      </c>
      <c r="E610" s="253">
        <v>26</v>
      </c>
    </row>
    <row r="611" spans="1:5" ht="15" customHeight="1" x14ac:dyDescent="0.25">
      <c r="A611" s="252" t="s">
        <v>460</v>
      </c>
      <c r="B611" s="252" t="str">
        <f>IFERROR(VLOOKUP($A611,'[2]Establecimiento 2023'!$A$1:$E$183,4,FALSE),0)</f>
        <v>04303-Monte Patria</v>
      </c>
      <c r="C611" s="252" t="str">
        <f>IFERROR(VLOOKUP($A611,'[2]Establecimiento 2023'!$A$1:$E$183,3,FALSE),0)</f>
        <v>105307-Centro de Salud Familiar Monte Patria</v>
      </c>
      <c r="D611" s="253">
        <v>3</v>
      </c>
      <c r="E611" s="253">
        <v>31</v>
      </c>
    </row>
    <row r="612" spans="1:5" ht="15" customHeight="1" x14ac:dyDescent="0.25">
      <c r="A612" s="252" t="s">
        <v>460</v>
      </c>
      <c r="B612" s="252" t="str">
        <f>IFERROR(VLOOKUP($A612,'[2]Establecimiento 2023'!$A$1:$E$183,4,FALSE),0)</f>
        <v>04303-Monte Patria</v>
      </c>
      <c r="C612" s="252" t="str">
        <f>IFERROR(VLOOKUP($A612,'[2]Establecimiento 2023'!$A$1:$E$183,3,FALSE),0)</f>
        <v>105307-Centro de Salud Familiar Monte Patria</v>
      </c>
      <c r="D612" s="253">
        <v>4</v>
      </c>
      <c r="E612" s="253">
        <v>13</v>
      </c>
    </row>
    <row r="613" spans="1:5" ht="15" customHeight="1" x14ac:dyDescent="0.25">
      <c r="A613" s="252" t="s">
        <v>460</v>
      </c>
      <c r="B613" s="252" t="str">
        <f>IFERROR(VLOOKUP($A613,'[2]Establecimiento 2023'!$A$1:$E$183,4,FALSE),0)</f>
        <v>04303-Monte Patria</v>
      </c>
      <c r="C613" s="252" t="str">
        <f>IFERROR(VLOOKUP($A613,'[2]Establecimiento 2023'!$A$1:$E$183,3,FALSE),0)</f>
        <v>105307-Centro de Salud Familiar Monte Patria</v>
      </c>
      <c r="D613" s="253">
        <v>5</v>
      </c>
      <c r="E613" s="253">
        <v>23</v>
      </c>
    </row>
    <row r="614" spans="1:5" ht="15" customHeight="1" x14ac:dyDescent="0.25">
      <c r="A614" s="252" t="s">
        <v>461</v>
      </c>
      <c r="B614" s="252" t="str">
        <f>IFERROR(VLOOKUP($A614,'[2]Establecimiento 2023'!$A$1:$E$183,4,FALSE),0)</f>
        <v>04304-Punitaqui</v>
      </c>
      <c r="C614" s="252" t="str">
        <f>IFERROR(VLOOKUP($A614,'[2]Establecimiento 2023'!$A$1:$E$183,3,FALSE),0)</f>
        <v>105308-Centro de Salud Familiar Punitaqui</v>
      </c>
      <c r="D614" s="253">
        <v>1</v>
      </c>
      <c r="E614" s="253">
        <v>2</v>
      </c>
    </row>
    <row r="615" spans="1:5" ht="15" customHeight="1" x14ac:dyDescent="0.25">
      <c r="A615" s="252" t="s">
        <v>461</v>
      </c>
      <c r="B615" s="252" t="str">
        <f>IFERROR(VLOOKUP($A615,'[2]Establecimiento 2023'!$A$1:$E$183,4,FALSE),0)</f>
        <v>04304-Punitaqui</v>
      </c>
      <c r="C615" s="252" t="str">
        <f>IFERROR(VLOOKUP($A615,'[2]Establecimiento 2023'!$A$1:$E$183,3,FALSE),0)</f>
        <v>105308-Centro de Salud Familiar Punitaqui</v>
      </c>
      <c r="D615" s="253">
        <v>2</v>
      </c>
      <c r="E615" s="253">
        <v>21</v>
      </c>
    </row>
    <row r="616" spans="1:5" ht="15" customHeight="1" x14ac:dyDescent="0.25">
      <c r="A616" s="252" t="s">
        <v>461</v>
      </c>
      <c r="B616" s="252" t="str">
        <f>IFERROR(VLOOKUP($A616,'[2]Establecimiento 2023'!$A$1:$E$183,4,FALSE),0)</f>
        <v>04304-Punitaqui</v>
      </c>
      <c r="C616" s="252" t="str">
        <f>IFERROR(VLOOKUP($A616,'[2]Establecimiento 2023'!$A$1:$E$183,3,FALSE),0)</f>
        <v>105308-Centro de Salud Familiar Punitaqui</v>
      </c>
      <c r="D616" s="253">
        <v>3</v>
      </c>
      <c r="E616" s="253">
        <v>10</v>
      </c>
    </row>
    <row r="617" spans="1:5" ht="15" customHeight="1" x14ac:dyDescent="0.25">
      <c r="A617" s="252" t="s">
        <v>461</v>
      </c>
      <c r="B617" s="252" t="str">
        <f>IFERROR(VLOOKUP($A617,'[2]Establecimiento 2023'!$A$1:$E$183,4,FALSE),0)</f>
        <v>04304-Punitaqui</v>
      </c>
      <c r="C617" s="252" t="str">
        <f>IFERROR(VLOOKUP($A617,'[2]Establecimiento 2023'!$A$1:$E$183,3,FALSE),0)</f>
        <v>105308-Centro de Salud Familiar Punitaqui</v>
      </c>
      <c r="D617" s="253">
        <v>4</v>
      </c>
      <c r="E617" s="253">
        <v>19</v>
      </c>
    </row>
    <row r="618" spans="1:5" ht="15" customHeight="1" x14ac:dyDescent="0.25">
      <c r="A618" s="252" t="s">
        <v>461</v>
      </c>
      <c r="B618" s="252" t="str">
        <f>IFERROR(VLOOKUP($A618,'[2]Establecimiento 2023'!$A$1:$E$183,4,FALSE),0)</f>
        <v>04304-Punitaqui</v>
      </c>
      <c r="C618" s="252" t="str">
        <f>IFERROR(VLOOKUP($A618,'[2]Establecimiento 2023'!$A$1:$E$183,3,FALSE),0)</f>
        <v>105308-Centro de Salud Familiar Punitaqui</v>
      </c>
      <c r="D618" s="253">
        <v>5</v>
      </c>
      <c r="E618" s="253">
        <v>44</v>
      </c>
    </row>
    <row r="619" spans="1:5" ht="15" customHeight="1" x14ac:dyDescent="0.25">
      <c r="A619" s="252" t="s">
        <v>462</v>
      </c>
      <c r="B619" s="252" t="str">
        <f>IFERROR(VLOOKUP($A619,'[2]Establecimiento 2023'!$A$1:$E$183,4,FALSE),0)</f>
        <v>04202-Canela</v>
      </c>
      <c r="C619" s="252" t="str">
        <f>IFERROR(VLOOKUP($A619,'[2]Establecimiento 2023'!$A$1:$E$183,3,FALSE),0)</f>
        <v>105309-Centro de Salud Familiar Canela</v>
      </c>
      <c r="D619" s="253">
        <v>1</v>
      </c>
      <c r="E619" s="253">
        <v>15</v>
      </c>
    </row>
    <row r="620" spans="1:5" ht="15" customHeight="1" x14ac:dyDescent="0.25">
      <c r="A620" s="252" t="s">
        <v>462</v>
      </c>
      <c r="B620" s="252" t="str">
        <f>IFERROR(VLOOKUP($A620,'[2]Establecimiento 2023'!$A$1:$E$183,4,FALSE),0)</f>
        <v>04202-Canela</v>
      </c>
      <c r="C620" s="252" t="str">
        <f>IFERROR(VLOOKUP($A620,'[2]Establecimiento 2023'!$A$1:$E$183,3,FALSE),0)</f>
        <v>105309-Centro de Salud Familiar Canela</v>
      </c>
      <c r="D620" s="253">
        <v>2</v>
      </c>
      <c r="E620" s="253">
        <v>32</v>
      </c>
    </row>
    <row r="621" spans="1:5" ht="15" customHeight="1" x14ac:dyDescent="0.25">
      <c r="A621" s="252" t="s">
        <v>462</v>
      </c>
      <c r="B621" s="252" t="str">
        <f>IFERROR(VLOOKUP($A621,'[2]Establecimiento 2023'!$A$1:$E$183,4,FALSE),0)</f>
        <v>04202-Canela</v>
      </c>
      <c r="C621" s="252" t="str">
        <f>IFERROR(VLOOKUP($A621,'[2]Establecimiento 2023'!$A$1:$E$183,3,FALSE),0)</f>
        <v>105309-Centro de Salud Familiar Canela</v>
      </c>
      <c r="D621" s="253">
        <v>3</v>
      </c>
      <c r="E621" s="253">
        <v>14</v>
      </c>
    </row>
    <row r="622" spans="1:5" ht="15" customHeight="1" x14ac:dyDescent="0.25">
      <c r="A622" s="252" t="s">
        <v>462</v>
      </c>
      <c r="B622" s="252" t="str">
        <f>IFERROR(VLOOKUP($A622,'[2]Establecimiento 2023'!$A$1:$E$183,4,FALSE),0)</f>
        <v>04202-Canela</v>
      </c>
      <c r="C622" s="252" t="str">
        <f>IFERROR(VLOOKUP($A622,'[2]Establecimiento 2023'!$A$1:$E$183,3,FALSE),0)</f>
        <v>105309-Centro de Salud Familiar Canela</v>
      </c>
      <c r="D622" s="253">
        <v>4</v>
      </c>
      <c r="E622" s="253">
        <v>19</v>
      </c>
    </row>
    <row r="623" spans="1:5" ht="15" customHeight="1" x14ac:dyDescent="0.25">
      <c r="A623" s="252" t="s">
        <v>462</v>
      </c>
      <c r="B623" s="252" t="str">
        <f>IFERROR(VLOOKUP($A623,'[2]Establecimiento 2023'!$A$1:$E$183,4,FALSE),0)</f>
        <v>04202-Canela</v>
      </c>
      <c r="C623" s="252" t="str">
        <f>IFERROR(VLOOKUP($A623,'[2]Establecimiento 2023'!$A$1:$E$183,3,FALSE),0)</f>
        <v>105309-Centro de Salud Familiar Canela</v>
      </c>
      <c r="D623" s="253">
        <v>5</v>
      </c>
      <c r="E623" s="253">
        <v>36</v>
      </c>
    </row>
    <row r="624" spans="1:5" ht="15" customHeight="1" x14ac:dyDescent="0.25">
      <c r="A624" s="252" t="s">
        <v>463</v>
      </c>
      <c r="B624" s="252" t="str">
        <f>IFERROR(VLOOKUP($A624,'[2]Establecimiento 2023'!$A$1:$E$183,4,FALSE),0)</f>
        <v>04305-Rio Hurtado</v>
      </c>
      <c r="C624" s="252" t="str">
        <f>IFERROR(VLOOKUP($A624,'[2]Establecimiento 2023'!$A$1:$E$183,3,FALSE),0)</f>
        <v>105310-Centro de Salud Familiar Pichasca</v>
      </c>
      <c r="D624" s="253">
        <v>1</v>
      </c>
      <c r="E624" s="253">
        <v>2</v>
      </c>
    </row>
    <row r="625" spans="1:5" ht="15" customHeight="1" x14ac:dyDescent="0.25">
      <c r="A625" s="252" t="s">
        <v>463</v>
      </c>
      <c r="B625" s="252" t="str">
        <f>IFERROR(VLOOKUP($A625,'[2]Establecimiento 2023'!$A$1:$E$183,4,FALSE),0)</f>
        <v>04305-Rio Hurtado</v>
      </c>
      <c r="C625" s="252" t="str">
        <f>IFERROR(VLOOKUP($A625,'[2]Establecimiento 2023'!$A$1:$E$183,3,FALSE),0)</f>
        <v>105310-Centro de Salud Familiar Pichasca</v>
      </c>
      <c r="D625" s="253">
        <v>3</v>
      </c>
      <c r="E625" s="253">
        <v>18</v>
      </c>
    </row>
    <row r="626" spans="1:5" ht="15" customHeight="1" x14ac:dyDescent="0.25">
      <c r="A626" s="252" t="s">
        <v>463</v>
      </c>
      <c r="B626" s="252" t="str">
        <f>IFERROR(VLOOKUP($A626,'[2]Establecimiento 2023'!$A$1:$E$183,4,FALSE),0)</f>
        <v>04305-Rio Hurtado</v>
      </c>
      <c r="C626" s="252" t="str">
        <f>IFERROR(VLOOKUP($A626,'[2]Establecimiento 2023'!$A$1:$E$183,3,FALSE),0)</f>
        <v>105310-Centro de Salud Familiar Pichasca</v>
      </c>
      <c r="D626" s="253">
        <v>4</v>
      </c>
      <c r="E626" s="253">
        <v>20</v>
      </c>
    </row>
    <row r="627" spans="1:5" ht="15" customHeight="1" x14ac:dyDescent="0.25">
      <c r="A627" s="252" t="s">
        <v>463</v>
      </c>
      <c r="B627" s="252" t="str">
        <f>IFERROR(VLOOKUP($A627,'[2]Establecimiento 2023'!$A$1:$E$183,4,FALSE),0)</f>
        <v>04305-Rio Hurtado</v>
      </c>
      <c r="C627" s="252" t="str">
        <f>IFERROR(VLOOKUP($A627,'[2]Establecimiento 2023'!$A$1:$E$183,3,FALSE),0)</f>
        <v>105310-Centro de Salud Familiar Pichasca</v>
      </c>
      <c r="D627" s="253">
        <v>5</v>
      </c>
      <c r="E627" s="253">
        <v>7</v>
      </c>
    </row>
    <row r="628" spans="1:5" ht="15" customHeight="1" x14ac:dyDescent="0.25">
      <c r="A628" s="252" t="s">
        <v>464</v>
      </c>
      <c r="B628" s="252" t="str">
        <f>IFERROR(VLOOKUP($A628,'[2]Establecimiento 2023'!$A$1:$E$183,4,FALSE),0)</f>
        <v>04303-Monte Patria</v>
      </c>
      <c r="C628" s="252" t="str">
        <f>IFERROR(VLOOKUP($A628,'[2]Establecimiento 2023'!$A$1:$E$183,3,FALSE),0)</f>
        <v>105311-Centro de Salud Familiar Chañaral Alto</v>
      </c>
      <c r="D628" s="253">
        <v>1</v>
      </c>
      <c r="E628" s="253">
        <v>11</v>
      </c>
    </row>
    <row r="629" spans="1:5" ht="15" customHeight="1" x14ac:dyDescent="0.25">
      <c r="A629" s="252" t="s">
        <v>464</v>
      </c>
      <c r="B629" s="252" t="str">
        <f>IFERROR(VLOOKUP($A629,'[2]Establecimiento 2023'!$A$1:$E$183,4,FALSE),0)</f>
        <v>04303-Monte Patria</v>
      </c>
      <c r="C629" s="252" t="str">
        <f>IFERROR(VLOOKUP($A629,'[2]Establecimiento 2023'!$A$1:$E$183,3,FALSE),0)</f>
        <v>105311-Centro de Salud Familiar Chañaral Alto</v>
      </c>
      <c r="D629" s="253">
        <v>2</v>
      </c>
      <c r="E629" s="253">
        <v>30</v>
      </c>
    </row>
    <row r="630" spans="1:5" ht="15" customHeight="1" x14ac:dyDescent="0.25">
      <c r="A630" s="252" t="s">
        <v>464</v>
      </c>
      <c r="B630" s="252" t="str">
        <f>IFERROR(VLOOKUP($A630,'[2]Establecimiento 2023'!$A$1:$E$183,4,FALSE),0)</f>
        <v>04303-Monte Patria</v>
      </c>
      <c r="C630" s="252" t="str">
        <f>IFERROR(VLOOKUP($A630,'[2]Establecimiento 2023'!$A$1:$E$183,3,FALSE),0)</f>
        <v>105311-Centro de Salud Familiar Chañaral Alto</v>
      </c>
      <c r="D630" s="253">
        <v>3</v>
      </c>
      <c r="E630" s="253">
        <v>16</v>
      </c>
    </row>
    <row r="631" spans="1:5" ht="15" customHeight="1" x14ac:dyDescent="0.25">
      <c r="A631" s="252" t="s">
        <v>464</v>
      </c>
      <c r="B631" s="252" t="str">
        <f>IFERROR(VLOOKUP($A631,'[2]Establecimiento 2023'!$A$1:$E$183,4,FALSE),0)</f>
        <v>04303-Monte Patria</v>
      </c>
      <c r="C631" s="252" t="str">
        <f>IFERROR(VLOOKUP($A631,'[2]Establecimiento 2023'!$A$1:$E$183,3,FALSE),0)</f>
        <v>105311-Centro de Salud Familiar Chañaral Alto</v>
      </c>
      <c r="D631" s="253">
        <v>4</v>
      </c>
      <c r="E631" s="253">
        <v>27</v>
      </c>
    </row>
    <row r="632" spans="1:5" ht="15" customHeight="1" x14ac:dyDescent="0.25">
      <c r="A632" s="252" t="s">
        <v>464</v>
      </c>
      <c r="B632" s="252" t="str">
        <f>IFERROR(VLOOKUP($A632,'[2]Establecimiento 2023'!$A$1:$E$183,4,FALSE),0)</f>
        <v>04303-Monte Patria</v>
      </c>
      <c r="C632" s="252" t="str">
        <f>IFERROR(VLOOKUP($A632,'[2]Establecimiento 2023'!$A$1:$E$183,3,FALSE),0)</f>
        <v>105311-Centro de Salud Familiar Chañaral Alto</v>
      </c>
      <c r="D632" s="253">
        <v>5</v>
      </c>
      <c r="E632" s="253">
        <v>11</v>
      </c>
    </row>
    <row r="633" spans="1:5" ht="15" customHeight="1" x14ac:dyDescent="0.25">
      <c r="A633" s="252" t="s">
        <v>465</v>
      </c>
      <c r="B633" s="252" t="str">
        <f>IFERROR(VLOOKUP($A633,'[2]Establecimiento 2023'!$A$1:$E$183,4,FALSE),0)</f>
        <v>04303-Monte Patria</v>
      </c>
      <c r="C633" s="252" t="str">
        <f>IFERROR(VLOOKUP($A633,'[2]Establecimiento 2023'!$A$1:$E$183,3,FALSE),0)</f>
        <v>105312-Centro de Salud Familiar Carén</v>
      </c>
      <c r="D633" s="253">
        <v>1</v>
      </c>
      <c r="E633" s="253">
        <v>15</v>
      </c>
    </row>
    <row r="634" spans="1:5" ht="15" customHeight="1" x14ac:dyDescent="0.25">
      <c r="A634" s="252" t="s">
        <v>465</v>
      </c>
      <c r="B634" s="252" t="str">
        <f>IFERROR(VLOOKUP($A634,'[2]Establecimiento 2023'!$A$1:$E$183,4,FALSE),0)</f>
        <v>04303-Monte Patria</v>
      </c>
      <c r="C634" s="252" t="str">
        <f>IFERROR(VLOOKUP($A634,'[2]Establecimiento 2023'!$A$1:$E$183,3,FALSE),0)</f>
        <v>105312-Centro de Salud Familiar Carén</v>
      </c>
      <c r="D634" s="253">
        <v>2</v>
      </c>
      <c r="E634" s="253">
        <v>5</v>
      </c>
    </row>
    <row r="635" spans="1:5" ht="15" customHeight="1" x14ac:dyDescent="0.25">
      <c r="A635" s="252" t="s">
        <v>465</v>
      </c>
      <c r="B635" s="252" t="str">
        <f>IFERROR(VLOOKUP($A635,'[2]Establecimiento 2023'!$A$1:$E$183,4,FALSE),0)</f>
        <v>04303-Monte Patria</v>
      </c>
      <c r="C635" s="252" t="str">
        <f>IFERROR(VLOOKUP($A635,'[2]Establecimiento 2023'!$A$1:$E$183,3,FALSE),0)</f>
        <v>105312-Centro de Salud Familiar Carén</v>
      </c>
      <c r="D635" s="253">
        <v>4</v>
      </c>
      <c r="E635" s="253">
        <v>13</v>
      </c>
    </row>
    <row r="636" spans="1:5" ht="15" customHeight="1" x14ac:dyDescent="0.25">
      <c r="A636" s="252" t="s">
        <v>465</v>
      </c>
      <c r="B636" s="252" t="str">
        <f>IFERROR(VLOOKUP($A636,'[2]Establecimiento 2023'!$A$1:$E$183,4,FALSE),0)</f>
        <v>04303-Monte Patria</v>
      </c>
      <c r="C636" s="252" t="str">
        <f>IFERROR(VLOOKUP($A636,'[2]Establecimiento 2023'!$A$1:$E$183,3,FALSE),0)</f>
        <v>105312-Centro de Salud Familiar Carén</v>
      </c>
      <c r="D636" s="253">
        <v>5</v>
      </c>
      <c r="E636" s="253">
        <v>13</v>
      </c>
    </row>
    <row r="637" spans="1:5" ht="15" customHeight="1" x14ac:dyDescent="0.25">
      <c r="A637" s="252" t="s">
        <v>466</v>
      </c>
      <c r="B637" s="252" t="str">
        <f>IFERROR(VLOOKUP($A637,'[2]Establecimiento 2023'!$A$1:$E$183,4,FALSE),0)</f>
        <v>04101-La Serena</v>
      </c>
      <c r="C637" s="252" t="str">
        <f>IFERROR(VLOOKUP($A637,'[2]Establecimiento 2023'!$A$1:$E$183,3,FALSE),0)</f>
        <v>105313-Centro de Salud Familiar Dr. Emilio Schaffhauser</v>
      </c>
      <c r="D637" s="253">
        <v>1</v>
      </c>
      <c r="E637" s="253">
        <v>133</v>
      </c>
    </row>
    <row r="638" spans="1:5" ht="15" customHeight="1" x14ac:dyDescent="0.25">
      <c r="A638" s="252" t="s">
        <v>466</v>
      </c>
      <c r="B638" s="252" t="str">
        <f>IFERROR(VLOOKUP($A638,'[2]Establecimiento 2023'!$A$1:$E$183,4,FALSE),0)</f>
        <v>04101-La Serena</v>
      </c>
      <c r="C638" s="252" t="str">
        <f>IFERROR(VLOOKUP($A638,'[2]Establecimiento 2023'!$A$1:$E$183,3,FALSE),0)</f>
        <v>105313-Centro de Salud Familiar Dr. Emilio Schaffhauser</v>
      </c>
      <c r="D638" s="253">
        <v>2</v>
      </c>
      <c r="E638" s="253">
        <v>214</v>
      </c>
    </row>
    <row r="639" spans="1:5" ht="15" customHeight="1" x14ac:dyDescent="0.25">
      <c r="A639" s="252" t="s">
        <v>466</v>
      </c>
      <c r="B639" s="252" t="str">
        <f>IFERROR(VLOOKUP($A639,'[2]Establecimiento 2023'!$A$1:$E$183,4,FALSE),0)</f>
        <v>04101-La Serena</v>
      </c>
      <c r="C639" s="252" t="str">
        <f>IFERROR(VLOOKUP($A639,'[2]Establecimiento 2023'!$A$1:$E$183,3,FALSE),0)</f>
        <v>105313-Centro de Salud Familiar Dr. Emilio Schaffhauser</v>
      </c>
      <c r="D639" s="253">
        <v>3</v>
      </c>
      <c r="E639" s="253">
        <v>187</v>
      </c>
    </row>
    <row r="640" spans="1:5" ht="15" customHeight="1" x14ac:dyDescent="0.25">
      <c r="A640" s="252" t="s">
        <v>466</v>
      </c>
      <c r="B640" s="252" t="str">
        <f>IFERROR(VLOOKUP($A640,'[2]Establecimiento 2023'!$A$1:$E$183,4,FALSE),0)</f>
        <v>04101-La Serena</v>
      </c>
      <c r="C640" s="252" t="str">
        <f>IFERROR(VLOOKUP($A640,'[2]Establecimiento 2023'!$A$1:$E$183,3,FALSE),0)</f>
        <v>105313-Centro de Salud Familiar Dr. Emilio Schaffhauser</v>
      </c>
      <c r="D640" s="253">
        <v>4</v>
      </c>
      <c r="E640" s="253">
        <v>156</v>
      </c>
    </row>
    <row r="641" spans="1:5" ht="15" customHeight="1" x14ac:dyDescent="0.25">
      <c r="A641" s="252" t="s">
        <v>466</v>
      </c>
      <c r="B641" s="252" t="str">
        <f>IFERROR(VLOOKUP($A641,'[2]Establecimiento 2023'!$A$1:$E$183,4,FALSE),0)</f>
        <v>04101-La Serena</v>
      </c>
      <c r="C641" s="252" t="str">
        <f>IFERROR(VLOOKUP($A641,'[2]Establecimiento 2023'!$A$1:$E$183,3,FALSE),0)</f>
        <v>105313-Centro de Salud Familiar Dr. Emilio Schaffhauser</v>
      </c>
      <c r="D641" s="253">
        <v>5</v>
      </c>
      <c r="E641" s="253">
        <v>273</v>
      </c>
    </row>
    <row r="642" spans="1:5" ht="15" customHeight="1" x14ac:dyDescent="0.25">
      <c r="A642" s="252" t="s">
        <v>467</v>
      </c>
      <c r="B642" s="252" t="str">
        <f>IFERROR(VLOOKUP($A642,'[2]Establecimiento 2023'!$A$1:$E$183,4,FALSE),0)</f>
        <v>04104-La Higuera</v>
      </c>
      <c r="C642" s="252" t="str">
        <f>IFERROR(VLOOKUP($A642,'[2]Establecimiento 2023'!$A$1:$E$183,3,FALSE),0)</f>
        <v>105314-Centro de Salud Familiar La Higuera</v>
      </c>
      <c r="D642" s="253">
        <v>3</v>
      </c>
      <c r="E642" s="253">
        <v>2</v>
      </c>
    </row>
    <row r="643" spans="1:5" ht="15" customHeight="1" x14ac:dyDescent="0.25">
      <c r="A643" s="252" t="s">
        <v>467</v>
      </c>
      <c r="B643" s="252" t="str">
        <f>IFERROR(VLOOKUP($A643,'[2]Establecimiento 2023'!$A$1:$E$183,4,FALSE),0)</f>
        <v>04104-La Higuera</v>
      </c>
      <c r="C643" s="252" t="str">
        <f>IFERROR(VLOOKUP($A643,'[2]Establecimiento 2023'!$A$1:$E$183,3,FALSE),0)</f>
        <v>105314-Centro de Salud Familiar La Higuera</v>
      </c>
      <c r="D643" s="253">
        <v>5</v>
      </c>
      <c r="E643" s="253">
        <v>19</v>
      </c>
    </row>
    <row r="644" spans="1:5" ht="15" customHeight="1" x14ac:dyDescent="0.25">
      <c r="A644" s="252" t="s">
        <v>468</v>
      </c>
      <c r="B644" s="252" t="str">
        <f>IFERROR(VLOOKUP($A644,'[2]Establecimiento 2023'!$A$1:$E$183,4,FALSE),0)</f>
        <v>04301-Ovalle</v>
      </c>
      <c r="C644" s="252" t="str">
        <f>IFERROR(VLOOKUP($A644,'[2]Establecimiento 2023'!$A$1:$E$183,3,FALSE),0)</f>
        <v>105315-Centro de Salud Familiar Cerrillos de Tamaya</v>
      </c>
      <c r="D644" s="253">
        <v>1</v>
      </c>
      <c r="E644" s="253">
        <v>5</v>
      </c>
    </row>
    <row r="645" spans="1:5" ht="15" customHeight="1" x14ac:dyDescent="0.25">
      <c r="A645" s="252" t="s">
        <v>468</v>
      </c>
      <c r="B645" s="252" t="str">
        <f>IFERROR(VLOOKUP($A645,'[2]Establecimiento 2023'!$A$1:$E$183,4,FALSE),0)</f>
        <v>04301-Ovalle</v>
      </c>
      <c r="C645" s="252" t="str">
        <f>IFERROR(VLOOKUP($A645,'[2]Establecimiento 2023'!$A$1:$E$183,3,FALSE),0)</f>
        <v>105315-Centro de Salud Familiar Cerrillos de Tamaya</v>
      </c>
      <c r="D645" s="253">
        <v>2</v>
      </c>
      <c r="E645" s="253">
        <v>7</v>
      </c>
    </row>
    <row r="646" spans="1:5" ht="15" customHeight="1" x14ac:dyDescent="0.25">
      <c r="A646" s="252" t="s">
        <v>468</v>
      </c>
      <c r="B646" s="252" t="str">
        <f>IFERROR(VLOOKUP($A646,'[2]Establecimiento 2023'!$A$1:$E$183,4,FALSE),0)</f>
        <v>04301-Ovalle</v>
      </c>
      <c r="C646" s="252" t="str">
        <f>IFERROR(VLOOKUP($A646,'[2]Establecimiento 2023'!$A$1:$E$183,3,FALSE),0)</f>
        <v>105315-Centro de Salud Familiar Cerrillos de Tamaya</v>
      </c>
      <c r="D646" s="253">
        <v>3</v>
      </c>
      <c r="E646" s="253">
        <v>9</v>
      </c>
    </row>
    <row r="647" spans="1:5" ht="15" customHeight="1" x14ac:dyDescent="0.25">
      <c r="A647" s="252" t="s">
        <v>468</v>
      </c>
      <c r="B647" s="252" t="str">
        <f>IFERROR(VLOOKUP($A647,'[2]Establecimiento 2023'!$A$1:$E$183,4,FALSE),0)</f>
        <v>04301-Ovalle</v>
      </c>
      <c r="C647" s="252" t="str">
        <f>IFERROR(VLOOKUP($A647,'[2]Establecimiento 2023'!$A$1:$E$183,3,FALSE),0)</f>
        <v>105315-Centro de Salud Familiar Cerrillos de Tamaya</v>
      </c>
      <c r="D647" s="253">
        <v>4</v>
      </c>
      <c r="E647" s="253">
        <v>22</v>
      </c>
    </row>
    <row r="648" spans="1:5" ht="15" customHeight="1" x14ac:dyDescent="0.25">
      <c r="A648" s="252" t="s">
        <v>468</v>
      </c>
      <c r="B648" s="252" t="str">
        <f>IFERROR(VLOOKUP($A648,'[2]Establecimiento 2023'!$A$1:$E$183,4,FALSE),0)</f>
        <v>04301-Ovalle</v>
      </c>
      <c r="C648" s="252" t="str">
        <f>IFERROR(VLOOKUP($A648,'[2]Establecimiento 2023'!$A$1:$E$183,3,FALSE),0)</f>
        <v>105315-Centro de Salud Familiar Cerrillos de Tamaya</v>
      </c>
      <c r="D648" s="253">
        <v>5</v>
      </c>
      <c r="E648" s="253">
        <v>12</v>
      </c>
    </row>
    <row r="649" spans="1:5" ht="15" customHeight="1" x14ac:dyDescent="0.25">
      <c r="A649" s="252" t="s">
        <v>469</v>
      </c>
      <c r="B649" s="252" t="str">
        <f>IFERROR(VLOOKUP($A649,'[2]Establecimiento 2023'!$A$1:$E$183,4,FALSE),0)</f>
        <v>04301-Ovalle</v>
      </c>
      <c r="C649" s="252" t="str">
        <f>IFERROR(VLOOKUP($A649,'[2]Establecimiento 2023'!$A$1:$E$183,3,FALSE),0)</f>
        <v>105317-Centro de Salud Familiar Jorge Jordán Domic</v>
      </c>
      <c r="D649" s="253">
        <v>1</v>
      </c>
      <c r="E649" s="253">
        <v>42</v>
      </c>
    </row>
    <row r="650" spans="1:5" ht="15" customHeight="1" x14ac:dyDescent="0.25">
      <c r="A650" s="252" t="s">
        <v>469</v>
      </c>
      <c r="B650" s="252" t="str">
        <f>IFERROR(VLOOKUP($A650,'[2]Establecimiento 2023'!$A$1:$E$183,4,FALSE),0)</f>
        <v>04301-Ovalle</v>
      </c>
      <c r="C650" s="252" t="str">
        <f>IFERROR(VLOOKUP($A650,'[2]Establecimiento 2023'!$A$1:$E$183,3,FALSE),0)</f>
        <v>105317-Centro de Salud Familiar Jorge Jordán Domic</v>
      </c>
      <c r="D650" s="253">
        <v>2</v>
      </c>
      <c r="E650" s="253">
        <v>37</v>
      </c>
    </row>
    <row r="651" spans="1:5" ht="15" customHeight="1" x14ac:dyDescent="0.25">
      <c r="A651" s="252" t="s">
        <v>469</v>
      </c>
      <c r="B651" s="252" t="str">
        <f>IFERROR(VLOOKUP($A651,'[2]Establecimiento 2023'!$A$1:$E$183,4,FALSE),0)</f>
        <v>04301-Ovalle</v>
      </c>
      <c r="C651" s="252" t="str">
        <f>IFERROR(VLOOKUP($A651,'[2]Establecimiento 2023'!$A$1:$E$183,3,FALSE),0)</f>
        <v>105317-Centro de Salud Familiar Jorge Jordán Domic</v>
      </c>
      <c r="D651" s="253">
        <v>3</v>
      </c>
      <c r="E651" s="253">
        <v>34</v>
      </c>
    </row>
    <row r="652" spans="1:5" ht="15" customHeight="1" x14ac:dyDescent="0.25">
      <c r="A652" s="252" t="s">
        <v>469</v>
      </c>
      <c r="B652" s="252" t="str">
        <f>IFERROR(VLOOKUP($A652,'[2]Establecimiento 2023'!$A$1:$E$183,4,FALSE),0)</f>
        <v>04301-Ovalle</v>
      </c>
      <c r="C652" s="252" t="str">
        <f>IFERROR(VLOOKUP($A652,'[2]Establecimiento 2023'!$A$1:$E$183,3,FALSE),0)</f>
        <v>105317-Centro de Salud Familiar Jorge Jordán Domic</v>
      </c>
      <c r="D652" s="253">
        <v>4</v>
      </c>
      <c r="E652" s="253">
        <v>63</v>
      </c>
    </row>
    <row r="653" spans="1:5" ht="15" customHeight="1" x14ac:dyDescent="0.25">
      <c r="A653" s="252" t="s">
        <v>469</v>
      </c>
      <c r="B653" s="252" t="str">
        <f>IFERROR(VLOOKUP($A653,'[2]Establecimiento 2023'!$A$1:$E$183,4,FALSE),0)</f>
        <v>04301-Ovalle</v>
      </c>
      <c r="C653" s="252" t="str">
        <f>IFERROR(VLOOKUP($A653,'[2]Establecimiento 2023'!$A$1:$E$183,3,FALSE),0)</f>
        <v>105317-Centro de Salud Familiar Jorge Jordán Domic</v>
      </c>
      <c r="D653" s="253">
        <v>5</v>
      </c>
      <c r="E653" s="253">
        <v>71</v>
      </c>
    </row>
    <row r="654" spans="1:5" ht="15" customHeight="1" x14ac:dyDescent="0.25">
      <c r="A654" s="252" t="s">
        <v>470</v>
      </c>
      <c r="B654" s="252" t="str">
        <f>IFERROR(VLOOKUP($A654,'[2]Establecimiento 2023'!$A$1:$E$183,4,FALSE),0)</f>
        <v>04303-Monte Patria</v>
      </c>
      <c r="C654" s="252" t="str">
        <f>IFERROR(VLOOKUP($A654,'[2]Establecimiento 2023'!$A$1:$E$183,3,FALSE),0)</f>
        <v>105318-Centro de Salud Familiar El Palqui</v>
      </c>
      <c r="D654" s="253">
        <v>1</v>
      </c>
      <c r="E654" s="253">
        <v>20</v>
      </c>
    </row>
    <row r="655" spans="1:5" ht="15" customHeight="1" x14ac:dyDescent="0.25">
      <c r="A655" s="252" t="s">
        <v>470</v>
      </c>
      <c r="B655" s="252" t="str">
        <f>IFERROR(VLOOKUP($A655,'[2]Establecimiento 2023'!$A$1:$E$183,4,FALSE),0)</f>
        <v>04303-Monte Patria</v>
      </c>
      <c r="C655" s="252" t="str">
        <f>IFERROR(VLOOKUP($A655,'[2]Establecimiento 2023'!$A$1:$E$183,3,FALSE),0)</f>
        <v>105318-Centro de Salud Familiar El Palqui</v>
      </c>
      <c r="D655" s="253">
        <v>2</v>
      </c>
      <c r="E655" s="253">
        <v>7</v>
      </c>
    </row>
    <row r="656" spans="1:5" ht="15" customHeight="1" x14ac:dyDescent="0.25">
      <c r="A656" s="252" t="s">
        <v>470</v>
      </c>
      <c r="B656" s="252" t="str">
        <f>IFERROR(VLOOKUP($A656,'[2]Establecimiento 2023'!$A$1:$E$183,4,FALSE),0)</f>
        <v>04303-Monte Patria</v>
      </c>
      <c r="C656" s="252" t="str">
        <f>IFERROR(VLOOKUP($A656,'[2]Establecimiento 2023'!$A$1:$E$183,3,FALSE),0)</f>
        <v>105318-Centro de Salud Familiar El Palqui</v>
      </c>
      <c r="D656" s="253">
        <v>3</v>
      </c>
      <c r="E656" s="253">
        <v>2</v>
      </c>
    </row>
    <row r="657" spans="1:5" ht="15" customHeight="1" x14ac:dyDescent="0.25">
      <c r="A657" s="252" t="s">
        <v>470</v>
      </c>
      <c r="B657" s="252" t="str">
        <f>IFERROR(VLOOKUP($A657,'[2]Establecimiento 2023'!$A$1:$E$183,4,FALSE),0)</f>
        <v>04303-Monte Patria</v>
      </c>
      <c r="C657" s="252" t="str">
        <f>IFERROR(VLOOKUP($A657,'[2]Establecimiento 2023'!$A$1:$E$183,3,FALSE),0)</f>
        <v>105318-Centro de Salud Familiar El Palqui</v>
      </c>
      <c r="D657" s="253">
        <v>4</v>
      </c>
      <c r="E657" s="253">
        <v>10</v>
      </c>
    </row>
    <row r="658" spans="1:5" ht="15" customHeight="1" x14ac:dyDescent="0.25">
      <c r="A658" s="252" t="s">
        <v>470</v>
      </c>
      <c r="B658" s="252" t="str">
        <f>IFERROR(VLOOKUP($A658,'[2]Establecimiento 2023'!$A$1:$E$183,4,FALSE),0)</f>
        <v>04303-Monte Patria</v>
      </c>
      <c r="C658" s="252" t="str">
        <f>IFERROR(VLOOKUP($A658,'[2]Establecimiento 2023'!$A$1:$E$183,3,FALSE),0)</f>
        <v>105318-Centro de Salud Familiar El Palqui</v>
      </c>
      <c r="D658" s="253">
        <v>5</v>
      </c>
      <c r="E658" s="253">
        <v>12</v>
      </c>
    </row>
    <row r="659" spans="1:5" ht="15" customHeight="1" x14ac:dyDescent="0.25">
      <c r="A659" s="252" t="s">
        <v>471</v>
      </c>
      <c r="B659" s="252" t="str">
        <f>IFERROR(VLOOKUP($A659,'[2]Establecimiento 2023'!$A$1:$E$183,4,FALSE),0)</f>
        <v>04101-La Serena</v>
      </c>
      <c r="C659" s="252" t="str">
        <f>IFERROR(VLOOKUP($A659,'[2]Establecimiento 2023'!$A$1:$E$183,3,FALSE),0)</f>
        <v>105319-Centro de Salud Familiar Cardenal Raúl Silva Henríquez de La Serena</v>
      </c>
      <c r="D659" s="253">
        <v>1</v>
      </c>
      <c r="E659" s="253">
        <v>125</v>
      </c>
    </row>
    <row r="660" spans="1:5" ht="15" customHeight="1" x14ac:dyDescent="0.25">
      <c r="A660" s="252" t="s">
        <v>471</v>
      </c>
      <c r="B660" s="252" t="str">
        <f>IFERROR(VLOOKUP($A660,'[2]Establecimiento 2023'!$A$1:$E$183,4,FALSE),0)</f>
        <v>04101-La Serena</v>
      </c>
      <c r="C660" s="252" t="str">
        <f>IFERROR(VLOOKUP($A660,'[2]Establecimiento 2023'!$A$1:$E$183,3,FALSE),0)</f>
        <v>105319-Centro de Salud Familiar Cardenal Raúl Silva Henríquez de La Serena</v>
      </c>
      <c r="D660" s="253">
        <v>2</v>
      </c>
      <c r="E660" s="253">
        <v>87</v>
      </c>
    </row>
    <row r="661" spans="1:5" ht="15" customHeight="1" x14ac:dyDescent="0.25">
      <c r="A661" s="252" t="s">
        <v>471</v>
      </c>
      <c r="B661" s="252" t="str">
        <f>IFERROR(VLOOKUP($A661,'[2]Establecimiento 2023'!$A$1:$E$183,4,FALSE),0)</f>
        <v>04101-La Serena</v>
      </c>
      <c r="C661" s="252" t="str">
        <f>IFERROR(VLOOKUP($A661,'[2]Establecimiento 2023'!$A$1:$E$183,3,FALSE),0)</f>
        <v>105319-Centro de Salud Familiar Cardenal Raúl Silva Henríquez de La Serena</v>
      </c>
      <c r="D661" s="253">
        <v>3</v>
      </c>
      <c r="E661" s="253">
        <v>94</v>
      </c>
    </row>
    <row r="662" spans="1:5" ht="15" customHeight="1" x14ac:dyDescent="0.25">
      <c r="A662" s="252" t="s">
        <v>471</v>
      </c>
      <c r="B662" s="252" t="str">
        <f>IFERROR(VLOOKUP($A662,'[2]Establecimiento 2023'!$A$1:$E$183,4,FALSE),0)</f>
        <v>04101-La Serena</v>
      </c>
      <c r="C662" s="252" t="str">
        <f>IFERROR(VLOOKUP($A662,'[2]Establecimiento 2023'!$A$1:$E$183,3,FALSE),0)</f>
        <v>105319-Centro de Salud Familiar Cardenal Raúl Silva Henríquez de La Serena</v>
      </c>
      <c r="D662" s="253">
        <v>4</v>
      </c>
      <c r="E662" s="253">
        <v>73</v>
      </c>
    </row>
    <row r="663" spans="1:5" ht="15" customHeight="1" x14ac:dyDescent="0.25">
      <c r="A663" s="252" t="s">
        <v>471</v>
      </c>
      <c r="B663" s="252" t="str">
        <f>IFERROR(VLOOKUP($A663,'[2]Establecimiento 2023'!$A$1:$E$183,4,FALSE),0)</f>
        <v>04101-La Serena</v>
      </c>
      <c r="C663" s="252" t="str">
        <f>IFERROR(VLOOKUP($A663,'[2]Establecimiento 2023'!$A$1:$E$183,3,FALSE),0)</f>
        <v>105319-Centro de Salud Familiar Cardenal Raúl Silva Henríquez de La Serena</v>
      </c>
      <c r="D663" s="253">
        <v>5</v>
      </c>
      <c r="E663" s="253">
        <v>122</v>
      </c>
    </row>
    <row r="664" spans="1:5" ht="15" customHeight="1" x14ac:dyDescent="0.25">
      <c r="A664" s="252" t="s">
        <v>472</v>
      </c>
      <c r="B664" s="252" t="str">
        <f>IFERROR(VLOOKUP($A664,'[2]Establecimiento 2023'!$A$1:$E$183,4,FALSE),0)</f>
        <v>04102-Coquimbo</v>
      </c>
      <c r="C664" s="252" t="str">
        <f>IFERROR(VLOOKUP($A664,'[2]Establecimiento 2023'!$A$1:$E$183,3,FALSE),0)</f>
        <v>105321-Centro de Salud Familiar Tongoy</v>
      </c>
      <c r="D664" s="253">
        <v>1</v>
      </c>
      <c r="E664" s="253">
        <v>9</v>
      </c>
    </row>
    <row r="665" spans="1:5" ht="15" customHeight="1" x14ac:dyDescent="0.25">
      <c r="A665" s="252" t="s">
        <v>472</v>
      </c>
      <c r="B665" s="252" t="str">
        <f>IFERROR(VLOOKUP($A665,'[2]Establecimiento 2023'!$A$1:$E$183,4,FALSE),0)</f>
        <v>04102-Coquimbo</v>
      </c>
      <c r="C665" s="252" t="str">
        <f>IFERROR(VLOOKUP($A665,'[2]Establecimiento 2023'!$A$1:$E$183,3,FALSE),0)</f>
        <v>105321-Centro de Salud Familiar Tongoy</v>
      </c>
      <c r="D665" s="253">
        <v>2</v>
      </c>
      <c r="E665" s="253">
        <v>9</v>
      </c>
    </row>
    <row r="666" spans="1:5" ht="15" customHeight="1" x14ac:dyDescent="0.25">
      <c r="A666" s="252" t="s">
        <v>472</v>
      </c>
      <c r="B666" s="252" t="str">
        <f>IFERROR(VLOOKUP($A666,'[2]Establecimiento 2023'!$A$1:$E$183,4,FALSE),0)</f>
        <v>04102-Coquimbo</v>
      </c>
      <c r="C666" s="252" t="str">
        <f>IFERROR(VLOOKUP($A666,'[2]Establecimiento 2023'!$A$1:$E$183,3,FALSE),0)</f>
        <v>105321-Centro de Salud Familiar Tongoy</v>
      </c>
      <c r="D666" s="253">
        <v>3</v>
      </c>
      <c r="E666" s="253">
        <v>4</v>
      </c>
    </row>
    <row r="667" spans="1:5" ht="15" customHeight="1" x14ac:dyDescent="0.25">
      <c r="A667" s="252" t="s">
        <v>472</v>
      </c>
      <c r="B667" s="252" t="str">
        <f>IFERROR(VLOOKUP($A667,'[2]Establecimiento 2023'!$A$1:$E$183,4,FALSE),0)</f>
        <v>04102-Coquimbo</v>
      </c>
      <c r="C667" s="252" t="str">
        <f>IFERROR(VLOOKUP($A667,'[2]Establecimiento 2023'!$A$1:$E$183,3,FALSE),0)</f>
        <v>105321-Centro de Salud Familiar Tongoy</v>
      </c>
      <c r="D667" s="253">
        <v>4</v>
      </c>
      <c r="E667" s="253">
        <v>25</v>
      </c>
    </row>
    <row r="668" spans="1:5" ht="15" customHeight="1" x14ac:dyDescent="0.25">
      <c r="A668" s="252" t="s">
        <v>472</v>
      </c>
      <c r="B668" s="252" t="str">
        <f>IFERROR(VLOOKUP($A668,'[2]Establecimiento 2023'!$A$1:$E$183,4,FALSE),0)</f>
        <v>04102-Coquimbo</v>
      </c>
      <c r="C668" s="252" t="str">
        <f>IFERROR(VLOOKUP($A668,'[2]Establecimiento 2023'!$A$1:$E$183,3,FALSE),0)</f>
        <v>105321-Centro de Salud Familiar Tongoy</v>
      </c>
      <c r="D668" s="253">
        <v>5</v>
      </c>
      <c r="E668" s="253">
        <v>60</v>
      </c>
    </row>
    <row r="669" spans="1:5" ht="15" customHeight="1" x14ac:dyDescent="0.25">
      <c r="A669" s="252" t="s">
        <v>473</v>
      </c>
      <c r="B669" s="252" t="str">
        <f>IFERROR(VLOOKUP($A669,'[2]Establecimiento 2023'!$A$1:$E$183,4,FALSE),0)</f>
        <v>04301-Ovalle</v>
      </c>
      <c r="C669" s="252" t="str">
        <f>IFERROR(VLOOKUP($A669,'[2]Establecimiento 2023'!$A$1:$E$183,3,FALSE),0)</f>
        <v>105322-Centro de Salud Familiar Marcos Macuada</v>
      </c>
      <c r="D669" s="253">
        <v>1</v>
      </c>
      <c r="E669" s="253">
        <v>50</v>
      </c>
    </row>
    <row r="670" spans="1:5" ht="15" customHeight="1" x14ac:dyDescent="0.25">
      <c r="A670" s="252" t="s">
        <v>473</v>
      </c>
      <c r="B670" s="252" t="str">
        <f>IFERROR(VLOOKUP($A670,'[2]Establecimiento 2023'!$A$1:$E$183,4,FALSE),0)</f>
        <v>04301-Ovalle</v>
      </c>
      <c r="C670" s="252" t="str">
        <f>IFERROR(VLOOKUP($A670,'[2]Establecimiento 2023'!$A$1:$E$183,3,FALSE),0)</f>
        <v>105322-Centro de Salud Familiar Marcos Macuada</v>
      </c>
      <c r="D670" s="253">
        <v>2</v>
      </c>
      <c r="E670" s="253">
        <v>62</v>
      </c>
    </row>
    <row r="671" spans="1:5" ht="15" customHeight="1" x14ac:dyDescent="0.25">
      <c r="A671" s="252" t="s">
        <v>473</v>
      </c>
      <c r="B671" s="252" t="str">
        <f>IFERROR(VLOOKUP($A671,'[2]Establecimiento 2023'!$A$1:$E$183,4,FALSE),0)</f>
        <v>04301-Ovalle</v>
      </c>
      <c r="C671" s="252" t="str">
        <f>IFERROR(VLOOKUP($A671,'[2]Establecimiento 2023'!$A$1:$E$183,3,FALSE),0)</f>
        <v>105322-Centro de Salud Familiar Marcos Macuada</v>
      </c>
      <c r="D671" s="253">
        <v>3</v>
      </c>
      <c r="E671" s="253">
        <v>22</v>
      </c>
    </row>
    <row r="672" spans="1:5" ht="15" customHeight="1" x14ac:dyDescent="0.25">
      <c r="A672" s="252" t="s">
        <v>473</v>
      </c>
      <c r="B672" s="252" t="str">
        <f>IFERROR(VLOOKUP($A672,'[2]Establecimiento 2023'!$A$1:$E$183,4,FALSE),0)</f>
        <v>04301-Ovalle</v>
      </c>
      <c r="C672" s="252" t="str">
        <f>IFERROR(VLOOKUP($A672,'[2]Establecimiento 2023'!$A$1:$E$183,3,FALSE),0)</f>
        <v>105322-Centro de Salud Familiar Marcos Macuada</v>
      </c>
      <c r="D672" s="253">
        <v>4</v>
      </c>
      <c r="E672" s="253">
        <v>82</v>
      </c>
    </row>
    <row r="673" spans="1:5" ht="15" customHeight="1" x14ac:dyDescent="0.25">
      <c r="A673" s="252" t="s">
        <v>473</v>
      </c>
      <c r="B673" s="252" t="str">
        <f>IFERROR(VLOOKUP($A673,'[2]Establecimiento 2023'!$A$1:$E$183,4,FALSE),0)</f>
        <v>04301-Ovalle</v>
      </c>
      <c r="C673" s="252" t="str">
        <f>IFERROR(VLOOKUP($A673,'[2]Establecimiento 2023'!$A$1:$E$183,3,FALSE),0)</f>
        <v>105322-Centro de Salud Familiar Marcos Macuada</v>
      </c>
      <c r="D673" s="253">
        <v>5</v>
      </c>
      <c r="E673" s="253">
        <v>22</v>
      </c>
    </row>
    <row r="674" spans="1:5" ht="15" customHeight="1" x14ac:dyDescent="0.25">
      <c r="A674" s="252" t="s">
        <v>474</v>
      </c>
      <c r="B674" s="252" t="str">
        <f>IFERROR(VLOOKUP($A674,'[2]Establecimiento 2023'!$A$1:$E$183,4,FALSE),0)</f>
        <v>04102-Coquimbo</v>
      </c>
      <c r="C674" s="252" t="str">
        <f>IFERROR(VLOOKUP($A674,'[2]Establecimiento 2023'!$A$1:$E$183,3,FALSE),0)</f>
        <v>105323-Centro de Salud Familiar Dr. Sergio Aguilar Delgado</v>
      </c>
      <c r="D674" s="253">
        <v>1</v>
      </c>
      <c r="E674" s="253">
        <v>127</v>
      </c>
    </row>
    <row r="675" spans="1:5" ht="15" customHeight="1" x14ac:dyDescent="0.25">
      <c r="A675" s="252" t="s">
        <v>474</v>
      </c>
      <c r="B675" s="252" t="str">
        <f>IFERROR(VLOOKUP($A675,'[2]Establecimiento 2023'!$A$1:$E$183,4,FALSE),0)</f>
        <v>04102-Coquimbo</v>
      </c>
      <c r="C675" s="252" t="str">
        <f>IFERROR(VLOOKUP($A675,'[2]Establecimiento 2023'!$A$1:$E$183,3,FALSE),0)</f>
        <v>105323-Centro de Salud Familiar Dr. Sergio Aguilar Delgado</v>
      </c>
      <c r="D675" s="253">
        <v>2</v>
      </c>
      <c r="E675" s="253">
        <v>137</v>
      </c>
    </row>
    <row r="676" spans="1:5" ht="15" customHeight="1" x14ac:dyDescent="0.25">
      <c r="A676" s="252" t="s">
        <v>474</v>
      </c>
      <c r="B676" s="252" t="str">
        <f>IFERROR(VLOOKUP($A676,'[2]Establecimiento 2023'!$A$1:$E$183,4,FALSE),0)</f>
        <v>04102-Coquimbo</v>
      </c>
      <c r="C676" s="252" t="str">
        <f>IFERROR(VLOOKUP($A676,'[2]Establecimiento 2023'!$A$1:$E$183,3,FALSE),0)</f>
        <v>105323-Centro de Salud Familiar Dr. Sergio Aguilar Delgado</v>
      </c>
      <c r="D676" s="253">
        <v>3</v>
      </c>
      <c r="E676" s="253">
        <v>180</v>
      </c>
    </row>
    <row r="677" spans="1:5" ht="15" customHeight="1" x14ac:dyDescent="0.25">
      <c r="A677" s="252" t="s">
        <v>474</v>
      </c>
      <c r="B677" s="252" t="str">
        <f>IFERROR(VLOOKUP($A677,'[2]Establecimiento 2023'!$A$1:$E$183,4,FALSE),0)</f>
        <v>04102-Coquimbo</v>
      </c>
      <c r="C677" s="252" t="str">
        <f>IFERROR(VLOOKUP($A677,'[2]Establecimiento 2023'!$A$1:$E$183,3,FALSE),0)</f>
        <v>105323-Centro de Salud Familiar Dr. Sergio Aguilar Delgado</v>
      </c>
      <c r="D677" s="253">
        <v>4</v>
      </c>
      <c r="E677" s="253">
        <v>129</v>
      </c>
    </row>
    <row r="678" spans="1:5" ht="15" customHeight="1" x14ac:dyDescent="0.25">
      <c r="A678" s="252" t="s">
        <v>474</v>
      </c>
      <c r="B678" s="252" t="str">
        <f>IFERROR(VLOOKUP($A678,'[2]Establecimiento 2023'!$A$1:$E$183,4,FALSE),0)</f>
        <v>04102-Coquimbo</v>
      </c>
      <c r="C678" s="252" t="str">
        <f>IFERROR(VLOOKUP($A678,'[2]Establecimiento 2023'!$A$1:$E$183,3,FALSE),0)</f>
        <v>105323-Centro de Salud Familiar Dr. Sergio Aguilar Delgado</v>
      </c>
      <c r="D678" s="253">
        <v>5</v>
      </c>
      <c r="E678" s="253">
        <v>209</v>
      </c>
    </row>
    <row r="679" spans="1:5" ht="15" customHeight="1" x14ac:dyDescent="0.25">
      <c r="A679" s="252" t="s">
        <v>475</v>
      </c>
      <c r="B679" s="252" t="str">
        <f>IFERROR(VLOOKUP($A679,'[2]Establecimiento 2023'!$A$1:$E$183,4,FALSE),0)</f>
        <v>04301-Ovalle</v>
      </c>
      <c r="C679" s="252" t="str">
        <f>IFERROR(VLOOKUP($A679,'[2]Establecimiento 2023'!$A$1:$E$183,3,FALSE),0)</f>
        <v>105324-Centro de Salud Familiar Sotaquí</v>
      </c>
      <c r="D679" s="253">
        <v>1</v>
      </c>
      <c r="E679" s="253">
        <v>6</v>
      </c>
    </row>
    <row r="680" spans="1:5" ht="15" customHeight="1" x14ac:dyDescent="0.25">
      <c r="A680" s="252" t="s">
        <v>475</v>
      </c>
      <c r="B680" s="252" t="str">
        <f>IFERROR(VLOOKUP($A680,'[2]Establecimiento 2023'!$A$1:$E$183,4,FALSE),0)</f>
        <v>04301-Ovalle</v>
      </c>
      <c r="C680" s="252" t="str">
        <f>IFERROR(VLOOKUP($A680,'[2]Establecimiento 2023'!$A$1:$E$183,3,FALSE),0)</f>
        <v>105324-Centro de Salud Familiar Sotaquí</v>
      </c>
      <c r="D680" s="253">
        <v>3</v>
      </c>
      <c r="E680" s="253">
        <v>8</v>
      </c>
    </row>
    <row r="681" spans="1:5" ht="15" customHeight="1" x14ac:dyDescent="0.25">
      <c r="A681" s="252" t="s">
        <v>475</v>
      </c>
      <c r="B681" s="252" t="str">
        <f>IFERROR(VLOOKUP($A681,'[2]Establecimiento 2023'!$A$1:$E$183,4,FALSE),0)</f>
        <v>04301-Ovalle</v>
      </c>
      <c r="C681" s="252" t="str">
        <f>IFERROR(VLOOKUP($A681,'[2]Establecimiento 2023'!$A$1:$E$183,3,FALSE),0)</f>
        <v>105324-Centro de Salud Familiar Sotaquí</v>
      </c>
      <c r="D681" s="253">
        <v>4</v>
      </c>
      <c r="E681" s="253">
        <v>3</v>
      </c>
    </row>
    <row r="682" spans="1:5" ht="15" customHeight="1" x14ac:dyDescent="0.25">
      <c r="A682" s="252" t="s">
        <v>475</v>
      </c>
      <c r="B682" s="252" t="str">
        <f>IFERROR(VLOOKUP($A682,'[2]Establecimiento 2023'!$A$1:$E$183,4,FALSE),0)</f>
        <v>04301-Ovalle</v>
      </c>
      <c r="C682" s="252" t="str">
        <f>IFERROR(VLOOKUP($A682,'[2]Establecimiento 2023'!$A$1:$E$183,3,FALSE),0)</f>
        <v>105324-Centro de Salud Familiar Sotaquí</v>
      </c>
      <c r="D682" s="253">
        <v>5</v>
      </c>
      <c r="E682" s="253">
        <v>9</v>
      </c>
    </row>
    <row r="683" spans="1:5" ht="15" customHeight="1" x14ac:dyDescent="0.25">
      <c r="A683" s="252" t="s">
        <v>476</v>
      </c>
      <c r="B683" s="252" t="str">
        <f>IFERROR(VLOOKUP($A683,'[2]Establecimiento 2023'!$A$1:$E$183,4,FALSE),0)</f>
        <v>04101-La Serena</v>
      </c>
      <c r="C683" s="252" t="str">
        <f>IFERROR(VLOOKUP($A683,'[2]Establecimiento 2023'!$A$1:$E$183,3,FALSE),0)</f>
        <v>105325-Centro de Salud Familiar Juan Pablo II (La Serena)</v>
      </c>
      <c r="D683" s="253">
        <v>1</v>
      </c>
      <c r="E683" s="253">
        <v>61</v>
      </c>
    </row>
    <row r="684" spans="1:5" ht="15" customHeight="1" x14ac:dyDescent="0.25">
      <c r="A684" s="252" t="s">
        <v>476</v>
      </c>
      <c r="B684" s="252" t="str">
        <f>IFERROR(VLOOKUP($A684,'[2]Establecimiento 2023'!$A$1:$E$183,4,FALSE),0)</f>
        <v>04101-La Serena</v>
      </c>
      <c r="C684" s="252" t="str">
        <f>IFERROR(VLOOKUP($A684,'[2]Establecimiento 2023'!$A$1:$E$183,3,FALSE),0)</f>
        <v>105325-Centro de Salud Familiar Juan Pablo II (La Serena)</v>
      </c>
      <c r="D684" s="253">
        <v>2</v>
      </c>
      <c r="E684" s="253">
        <v>31</v>
      </c>
    </row>
    <row r="685" spans="1:5" ht="15" customHeight="1" x14ac:dyDescent="0.25">
      <c r="A685" s="252" t="s">
        <v>476</v>
      </c>
      <c r="B685" s="252" t="str">
        <f>IFERROR(VLOOKUP($A685,'[2]Establecimiento 2023'!$A$1:$E$183,4,FALSE),0)</f>
        <v>04101-La Serena</v>
      </c>
      <c r="C685" s="252" t="str">
        <f>IFERROR(VLOOKUP($A685,'[2]Establecimiento 2023'!$A$1:$E$183,3,FALSE),0)</f>
        <v>105325-Centro de Salud Familiar Juan Pablo II (La Serena)</v>
      </c>
      <c r="D685" s="253">
        <v>4</v>
      </c>
      <c r="E685" s="253">
        <v>2</v>
      </c>
    </row>
    <row r="686" spans="1:5" ht="15" customHeight="1" x14ac:dyDescent="0.25">
      <c r="A686" s="252" t="s">
        <v>476</v>
      </c>
      <c r="B686" s="252" t="str">
        <f>IFERROR(VLOOKUP($A686,'[2]Establecimiento 2023'!$A$1:$E$183,4,FALSE),0)</f>
        <v>04101-La Serena</v>
      </c>
      <c r="C686" s="252" t="str">
        <f>IFERROR(VLOOKUP($A686,'[2]Establecimiento 2023'!$A$1:$E$183,3,FALSE),0)</f>
        <v>105325-Centro de Salud Familiar Juan Pablo II (La Serena)</v>
      </c>
      <c r="D686" s="253">
        <v>5</v>
      </c>
      <c r="E686" s="253">
        <v>72</v>
      </c>
    </row>
    <row r="687" spans="1:5" ht="15" customHeight="1" x14ac:dyDescent="0.25">
      <c r="A687" s="252" t="s">
        <v>477</v>
      </c>
      <c r="B687" s="252" t="str">
        <f>IFERROR(VLOOKUP($A687,'[2]Establecimiento 2023'!$A$1:$E$183,4,FALSE),0)</f>
        <v>04201-Illapel</v>
      </c>
      <c r="C687" s="252" t="str">
        <f>IFERROR(VLOOKUP($A687,'[2]Establecimiento 2023'!$A$1:$E$183,3,FALSE),0)</f>
        <v>105326-Centro de Salud Familiar Villa San Rafael de Rozas</v>
      </c>
      <c r="D687" s="253">
        <v>1</v>
      </c>
      <c r="E687" s="253">
        <v>2</v>
      </c>
    </row>
    <row r="688" spans="1:5" ht="15" customHeight="1" x14ac:dyDescent="0.25">
      <c r="A688" s="252" t="s">
        <v>477</v>
      </c>
      <c r="B688" s="252" t="str">
        <f>IFERROR(VLOOKUP($A688,'[2]Establecimiento 2023'!$A$1:$E$183,4,FALSE),0)</f>
        <v>04201-Illapel</v>
      </c>
      <c r="C688" s="252" t="str">
        <f>IFERROR(VLOOKUP($A688,'[2]Establecimiento 2023'!$A$1:$E$183,3,FALSE),0)</f>
        <v>105326-Centro de Salud Familiar Villa San Rafael de Rozas</v>
      </c>
      <c r="D688" s="253">
        <v>2</v>
      </c>
      <c r="E688" s="253">
        <v>21</v>
      </c>
    </row>
    <row r="689" spans="1:5" ht="15" customHeight="1" x14ac:dyDescent="0.25">
      <c r="A689" s="252" t="s">
        <v>477</v>
      </c>
      <c r="B689" s="252" t="str">
        <f>IFERROR(VLOOKUP($A689,'[2]Establecimiento 2023'!$A$1:$E$183,4,FALSE),0)</f>
        <v>04201-Illapel</v>
      </c>
      <c r="C689" s="252" t="str">
        <f>IFERROR(VLOOKUP($A689,'[2]Establecimiento 2023'!$A$1:$E$183,3,FALSE),0)</f>
        <v>105326-Centro de Salud Familiar Villa San Rafael de Rozas</v>
      </c>
      <c r="D689" s="253">
        <v>3</v>
      </c>
      <c r="E689" s="253">
        <v>2</v>
      </c>
    </row>
    <row r="690" spans="1:5" ht="15" customHeight="1" x14ac:dyDescent="0.25">
      <c r="A690" s="252" t="s">
        <v>477</v>
      </c>
      <c r="B690" s="252" t="str">
        <f>IFERROR(VLOOKUP($A690,'[2]Establecimiento 2023'!$A$1:$E$183,4,FALSE),0)</f>
        <v>04201-Illapel</v>
      </c>
      <c r="C690" s="252" t="str">
        <f>IFERROR(VLOOKUP($A690,'[2]Establecimiento 2023'!$A$1:$E$183,3,FALSE),0)</f>
        <v>105326-Centro de Salud Familiar Villa San Rafael de Rozas</v>
      </c>
      <c r="D690" s="253">
        <v>4</v>
      </c>
      <c r="E690" s="253">
        <v>9</v>
      </c>
    </row>
    <row r="691" spans="1:5" ht="15" customHeight="1" x14ac:dyDescent="0.25">
      <c r="A691" s="252" t="s">
        <v>477</v>
      </c>
      <c r="B691" s="252" t="str">
        <f>IFERROR(VLOOKUP($A691,'[2]Establecimiento 2023'!$A$1:$E$183,4,FALSE),0)</f>
        <v>04201-Illapel</v>
      </c>
      <c r="C691" s="252" t="str">
        <f>IFERROR(VLOOKUP($A691,'[2]Establecimiento 2023'!$A$1:$E$183,3,FALSE),0)</f>
        <v>105326-Centro de Salud Familiar Villa San Rafael de Rozas</v>
      </c>
      <c r="D691" s="253">
        <v>5</v>
      </c>
      <c r="E691" s="253">
        <v>9</v>
      </c>
    </row>
    <row r="692" spans="1:5" ht="15" customHeight="1" x14ac:dyDescent="0.25">
      <c r="A692" s="252" t="s">
        <v>478</v>
      </c>
      <c r="B692" s="252" t="str">
        <f>IFERROR(VLOOKUP($A692,'[2]Establecimiento 2023'!$A$1:$E$183,4,FALSE),0)</f>
        <v>04101-La Serena</v>
      </c>
      <c r="C692" s="252" t="str">
        <f>IFERROR(VLOOKUP($A692,'[2]Establecimiento 2023'!$A$1:$E$183,3,FALSE),0)</f>
        <v>105400-Posta de Salud Rural Algarrobito</v>
      </c>
      <c r="D692" s="253">
        <v>1</v>
      </c>
      <c r="E692" s="253">
        <v>6</v>
      </c>
    </row>
    <row r="693" spans="1:5" ht="15" customHeight="1" x14ac:dyDescent="0.25">
      <c r="A693" s="252" t="s">
        <v>478</v>
      </c>
      <c r="B693" s="252" t="str">
        <f>IFERROR(VLOOKUP($A693,'[2]Establecimiento 2023'!$A$1:$E$183,4,FALSE),0)</f>
        <v>04101-La Serena</v>
      </c>
      <c r="C693" s="252" t="str">
        <f>IFERROR(VLOOKUP($A693,'[2]Establecimiento 2023'!$A$1:$E$183,3,FALSE),0)</f>
        <v>105400-Posta de Salud Rural Algarrobito</v>
      </c>
      <c r="D693" s="253">
        <v>2</v>
      </c>
      <c r="E693" s="253">
        <v>1</v>
      </c>
    </row>
    <row r="694" spans="1:5" ht="15" customHeight="1" x14ac:dyDescent="0.25">
      <c r="A694" s="252" t="s">
        <v>478</v>
      </c>
      <c r="B694" s="252" t="str">
        <f>IFERROR(VLOOKUP($A694,'[2]Establecimiento 2023'!$A$1:$E$183,4,FALSE),0)</f>
        <v>04101-La Serena</v>
      </c>
      <c r="C694" s="252" t="str">
        <f>IFERROR(VLOOKUP($A694,'[2]Establecimiento 2023'!$A$1:$E$183,3,FALSE),0)</f>
        <v>105400-Posta de Salud Rural Algarrobito</v>
      </c>
      <c r="D694" s="253">
        <v>3</v>
      </c>
      <c r="E694" s="253">
        <v>7</v>
      </c>
    </row>
    <row r="695" spans="1:5" ht="15" customHeight="1" x14ac:dyDescent="0.25">
      <c r="A695" s="252" t="s">
        <v>478</v>
      </c>
      <c r="B695" s="252" t="str">
        <f>IFERROR(VLOOKUP($A695,'[2]Establecimiento 2023'!$A$1:$E$183,4,FALSE),0)</f>
        <v>04101-La Serena</v>
      </c>
      <c r="C695" s="252" t="str">
        <f>IFERROR(VLOOKUP($A695,'[2]Establecimiento 2023'!$A$1:$E$183,3,FALSE),0)</f>
        <v>105400-Posta de Salud Rural Algarrobito</v>
      </c>
      <c r="D695" s="253">
        <v>4</v>
      </c>
      <c r="E695" s="253">
        <v>3</v>
      </c>
    </row>
    <row r="696" spans="1:5" ht="15" customHeight="1" x14ac:dyDescent="0.25">
      <c r="A696" s="252" t="s">
        <v>478</v>
      </c>
      <c r="B696" s="252" t="str">
        <f>IFERROR(VLOOKUP($A696,'[2]Establecimiento 2023'!$A$1:$E$183,4,FALSE),0)</f>
        <v>04101-La Serena</v>
      </c>
      <c r="C696" s="252" t="str">
        <f>IFERROR(VLOOKUP($A696,'[2]Establecimiento 2023'!$A$1:$E$183,3,FALSE),0)</f>
        <v>105400-Posta de Salud Rural Algarrobito</v>
      </c>
      <c r="D696" s="253">
        <v>5</v>
      </c>
      <c r="E696" s="253">
        <v>1</v>
      </c>
    </row>
    <row r="697" spans="1:5" ht="15" customHeight="1" x14ac:dyDescent="0.25">
      <c r="A697" s="252" t="s">
        <v>479</v>
      </c>
      <c r="B697" s="252" t="str">
        <f>IFERROR(VLOOKUP($A697,'[2]Establecimiento 2023'!$A$1:$E$183,4,FALSE),0)</f>
        <v>04101-La Serena</v>
      </c>
      <c r="C697" s="252" t="str">
        <f>IFERROR(VLOOKUP($A697,'[2]Establecimiento 2023'!$A$1:$E$183,3,FALSE),0)</f>
        <v>105401-Posta de Salud Rural Las Rojas</v>
      </c>
      <c r="D697" s="253">
        <v>1</v>
      </c>
      <c r="E697" s="253">
        <v>16</v>
      </c>
    </row>
    <row r="698" spans="1:5" ht="15" customHeight="1" x14ac:dyDescent="0.25">
      <c r="A698" s="252" t="s">
        <v>479</v>
      </c>
      <c r="B698" s="252" t="str">
        <f>IFERROR(VLOOKUP($A698,'[2]Establecimiento 2023'!$A$1:$E$183,4,FALSE),0)</f>
        <v>04101-La Serena</v>
      </c>
      <c r="C698" s="252" t="str">
        <f>IFERROR(VLOOKUP($A698,'[2]Establecimiento 2023'!$A$1:$E$183,3,FALSE),0)</f>
        <v>105401-Posta de Salud Rural Las Rojas</v>
      </c>
      <c r="D698" s="253">
        <v>2</v>
      </c>
      <c r="E698" s="253">
        <v>5</v>
      </c>
    </row>
    <row r="699" spans="1:5" ht="15" customHeight="1" x14ac:dyDescent="0.25">
      <c r="A699" s="252" t="s">
        <v>479</v>
      </c>
      <c r="B699" s="252" t="str">
        <f>IFERROR(VLOOKUP($A699,'[2]Establecimiento 2023'!$A$1:$E$183,4,FALSE),0)</f>
        <v>04101-La Serena</v>
      </c>
      <c r="C699" s="252" t="str">
        <f>IFERROR(VLOOKUP($A699,'[2]Establecimiento 2023'!$A$1:$E$183,3,FALSE),0)</f>
        <v>105401-Posta de Salud Rural Las Rojas</v>
      </c>
      <c r="D699" s="253">
        <v>3</v>
      </c>
      <c r="E699" s="253">
        <v>2</v>
      </c>
    </row>
    <row r="700" spans="1:5" ht="15" customHeight="1" x14ac:dyDescent="0.25">
      <c r="A700" s="252" t="s">
        <v>479</v>
      </c>
      <c r="B700" s="252" t="str">
        <f>IFERROR(VLOOKUP($A700,'[2]Establecimiento 2023'!$A$1:$E$183,4,FALSE),0)</f>
        <v>04101-La Serena</v>
      </c>
      <c r="C700" s="252" t="str">
        <f>IFERROR(VLOOKUP($A700,'[2]Establecimiento 2023'!$A$1:$E$183,3,FALSE),0)</f>
        <v>105401-Posta de Salud Rural Las Rojas</v>
      </c>
      <c r="D700" s="253">
        <v>4</v>
      </c>
      <c r="E700" s="253">
        <v>6</v>
      </c>
    </row>
    <row r="701" spans="1:5" ht="15" customHeight="1" x14ac:dyDescent="0.25">
      <c r="A701" s="252" t="s">
        <v>479</v>
      </c>
      <c r="B701" s="252" t="str">
        <f>IFERROR(VLOOKUP($A701,'[2]Establecimiento 2023'!$A$1:$E$183,4,FALSE),0)</f>
        <v>04101-La Serena</v>
      </c>
      <c r="C701" s="252" t="str">
        <f>IFERROR(VLOOKUP($A701,'[2]Establecimiento 2023'!$A$1:$E$183,3,FALSE),0)</f>
        <v>105401-Posta de Salud Rural Las Rojas</v>
      </c>
      <c r="D701" s="253">
        <v>5</v>
      </c>
      <c r="E701" s="253">
        <v>4</v>
      </c>
    </row>
    <row r="702" spans="1:5" ht="15" customHeight="1" x14ac:dyDescent="0.25">
      <c r="A702" s="252" t="s">
        <v>480</v>
      </c>
      <c r="B702" s="252" t="str">
        <f>IFERROR(VLOOKUP($A702,'[2]Establecimiento 2023'!$A$1:$E$183,4,FALSE),0)</f>
        <v>04101-La Serena</v>
      </c>
      <c r="C702" s="252" t="str">
        <f>IFERROR(VLOOKUP($A702,'[2]Establecimiento 2023'!$A$1:$E$183,3,FALSE),0)</f>
        <v>105402-Posta de Salud Rural El Romero</v>
      </c>
      <c r="D702" s="253">
        <v>1</v>
      </c>
      <c r="E702" s="253">
        <v>5</v>
      </c>
    </row>
    <row r="703" spans="1:5" ht="15" customHeight="1" x14ac:dyDescent="0.25">
      <c r="A703" s="252" t="s">
        <v>480</v>
      </c>
      <c r="B703" s="252" t="str">
        <f>IFERROR(VLOOKUP($A703,'[2]Establecimiento 2023'!$A$1:$E$183,4,FALSE),0)</f>
        <v>04101-La Serena</v>
      </c>
      <c r="C703" s="252" t="str">
        <f>IFERROR(VLOOKUP($A703,'[2]Establecimiento 2023'!$A$1:$E$183,3,FALSE),0)</f>
        <v>105402-Posta de Salud Rural El Romero</v>
      </c>
      <c r="D703" s="253">
        <v>3</v>
      </c>
      <c r="E703" s="253">
        <v>1</v>
      </c>
    </row>
    <row r="704" spans="1:5" ht="15" customHeight="1" x14ac:dyDescent="0.25">
      <c r="A704" s="252" t="s">
        <v>480</v>
      </c>
      <c r="B704" s="252" t="str">
        <f>IFERROR(VLOOKUP($A704,'[2]Establecimiento 2023'!$A$1:$E$183,4,FALSE),0)</f>
        <v>04101-La Serena</v>
      </c>
      <c r="C704" s="252" t="str">
        <f>IFERROR(VLOOKUP($A704,'[2]Establecimiento 2023'!$A$1:$E$183,3,FALSE),0)</f>
        <v>105402-Posta de Salud Rural El Romero</v>
      </c>
      <c r="D704" s="253">
        <v>4</v>
      </c>
      <c r="E704" s="253">
        <v>4</v>
      </c>
    </row>
    <row r="705" spans="1:5" ht="15" customHeight="1" x14ac:dyDescent="0.25">
      <c r="A705" s="252" t="s">
        <v>480</v>
      </c>
      <c r="B705" s="252" t="str">
        <f>IFERROR(VLOOKUP($A705,'[2]Establecimiento 2023'!$A$1:$E$183,4,FALSE),0)</f>
        <v>04101-La Serena</v>
      </c>
      <c r="C705" s="252" t="str">
        <f>IFERROR(VLOOKUP($A705,'[2]Establecimiento 2023'!$A$1:$E$183,3,FALSE),0)</f>
        <v>105402-Posta de Salud Rural El Romero</v>
      </c>
      <c r="D705" s="253">
        <v>5</v>
      </c>
      <c r="E705" s="253">
        <v>1</v>
      </c>
    </row>
    <row r="706" spans="1:5" ht="15" customHeight="1" x14ac:dyDescent="0.25">
      <c r="A706" s="252" t="s">
        <v>481</v>
      </c>
      <c r="B706" s="252" t="str">
        <f>IFERROR(VLOOKUP($A706,'[2]Establecimiento 2023'!$A$1:$E$183,4,FALSE),0)</f>
        <v>04102-Coquimbo</v>
      </c>
      <c r="C706" s="252" t="str">
        <f>IFERROR(VLOOKUP($A706,'[2]Establecimiento 2023'!$A$1:$E$183,3,FALSE),0)</f>
        <v>105405-Posta de Salud Rural Guanaqueros</v>
      </c>
      <c r="D706" s="253">
        <v>1</v>
      </c>
      <c r="E706" s="253">
        <v>2</v>
      </c>
    </row>
    <row r="707" spans="1:5" ht="15" customHeight="1" x14ac:dyDescent="0.25">
      <c r="A707" s="252" t="s">
        <v>481</v>
      </c>
      <c r="B707" s="252" t="str">
        <f>IFERROR(VLOOKUP($A707,'[2]Establecimiento 2023'!$A$1:$E$183,4,FALSE),0)</f>
        <v>04102-Coquimbo</v>
      </c>
      <c r="C707" s="252" t="str">
        <f>IFERROR(VLOOKUP($A707,'[2]Establecimiento 2023'!$A$1:$E$183,3,FALSE),0)</f>
        <v>105405-Posta de Salud Rural Guanaqueros</v>
      </c>
      <c r="D707" s="253">
        <v>2</v>
      </c>
      <c r="E707" s="253">
        <v>2</v>
      </c>
    </row>
    <row r="708" spans="1:5" ht="15" customHeight="1" x14ac:dyDescent="0.25">
      <c r="A708" s="252" t="s">
        <v>481</v>
      </c>
      <c r="B708" s="252" t="str">
        <f>IFERROR(VLOOKUP($A708,'[2]Establecimiento 2023'!$A$1:$E$183,4,FALSE),0)</f>
        <v>04102-Coquimbo</v>
      </c>
      <c r="C708" s="252" t="str">
        <f>IFERROR(VLOOKUP($A708,'[2]Establecimiento 2023'!$A$1:$E$183,3,FALSE),0)</f>
        <v>105405-Posta de Salud Rural Guanaqueros</v>
      </c>
      <c r="D708" s="253">
        <v>4</v>
      </c>
      <c r="E708" s="253">
        <v>3</v>
      </c>
    </row>
    <row r="709" spans="1:5" ht="15" customHeight="1" x14ac:dyDescent="0.25">
      <c r="A709" s="252" t="s">
        <v>482</v>
      </c>
      <c r="B709" s="252" t="str">
        <f>IFERROR(VLOOKUP($A709,'[2]Establecimiento 2023'!$A$1:$E$183,4,FALSE),0)</f>
        <v>04102-Coquimbo</v>
      </c>
      <c r="C709" s="252" t="str">
        <f>IFERROR(VLOOKUP($A709,'[2]Establecimiento 2023'!$A$1:$E$183,3,FALSE),0)</f>
        <v>105407-Posta de Salud Rural Tambillo</v>
      </c>
      <c r="D709" s="253">
        <v>4</v>
      </c>
      <c r="E709" s="253">
        <v>2</v>
      </c>
    </row>
    <row r="710" spans="1:5" ht="15" customHeight="1" x14ac:dyDescent="0.25">
      <c r="A710" s="252" t="s">
        <v>483</v>
      </c>
      <c r="B710" s="252" t="str">
        <f>IFERROR(VLOOKUP($A710,'[2]Establecimiento 2023'!$A$1:$E$183,4,FALSE),0)</f>
        <v>04305-Rio Hurtado</v>
      </c>
      <c r="C710" s="252" t="str">
        <f>IFERROR(VLOOKUP($A710,'[2]Establecimiento 2023'!$A$1:$E$183,3,FALSE),0)</f>
        <v>105409-Posta de Salud Rural El Chañar</v>
      </c>
      <c r="D710" s="253">
        <v>3</v>
      </c>
      <c r="E710" s="253">
        <v>3</v>
      </c>
    </row>
    <row r="711" spans="1:5" ht="15" customHeight="1" x14ac:dyDescent="0.25">
      <c r="A711" s="252" t="s">
        <v>483</v>
      </c>
      <c r="B711" s="252" t="str">
        <f>IFERROR(VLOOKUP($A711,'[2]Establecimiento 2023'!$A$1:$E$183,4,FALSE),0)</f>
        <v>04305-Rio Hurtado</v>
      </c>
      <c r="C711" s="252" t="str">
        <f>IFERROR(VLOOKUP($A711,'[2]Establecimiento 2023'!$A$1:$E$183,3,FALSE),0)</f>
        <v>105409-Posta de Salud Rural El Chañar</v>
      </c>
      <c r="D711" s="253">
        <v>4</v>
      </c>
      <c r="E711" s="253">
        <v>6</v>
      </c>
    </row>
    <row r="712" spans="1:5" ht="15" customHeight="1" x14ac:dyDescent="0.25">
      <c r="A712" s="252" t="s">
        <v>483</v>
      </c>
      <c r="B712" s="252" t="str">
        <f>IFERROR(VLOOKUP($A712,'[2]Establecimiento 2023'!$A$1:$E$183,4,FALSE),0)</f>
        <v>04305-Rio Hurtado</v>
      </c>
      <c r="C712" s="252" t="str">
        <f>IFERROR(VLOOKUP($A712,'[2]Establecimiento 2023'!$A$1:$E$183,3,FALSE),0)</f>
        <v>105409-Posta de Salud Rural El Chañar</v>
      </c>
      <c r="D712" s="253">
        <v>5</v>
      </c>
      <c r="E712" s="253">
        <v>5</v>
      </c>
    </row>
    <row r="713" spans="1:5" ht="15" customHeight="1" x14ac:dyDescent="0.25">
      <c r="A713" s="252" t="s">
        <v>484</v>
      </c>
      <c r="B713" s="252" t="str">
        <f>IFERROR(VLOOKUP($A713,'[2]Establecimiento 2023'!$A$1:$E$183,4,FALSE),0)</f>
        <v>04305-Rio Hurtado</v>
      </c>
      <c r="C713" s="252" t="str">
        <f>IFERROR(VLOOKUP($A713,'[2]Establecimiento 2023'!$A$1:$E$183,3,FALSE),0)</f>
        <v>105410-Posta de Salud Rural Hurtado</v>
      </c>
      <c r="D713" s="253">
        <v>3</v>
      </c>
      <c r="E713" s="253">
        <v>3</v>
      </c>
    </row>
    <row r="714" spans="1:5" ht="15" customHeight="1" x14ac:dyDescent="0.25">
      <c r="A714" s="252" t="s">
        <v>484</v>
      </c>
      <c r="B714" s="252" t="str">
        <f>IFERROR(VLOOKUP($A714,'[2]Establecimiento 2023'!$A$1:$E$183,4,FALSE),0)</f>
        <v>04305-Rio Hurtado</v>
      </c>
      <c r="C714" s="252" t="str">
        <f>IFERROR(VLOOKUP($A714,'[2]Establecimiento 2023'!$A$1:$E$183,3,FALSE),0)</f>
        <v>105410-Posta de Salud Rural Hurtado</v>
      </c>
      <c r="D714" s="253">
        <v>4</v>
      </c>
      <c r="E714" s="253">
        <v>2</v>
      </c>
    </row>
    <row r="715" spans="1:5" ht="15" customHeight="1" x14ac:dyDescent="0.25">
      <c r="A715" s="252" t="s">
        <v>485</v>
      </c>
      <c r="B715" s="252" t="str">
        <f>IFERROR(VLOOKUP($A715,'[2]Establecimiento 2023'!$A$1:$E$183,4,FALSE),0)</f>
        <v>04305-Rio Hurtado</v>
      </c>
      <c r="C715" s="252" t="str">
        <f>IFERROR(VLOOKUP($A715,'[2]Establecimiento 2023'!$A$1:$E$183,3,FALSE),0)</f>
        <v>105411-Posta de Salud Rural Las Breas (Rio Hurtado)</v>
      </c>
      <c r="D715" s="253">
        <v>5</v>
      </c>
      <c r="E715" s="253">
        <v>4</v>
      </c>
    </row>
    <row r="716" spans="1:5" ht="15" customHeight="1" x14ac:dyDescent="0.25">
      <c r="A716" s="252" t="s">
        <v>486</v>
      </c>
      <c r="B716" s="252" t="str">
        <f>IFERROR(VLOOKUP($A716,'[2]Establecimiento 2023'!$A$1:$E$183,4,FALSE),0)</f>
        <v>04305-Rio Hurtado</v>
      </c>
      <c r="C716" s="252" t="str">
        <f>IFERROR(VLOOKUP($A716,'[2]Establecimiento 2023'!$A$1:$E$183,3,FALSE),0)</f>
        <v>105413-Posta de Salud Rural Samo Alto</v>
      </c>
      <c r="D716" s="253">
        <v>4</v>
      </c>
      <c r="E716" s="253">
        <v>3</v>
      </c>
    </row>
    <row r="717" spans="1:5" ht="15" customHeight="1" x14ac:dyDescent="0.25">
      <c r="A717" s="252" t="s">
        <v>486</v>
      </c>
      <c r="B717" s="252" t="str">
        <f>IFERROR(VLOOKUP($A717,'[2]Establecimiento 2023'!$A$1:$E$183,4,FALSE),0)</f>
        <v>04305-Rio Hurtado</v>
      </c>
      <c r="C717" s="252" t="str">
        <f>IFERROR(VLOOKUP($A717,'[2]Establecimiento 2023'!$A$1:$E$183,3,FALSE),0)</f>
        <v>105413-Posta de Salud Rural Samo Alto</v>
      </c>
      <c r="D717" s="253">
        <v>5</v>
      </c>
      <c r="E717" s="253">
        <v>2</v>
      </c>
    </row>
    <row r="718" spans="1:5" ht="15" customHeight="1" x14ac:dyDescent="0.25">
      <c r="A718" s="252" t="s">
        <v>487</v>
      </c>
      <c r="B718" s="252" t="str">
        <f>IFERROR(VLOOKUP($A718,'[2]Establecimiento 2023'!$A$1:$E$183,4,FALSE),0)</f>
        <v>04305-Rio Hurtado</v>
      </c>
      <c r="C718" s="252" t="str">
        <f>IFERROR(VLOOKUP($A718,'[2]Establecimiento 2023'!$A$1:$E$183,3,FALSE),0)</f>
        <v>105414-Posta de Salud Rural Serón</v>
      </c>
      <c r="D718" s="253">
        <v>4</v>
      </c>
      <c r="E718" s="253">
        <v>3</v>
      </c>
    </row>
    <row r="719" spans="1:5" ht="15" customHeight="1" x14ac:dyDescent="0.25">
      <c r="A719" s="252" t="s">
        <v>487</v>
      </c>
      <c r="B719" s="252" t="str">
        <f>IFERROR(VLOOKUP($A719,'[2]Establecimiento 2023'!$A$1:$E$183,4,FALSE),0)</f>
        <v>04305-Rio Hurtado</v>
      </c>
      <c r="C719" s="252" t="str">
        <f>IFERROR(VLOOKUP($A719,'[2]Establecimiento 2023'!$A$1:$E$183,3,FALSE),0)</f>
        <v>105414-Posta de Salud Rural Serón</v>
      </c>
      <c r="D719" s="253">
        <v>5</v>
      </c>
      <c r="E719" s="253">
        <v>1</v>
      </c>
    </row>
    <row r="720" spans="1:5" ht="15" customHeight="1" x14ac:dyDescent="0.25">
      <c r="A720" s="252" t="s">
        <v>488</v>
      </c>
      <c r="B720" s="252" t="str">
        <f>IFERROR(VLOOKUP($A720,'[2]Establecimiento 2023'!$A$1:$E$183,4,FALSE),0)</f>
        <v>04301-Ovalle</v>
      </c>
      <c r="C720" s="252" t="str">
        <f>IFERROR(VLOOKUP($A720,'[2]Establecimiento 2023'!$A$1:$E$183,3,FALSE),0)</f>
        <v>105416-Posta de Salud Rural Camarico (Ovalle)</v>
      </c>
      <c r="D720" s="253">
        <v>1</v>
      </c>
      <c r="E720" s="253">
        <v>5</v>
      </c>
    </row>
    <row r="721" spans="1:5" ht="15" customHeight="1" x14ac:dyDescent="0.25">
      <c r="A721" s="252" t="s">
        <v>489</v>
      </c>
      <c r="B721" s="252" t="str">
        <f>IFERROR(VLOOKUP($A721,'[2]Establecimiento 2023'!$A$1:$E$183,4,FALSE),0)</f>
        <v>04301-Ovalle</v>
      </c>
      <c r="C721" s="252" t="str">
        <f>IFERROR(VLOOKUP($A721,'[2]Establecimiento 2023'!$A$1:$E$183,3,FALSE),0)</f>
        <v>105417-Posta de Salud Rural Alcones Bajo</v>
      </c>
      <c r="D721" s="253">
        <v>2</v>
      </c>
      <c r="E721" s="253">
        <v>1</v>
      </c>
    </row>
    <row r="722" spans="1:5" ht="15" customHeight="1" x14ac:dyDescent="0.25">
      <c r="A722" s="252" t="s">
        <v>493</v>
      </c>
      <c r="B722" s="252" t="str">
        <f>IFERROR(VLOOKUP($A722,'[2]Establecimiento 2023'!$A$1:$E$183,4,FALSE),0)</f>
        <v>04303-Monte Patria</v>
      </c>
      <c r="C722" s="252" t="str">
        <f>IFERROR(VLOOKUP($A722,'[2]Establecimiento 2023'!$A$1:$E$183,3,FALSE),0)</f>
        <v>105428-Posta de Salud Rural Huatulame</v>
      </c>
      <c r="D722" s="253">
        <v>1</v>
      </c>
      <c r="E722" s="253">
        <v>3</v>
      </c>
    </row>
    <row r="723" spans="1:5" ht="15" customHeight="1" x14ac:dyDescent="0.25">
      <c r="A723" s="252" t="s">
        <v>493</v>
      </c>
      <c r="B723" s="252" t="str">
        <f>IFERROR(VLOOKUP($A723,'[2]Establecimiento 2023'!$A$1:$E$183,4,FALSE),0)</f>
        <v>04303-Monte Patria</v>
      </c>
      <c r="C723" s="252" t="str">
        <f>IFERROR(VLOOKUP($A723,'[2]Establecimiento 2023'!$A$1:$E$183,3,FALSE),0)</f>
        <v>105428-Posta de Salud Rural Huatulame</v>
      </c>
      <c r="D723" s="253">
        <v>4</v>
      </c>
      <c r="E723" s="253">
        <v>1</v>
      </c>
    </row>
    <row r="724" spans="1:5" ht="15" customHeight="1" x14ac:dyDescent="0.25">
      <c r="A724" s="252" t="s">
        <v>493</v>
      </c>
      <c r="B724" s="252" t="str">
        <f>IFERROR(VLOOKUP($A724,'[2]Establecimiento 2023'!$A$1:$E$183,4,FALSE),0)</f>
        <v>04303-Monte Patria</v>
      </c>
      <c r="C724" s="252" t="str">
        <f>IFERROR(VLOOKUP($A724,'[2]Establecimiento 2023'!$A$1:$E$183,3,FALSE),0)</f>
        <v>105428-Posta de Salud Rural Huatulame</v>
      </c>
      <c r="D724" s="253">
        <v>5</v>
      </c>
      <c r="E724" s="253">
        <v>3</v>
      </c>
    </row>
    <row r="725" spans="1:5" ht="15" customHeight="1" x14ac:dyDescent="0.25">
      <c r="A725" s="252" t="s">
        <v>496</v>
      </c>
      <c r="B725" s="252" t="str">
        <f>IFERROR(VLOOKUP($A725,'[2]Establecimiento 2023'!$A$1:$E$183,4,FALSE),0)</f>
        <v>04303-Monte Patria</v>
      </c>
      <c r="C725" s="252" t="str">
        <f>IFERROR(VLOOKUP($A725,'[2]Establecimiento 2023'!$A$1:$E$183,3,FALSE),0)</f>
        <v>105432-Posta de Salud Rural Rapel (Monte Patria)</v>
      </c>
      <c r="D725" s="253">
        <v>3</v>
      </c>
      <c r="E725" s="253">
        <v>1</v>
      </c>
    </row>
    <row r="726" spans="1:5" ht="15" customHeight="1" x14ac:dyDescent="0.25">
      <c r="A726" s="252" t="s">
        <v>497</v>
      </c>
      <c r="B726" s="252" t="str">
        <f>IFERROR(VLOOKUP($A726,'[2]Establecimiento 2023'!$A$1:$E$183,4,FALSE),0)</f>
        <v>04302-Combarbalá</v>
      </c>
      <c r="C726" s="252" t="str">
        <f>IFERROR(VLOOKUP($A726,'[2]Establecimiento 2023'!$A$1:$E$183,3,FALSE),0)</f>
        <v>105433-Posta de Salud Rural San Lorenzo (Combarbalá)</v>
      </c>
      <c r="D726" s="253">
        <v>1</v>
      </c>
      <c r="E726" s="253">
        <v>2</v>
      </c>
    </row>
    <row r="727" spans="1:5" ht="15" customHeight="1" x14ac:dyDescent="0.25">
      <c r="A727" s="252" t="s">
        <v>497</v>
      </c>
      <c r="B727" s="252" t="str">
        <f>IFERROR(VLOOKUP($A727,'[2]Establecimiento 2023'!$A$1:$E$183,4,FALSE),0)</f>
        <v>04302-Combarbalá</v>
      </c>
      <c r="C727" s="252" t="str">
        <f>IFERROR(VLOOKUP($A727,'[2]Establecimiento 2023'!$A$1:$E$183,3,FALSE),0)</f>
        <v>105433-Posta de Salud Rural San Lorenzo (Combarbalá)</v>
      </c>
      <c r="D727" s="253">
        <v>3</v>
      </c>
      <c r="E727" s="253">
        <v>4</v>
      </c>
    </row>
    <row r="728" spans="1:5" ht="15" customHeight="1" x14ac:dyDescent="0.25">
      <c r="A728" s="252" t="s">
        <v>497</v>
      </c>
      <c r="B728" s="252" t="str">
        <f>IFERROR(VLOOKUP($A728,'[2]Establecimiento 2023'!$A$1:$E$183,4,FALSE),0)</f>
        <v>04302-Combarbalá</v>
      </c>
      <c r="C728" s="252" t="str">
        <f>IFERROR(VLOOKUP($A728,'[2]Establecimiento 2023'!$A$1:$E$183,3,FALSE),0)</f>
        <v>105433-Posta de Salud Rural San Lorenzo (Combarbalá)</v>
      </c>
      <c r="D728" s="253">
        <v>4</v>
      </c>
      <c r="E728" s="253">
        <v>3</v>
      </c>
    </row>
    <row r="729" spans="1:5" ht="15" customHeight="1" x14ac:dyDescent="0.25">
      <c r="A729" s="252" t="s">
        <v>498</v>
      </c>
      <c r="B729" s="252" t="str">
        <f>IFERROR(VLOOKUP($A729,'[2]Establecimiento 2023'!$A$1:$E$183,4,FALSE),0)</f>
        <v>04302-Combarbalá</v>
      </c>
      <c r="C729" s="252" t="str">
        <f>IFERROR(VLOOKUP($A729,'[2]Establecimiento 2023'!$A$1:$E$183,3,FALSE),0)</f>
        <v>105434-Posta de Salud Rural San Marcos (Combarbalá)</v>
      </c>
      <c r="D729" s="253">
        <v>1</v>
      </c>
      <c r="E729" s="253">
        <v>4</v>
      </c>
    </row>
    <row r="730" spans="1:5" ht="15" customHeight="1" x14ac:dyDescent="0.25">
      <c r="A730" s="252" t="s">
        <v>498</v>
      </c>
      <c r="B730" s="252" t="str">
        <f>IFERROR(VLOOKUP($A730,'[2]Establecimiento 2023'!$A$1:$E$183,4,FALSE),0)</f>
        <v>04302-Combarbalá</v>
      </c>
      <c r="C730" s="252" t="str">
        <f>IFERROR(VLOOKUP($A730,'[2]Establecimiento 2023'!$A$1:$E$183,3,FALSE),0)</f>
        <v>105434-Posta de Salud Rural San Marcos (Combarbalá)</v>
      </c>
      <c r="D730" s="253">
        <v>2</v>
      </c>
      <c r="E730" s="253">
        <v>2</v>
      </c>
    </row>
    <row r="731" spans="1:5" ht="15" customHeight="1" x14ac:dyDescent="0.25">
      <c r="A731" s="252" t="s">
        <v>498</v>
      </c>
      <c r="B731" s="252" t="str">
        <f>IFERROR(VLOOKUP($A731,'[2]Establecimiento 2023'!$A$1:$E$183,4,FALSE),0)</f>
        <v>04302-Combarbalá</v>
      </c>
      <c r="C731" s="252" t="str">
        <f>IFERROR(VLOOKUP($A731,'[2]Establecimiento 2023'!$A$1:$E$183,3,FALSE),0)</f>
        <v>105434-Posta de Salud Rural San Marcos (Combarbalá)</v>
      </c>
      <c r="D731" s="253">
        <v>3</v>
      </c>
      <c r="E731" s="253">
        <v>8</v>
      </c>
    </row>
    <row r="732" spans="1:5" ht="15" customHeight="1" x14ac:dyDescent="0.25">
      <c r="A732" s="252" t="s">
        <v>498</v>
      </c>
      <c r="B732" s="252" t="str">
        <f>IFERROR(VLOOKUP($A732,'[2]Establecimiento 2023'!$A$1:$E$183,4,FALSE),0)</f>
        <v>04302-Combarbalá</v>
      </c>
      <c r="C732" s="252" t="str">
        <f>IFERROR(VLOOKUP($A732,'[2]Establecimiento 2023'!$A$1:$E$183,3,FALSE),0)</f>
        <v>105434-Posta de Salud Rural San Marcos (Combarbalá)</v>
      </c>
      <c r="D732" s="253">
        <v>4</v>
      </c>
      <c r="E732" s="253">
        <v>2</v>
      </c>
    </row>
    <row r="733" spans="1:5" ht="15" customHeight="1" x14ac:dyDescent="0.25">
      <c r="A733" s="252" t="s">
        <v>501</v>
      </c>
      <c r="B733" s="252" t="str">
        <f>IFERROR(VLOOKUP($A733,'[2]Establecimiento 2023'!$A$1:$E$183,4,FALSE),0)</f>
        <v>04301-Ovalle</v>
      </c>
      <c r="C733" s="252" t="str">
        <f>IFERROR(VLOOKUP($A733,'[2]Establecimiento 2023'!$A$1:$E$183,3,FALSE),0)</f>
        <v>105437-Posta de Salud Rural Chalinga</v>
      </c>
      <c r="D733" s="253">
        <v>2</v>
      </c>
      <c r="E733" s="253">
        <v>1</v>
      </c>
    </row>
    <row r="734" spans="1:5" ht="15" customHeight="1" x14ac:dyDescent="0.25">
      <c r="A734" s="252" t="s">
        <v>502</v>
      </c>
      <c r="B734" s="252" t="str">
        <f>IFERROR(VLOOKUP($A734,'[2]Establecimiento 2023'!$A$1:$E$183,4,FALSE),0)</f>
        <v>04301-Ovalle</v>
      </c>
      <c r="C734" s="252" t="str">
        <f>IFERROR(VLOOKUP($A734,'[2]Establecimiento 2023'!$A$1:$E$183,3,FALSE),0)</f>
        <v>105439-Posta de Salud Rural Cerro Blanco</v>
      </c>
      <c r="D734" s="253">
        <v>1</v>
      </c>
      <c r="E734" s="253">
        <v>1</v>
      </c>
    </row>
    <row r="735" spans="1:5" ht="15" customHeight="1" x14ac:dyDescent="0.25">
      <c r="A735" s="252" t="s">
        <v>504</v>
      </c>
      <c r="B735" s="252" t="str">
        <f>IFERROR(VLOOKUP($A735,'[2]Establecimiento 2023'!$A$1:$E$183,4,FALSE),0)</f>
        <v>04302-Combarbalá</v>
      </c>
      <c r="C735" s="252" t="str">
        <f>IFERROR(VLOOKUP($A735,'[2]Establecimiento 2023'!$A$1:$E$183,3,FALSE),0)</f>
        <v>105441-Posta de Salud Rural Manquehua</v>
      </c>
      <c r="D735" s="253">
        <v>1</v>
      </c>
      <c r="E735" s="253">
        <v>6</v>
      </c>
    </row>
    <row r="736" spans="1:5" ht="15" customHeight="1" x14ac:dyDescent="0.25">
      <c r="A736" s="252" t="s">
        <v>504</v>
      </c>
      <c r="B736" s="252" t="str">
        <f>IFERROR(VLOOKUP($A736,'[2]Establecimiento 2023'!$A$1:$E$183,4,FALSE),0)</f>
        <v>04302-Combarbalá</v>
      </c>
      <c r="C736" s="252" t="str">
        <f>IFERROR(VLOOKUP($A736,'[2]Establecimiento 2023'!$A$1:$E$183,3,FALSE),0)</f>
        <v>105441-Posta de Salud Rural Manquehua</v>
      </c>
      <c r="D736" s="253">
        <v>2</v>
      </c>
      <c r="E736" s="253">
        <v>5</v>
      </c>
    </row>
    <row r="737" spans="1:5" ht="15" customHeight="1" x14ac:dyDescent="0.25">
      <c r="A737" s="252" t="s">
        <v>504</v>
      </c>
      <c r="B737" s="252" t="str">
        <f>IFERROR(VLOOKUP($A737,'[2]Establecimiento 2023'!$A$1:$E$183,4,FALSE),0)</f>
        <v>04302-Combarbalá</v>
      </c>
      <c r="C737" s="252" t="str">
        <f>IFERROR(VLOOKUP($A737,'[2]Establecimiento 2023'!$A$1:$E$183,3,FALSE),0)</f>
        <v>105441-Posta de Salud Rural Manquehua</v>
      </c>
      <c r="D737" s="253">
        <v>3</v>
      </c>
      <c r="E737" s="253">
        <v>4</v>
      </c>
    </row>
    <row r="738" spans="1:5" ht="15" customHeight="1" x14ac:dyDescent="0.25">
      <c r="A738" s="252" t="s">
        <v>504</v>
      </c>
      <c r="B738" s="252" t="str">
        <f>IFERROR(VLOOKUP($A738,'[2]Establecimiento 2023'!$A$1:$E$183,4,FALSE),0)</f>
        <v>04302-Combarbalá</v>
      </c>
      <c r="C738" s="252" t="str">
        <f>IFERROR(VLOOKUP($A738,'[2]Establecimiento 2023'!$A$1:$E$183,3,FALSE),0)</f>
        <v>105441-Posta de Salud Rural Manquehua</v>
      </c>
      <c r="D738" s="253">
        <v>5</v>
      </c>
      <c r="E738" s="253">
        <v>4</v>
      </c>
    </row>
    <row r="739" spans="1:5" ht="15" customHeight="1" x14ac:dyDescent="0.25">
      <c r="A739" s="252" t="s">
        <v>505</v>
      </c>
      <c r="B739" s="252" t="str">
        <f>IFERROR(VLOOKUP($A739,'[2]Establecimiento 2023'!$A$1:$E$183,4,FALSE),0)</f>
        <v>04201-Illapel</v>
      </c>
      <c r="C739" s="252" t="str">
        <f>IFERROR(VLOOKUP($A739,'[2]Establecimiento 2023'!$A$1:$E$183,3,FALSE),0)</f>
        <v>105443-Posta de Salud Rural Cárcamo</v>
      </c>
      <c r="D739" s="253">
        <v>1</v>
      </c>
      <c r="E739" s="253">
        <v>7</v>
      </c>
    </row>
    <row r="740" spans="1:5" ht="15" customHeight="1" x14ac:dyDescent="0.25">
      <c r="A740" s="252" t="s">
        <v>505</v>
      </c>
      <c r="B740" s="252" t="str">
        <f>IFERROR(VLOOKUP($A740,'[2]Establecimiento 2023'!$A$1:$E$183,4,FALSE),0)</f>
        <v>04201-Illapel</v>
      </c>
      <c r="C740" s="252" t="str">
        <f>IFERROR(VLOOKUP($A740,'[2]Establecimiento 2023'!$A$1:$E$183,3,FALSE),0)</f>
        <v>105443-Posta de Salud Rural Cárcamo</v>
      </c>
      <c r="D740" s="253">
        <v>2</v>
      </c>
      <c r="E740" s="253">
        <v>12</v>
      </c>
    </row>
    <row r="741" spans="1:5" ht="15" customHeight="1" x14ac:dyDescent="0.25">
      <c r="A741" s="252" t="s">
        <v>505</v>
      </c>
      <c r="B741" s="252" t="str">
        <f>IFERROR(VLOOKUP($A741,'[2]Establecimiento 2023'!$A$1:$E$183,4,FALSE),0)</f>
        <v>04201-Illapel</v>
      </c>
      <c r="C741" s="252" t="str">
        <f>IFERROR(VLOOKUP($A741,'[2]Establecimiento 2023'!$A$1:$E$183,3,FALSE),0)</f>
        <v>105443-Posta de Salud Rural Cárcamo</v>
      </c>
      <c r="D741" s="253">
        <v>3</v>
      </c>
      <c r="E741" s="253">
        <v>7</v>
      </c>
    </row>
    <row r="742" spans="1:5" ht="15" customHeight="1" x14ac:dyDescent="0.25">
      <c r="A742" s="252" t="s">
        <v>505</v>
      </c>
      <c r="B742" s="252" t="str">
        <f>IFERROR(VLOOKUP($A742,'[2]Establecimiento 2023'!$A$1:$E$183,4,FALSE),0)</f>
        <v>04201-Illapel</v>
      </c>
      <c r="C742" s="252" t="str">
        <f>IFERROR(VLOOKUP($A742,'[2]Establecimiento 2023'!$A$1:$E$183,3,FALSE),0)</f>
        <v>105443-Posta de Salud Rural Cárcamo</v>
      </c>
      <c r="D742" s="253">
        <v>4</v>
      </c>
      <c r="E742" s="253">
        <v>17</v>
      </c>
    </row>
    <row r="743" spans="1:5" ht="15" customHeight="1" x14ac:dyDescent="0.25">
      <c r="A743" s="252" t="s">
        <v>505</v>
      </c>
      <c r="B743" s="252" t="str">
        <f>IFERROR(VLOOKUP($A743,'[2]Establecimiento 2023'!$A$1:$E$183,4,FALSE),0)</f>
        <v>04201-Illapel</v>
      </c>
      <c r="C743" s="252" t="str">
        <f>IFERROR(VLOOKUP($A743,'[2]Establecimiento 2023'!$A$1:$E$183,3,FALSE),0)</f>
        <v>105443-Posta de Salud Rural Cárcamo</v>
      </c>
      <c r="D743" s="253">
        <v>5</v>
      </c>
      <c r="E743" s="253">
        <v>11</v>
      </c>
    </row>
    <row r="744" spans="1:5" ht="15" customHeight="1" x14ac:dyDescent="0.25">
      <c r="A744" s="252" t="s">
        <v>506</v>
      </c>
      <c r="B744" s="252" t="str">
        <f>IFERROR(VLOOKUP($A744,'[2]Establecimiento 2023'!$A$1:$E$183,4,FALSE),0)</f>
        <v>04201-Illapel</v>
      </c>
      <c r="C744" s="252" t="str">
        <f>IFERROR(VLOOKUP($A744,'[2]Establecimiento 2023'!$A$1:$E$183,3,FALSE),0)</f>
        <v>105444-Posta de Salud Rural Huintil</v>
      </c>
      <c r="D744" s="253">
        <v>1</v>
      </c>
      <c r="E744" s="253">
        <v>14</v>
      </c>
    </row>
    <row r="745" spans="1:5" ht="15" customHeight="1" x14ac:dyDescent="0.25">
      <c r="A745" s="252" t="s">
        <v>506</v>
      </c>
      <c r="B745" s="252" t="str">
        <f>IFERROR(VLOOKUP($A745,'[2]Establecimiento 2023'!$A$1:$E$183,4,FALSE),0)</f>
        <v>04201-Illapel</v>
      </c>
      <c r="C745" s="252" t="str">
        <f>IFERROR(VLOOKUP($A745,'[2]Establecimiento 2023'!$A$1:$E$183,3,FALSE),0)</f>
        <v>105444-Posta de Salud Rural Huintil</v>
      </c>
      <c r="D745" s="253">
        <v>3</v>
      </c>
      <c r="E745" s="253">
        <v>3</v>
      </c>
    </row>
    <row r="746" spans="1:5" ht="15" customHeight="1" x14ac:dyDescent="0.25">
      <c r="A746" s="252" t="s">
        <v>506</v>
      </c>
      <c r="B746" s="252" t="str">
        <f>IFERROR(VLOOKUP($A746,'[2]Establecimiento 2023'!$A$1:$E$183,4,FALSE),0)</f>
        <v>04201-Illapel</v>
      </c>
      <c r="C746" s="252" t="str">
        <f>IFERROR(VLOOKUP($A746,'[2]Establecimiento 2023'!$A$1:$E$183,3,FALSE),0)</f>
        <v>105444-Posta de Salud Rural Huintil</v>
      </c>
      <c r="D746" s="253">
        <v>4</v>
      </c>
      <c r="E746" s="253">
        <v>9</v>
      </c>
    </row>
    <row r="747" spans="1:5" ht="15" customHeight="1" x14ac:dyDescent="0.25">
      <c r="A747" s="252" t="s">
        <v>506</v>
      </c>
      <c r="B747" s="252" t="str">
        <f>IFERROR(VLOOKUP($A747,'[2]Establecimiento 2023'!$A$1:$E$183,4,FALSE),0)</f>
        <v>04201-Illapel</v>
      </c>
      <c r="C747" s="252" t="str">
        <f>IFERROR(VLOOKUP($A747,'[2]Establecimiento 2023'!$A$1:$E$183,3,FALSE),0)</f>
        <v>105444-Posta de Salud Rural Huintil</v>
      </c>
      <c r="D747" s="253">
        <v>5</v>
      </c>
      <c r="E747" s="253">
        <v>2</v>
      </c>
    </row>
    <row r="748" spans="1:5" ht="15" customHeight="1" x14ac:dyDescent="0.25">
      <c r="A748" s="252" t="s">
        <v>507</v>
      </c>
      <c r="B748" s="252" t="str">
        <f>IFERROR(VLOOKUP($A748,'[2]Establecimiento 2023'!$A$1:$E$183,4,FALSE),0)</f>
        <v>04201-Illapel</v>
      </c>
      <c r="C748" s="252" t="str">
        <f>IFERROR(VLOOKUP($A748,'[2]Establecimiento 2023'!$A$1:$E$183,3,FALSE),0)</f>
        <v>105445-Posta de Salud Rural Limáhuida</v>
      </c>
      <c r="D748" s="253">
        <v>1</v>
      </c>
      <c r="E748" s="253">
        <v>3</v>
      </c>
    </row>
    <row r="749" spans="1:5" ht="15" customHeight="1" x14ac:dyDescent="0.25">
      <c r="A749" s="252" t="s">
        <v>507</v>
      </c>
      <c r="B749" s="252" t="str">
        <f>IFERROR(VLOOKUP($A749,'[2]Establecimiento 2023'!$A$1:$E$183,4,FALSE),0)</f>
        <v>04201-Illapel</v>
      </c>
      <c r="C749" s="252" t="str">
        <f>IFERROR(VLOOKUP($A749,'[2]Establecimiento 2023'!$A$1:$E$183,3,FALSE),0)</f>
        <v>105445-Posta de Salud Rural Limáhuida</v>
      </c>
      <c r="D749" s="253">
        <v>3</v>
      </c>
      <c r="E749" s="253">
        <v>3</v>
      </c>
    </row>
    <row r="750" spans="1:5" ht="15" customHeight="1" x14ac:dyDescent="0.25">
      <c r="A750" s="252" t="s">
        <v>507</v>
      </c>
      <c r="B750" s="252" t="str">
        <f>IFERROR(VLOOKUP($A750,'[2]Establecimiento 2023'!$A$1:$E$183,4,FALSE),0)</f>
        <v>04201-Illapel</v>
      </c>
      <c r="C750" s="252" t="str">
        <f>IFERROR(VLOOKUP($A750,'[2]Establecimiento 2023'!$A$1:$E$183,3,FALSE),0)</f>
        <v>105445-Posta de Salud Rural Limáhuida</v>
      </c>
      <c r="D750" s="253">
        <v>4</v>
      </c>
      <c r="E750" s="253">
        <v>3</v>
      </c>
    </row>
    <row r="751" spans="1:5" ht="15" customHeight="1" x14ac:dyDescent="0.25">
      <c r="A751" s="252" t="s">
        <v>507</v>
      </c>
      <c r="B751" s="252" t="str">
        <f>IFERROR(VLOOKUP($A751,'[2]Establecimiento 2023'!$A$1:$E$183,4,FALSE),0)</f>
        <v>04201-Illapel</v>
      </c>
      <c r="C751" s="252" t="str">
        <f>IFERROR(VLOOKUP($A751,'[2]Establecimiento 2023'!$A$1:$E$183,3,FALSE),0)</f>
        <v>105445-Posta de Salud Rural Limáhuida</v>
      </c>
      <c r="D751" s="253">
        <v>5</v>
      </c>
      <c r="E751" s="253">
        <v>3</v>
      </c>
    </row>
    <row r="752" spans="1:5" ht="15" customHeight="1" x14ac:dyDescent="0.25">
      <c r="A752" s="252" t="s">
        <v>508</v>
      </c>
      <c r="B752" s="252" t="str">
        <f>IFERROR(VLOOKUP($A752,'[2]Establecimiento 2023'!$A$1:$E$183,4,FALSE),0)</f>
        <v>04201-Illapel</v>
      </c>
      <c r="C752" s="252" t="str">
        <f>IFERROR(VLOOKUP($A752,'[2]Establecimiento 2023'!$A$1:$E$183,3,FALSE),0)</f>
        <v>105446-Posta de Salud Rural Matancilla</v>
      </c>
      <c r="D752" s="253">
        <v>1</v>
      </c>
      <c r="E752" s="253">
        <v>2</v>
      </c>
    </row>
    <row r="753" spans="1:5" ht="15" customHeight="1" x14ac:dyDescent="0.25">
      <c r="A753" s="252" t="s">
        <v>508</v>
      </c>
      <c r="B753" s="252" t="str">
        <f>IFERROR(VLOOKUP($A753,'[2]Establecimiento 2023'!$A$1:$E$183,4,FALSE),0)</f>
        <v>04201-Illapel</v>
      </c>
      <c r="C753" s="252" t="str">
        <f>IFERROR(VLOOKUP($A753,'[2]Establecimiento 2023'!$A$1:$E$183,3,FALSE),0)</f>
        <v>105446-Posta de Salud Rural Matancilla</v>
      </c>
      <c r="D753" s="253">
        <v>2</v>
      </c>
      <c r="E753" s="253">
        <v>1</v>
      </c>
    </row>
    <row r="754" spans="1:5" ht="15" customHeight="1" x14ac:dyDescent="0.25">
      <c r="A754" s="252" t="s">
        <v>509</v>
      </c>
      <c r="B754" s="252" t="str">
        <f>IFERROR(VLOOKUP($A754,'[2]Establecimiento 2023'!$A$1:$E$183,4,FALSE),0)</f>
        <v>04201-Illapel</v>
      </c>
      <c r="C754" s="252" t="str">
        <f>IFERROR(VLOOKUP($A754,'[2]Establecimiento 2023'!$A$1:$E$183,3,FALSE),0)</f>
        <v>105447-Posta de Salud Rural Peralillo Illapel</v>
      </c>
      <c r="D754" s="253">
        <v>2</v>
      </c>
      <c r="E754" s="253">
        <v>2</v>
      </c>
    </row>
    <row r="755" spans="1:5" ht="15" customHeight="1" x14ac:dyDescent="0.25">
      <c r="A755" s="252" t="s">
        <v>509</v>
      </c>
      <c r="B755" s="252" t="str">
        <f>IFERROR(VLOOKUP($A755,'[2]Establecimiento 2023'!$A$1:$E$183,4,FALSE),0)</f>
        <v>04201-Illapel</v>
      </c>
      <c r="C755" s="252" t="str">
        <f>IFERROR(VLOOKUP($A755,'[2]Establecimiento 2023'!$A$1:$E$183,3,FALSE),0)</f>
        <v>105447-Posta de Salud Rural Peralillo Illapel</v>
      </c>
      <c r="D755" s="253">
        <v>5</v>
      </c>
      <c r="E755" s="253">
        <v>3</v>
      </c>
    </row>
    <row r="756" spans="1:5" ht="15" customHeight="1" x14ac:dyDescent="0.25">
      <c r="A756" s="252" t="s">
        <v>510</v>
      </c>
      <c r="B756" s="252" t="str">
        <f>IFERROR(VLOOKUP($A756,'[2]Establecimiento 2023'!$A$1:$E$183,4,FALSE),0)</f>
        <v>04201-Illapel</v>
      </c>
      <c r="C756" s="252" t="str">
        <f>IFERROR(VLOOKUP($A756,'[2]Establecimiento 2023'!$A$1:$E$183,3,FALSE),0)</f>
        <v>105448-Posta de Salud Rural Santa Virginia</v>
      </c>
      <c r="D756" s="253">
        <v>1</v>
      </c>
      <c r="E756" s="253">
        <v>2</v>
      </c>
    </row>
    <row r="757" spans="1:5" ht="15" customHeight="1" x14ac:dyDescent="0.25">
      <c r="A757" s="252" t="s">
        <v>510</v>
      </c>
      <c r="B757" s="252" t="str">
        <f>IFERROR(VLOOKUP($A757,'[2]Establecimiento 2023'!$A$1:$E$183,4,FALSE),0)</f>
        <v>04201-Illapel</v>
      </c>
      <c r="C757" s="252" t="str">
        <f>IFERROR(VLOOKUP($A757,'[2]Establecimiento 2023'!$A$1:$E$183,3,FALSE),0)</f>
        <v>105448-Posta de Salud Rural Santa Virginia</v>
      </c>
      <c r="D757" s="253">
        <v>2</v>
      </c>
      <c r="E757" s="253">
        <v>1</v>
      </c>
    </row>
    <row r="758" spans="1:5" ht="15" customHeight="1" x14ac:dyDescent="0.25">
      <c r="A758" s="252" t="s">
        <v>510</v>
      </c>
      <c r="B758" s="252" t="str">
        <f>IFERROR(VLOOKUP($A758,'[2]Establecimiento 2023'!$A$1:$E$183,4,FALSE),0)</f>
        <v>04201-Illapel</v>
      </c>
      <c r="C758" s="252" t="str">
        <f>IFERROR(VLOOKUP($A758,'[2]Establecimiento 2023'!$A$1:$E$183,3,FALSE),0)</f>
        <v>105448-Posta de Salud Rural Santa Virginia</v>
      </c>
      <c r="D758" s="253">
        <v>4</v>
      </c>
      <c r="E758" s="253">
        <v>8</v>
      </c>
    </row>
    <row r="759" spans="1:5" ht="15" customHeight="1" x14ac:dyDescent="0.25">
      <c r="A759" s="252" t="s">
        <v>510</v>
      </c>
      <c r="B759" s="252" t="str">
        <f>IFERROR(VLOOKUP($A759,'[2]Establecimiento 2023'!$A$1:$E$183,4,FALSE),0)</f>
        <v>04201-Illapel</v>
      </c>
      <c r="C759" s="252" t="str">
        <f>IFERROR(VLOOKUP($A759,'[2]Establecimiento 2023'!$A$1:$E$183,3,FALSE),0)</f>
        <v>105448-Posta de Salud Rural Santa Virginia</v>
      </c>
      <c r="D759" s="253">
        <v>5</v>
      </c>
      <c r="E759" s="253">
        <v>2</v>
      </c>
    </row>
    <row r="760" spans="1:5" ht="15" customHeight="1" x14ac:dyDescent="0.25">
      <c r="A760" s="252" t="s">
        <v>511</v>
      </c>
      <c r="B760" s="252" t="str">
        <f>IFERROR(VLOOKUP($A760,'[2]Establecimiento 2023'!$A$1:$E$183,4,FALSE),0)</f>
        <v>04201-Illapel</v>
      </c>
      <c r="C760" s="252" t="str">
        <f>IFERROR(VLOOKUP($A760,'[2]Establecimiento 2023'!$A$1:$E$183,3,FALSE),0)</f>
        <v>105449-Posta de Salud Rural Tunga Norte</v>
      </c>
      <c r="D760" s="253">
        <v>1</v>
      </c>
      <c r="E760" s="253">
        <v>3</v>
      </c>
    </row>
    <row r="761" spans="1:5" ht="15" customHeight="1" x14ac:dyDescent="0.25">
      <c r="A761" s="252" t="s">
        <v>511</v>
      </c>
      <c r="B761" s="252" t="str">
        <f>IFERROR(VLOOKUP($A761,'[2]Establecimiento 2023'!$A$1:$E$183,4,FALSE),0)</f>
        <v>04201-Illapel</v>
      </c>
      <c r="C761" s="252" t="str">
        <f>IFERROR(VLOOKUP($A761,'[2]Establecimiento 2023'!$A$1:$E$183,3,FALSE),0)</f>
        <v>105449-Posta de Salud Rural Tunga Norte</v>
      </c>
      <c r="D761" s="253">
        <v>3</v>
      </c>
      <c r="E761" s="253">
        <v>1</v>
      </c>
    </row>
    <row r="762" spans="1:5" ht="15" customHeight="1" x14ac:dyDescent="0.25">
      <c r="A762" s="252" t="s">
        <v>511</v>
      </c>
      <c r="B762" s="252" t="str">
        <f>IFERROR(VLOOKUP($A762,'[2]Establecimiento 2023'!$A$1:$E$183,4,FALSE),0)</f>
        <v>04201-Illapel</v>
      </c>
      <c r="C762" s="252" t="str">
        <f>IFERROR(VLOOKUP($A762,'[2]Establecimiento 2023'!$A$1:$E$183,3,FALSE),0)</f>
        <v>105449-Posta de Salud Rural Tunga Norte</v>
      </c>
      <c r="D762" s="253">
        <v>4</v>
      </c>
      <c r="E762" s="253">
        <v>4</v>
      </c>
    </row>
    <row r="763" spans="1:5" ht="15" customHeight="1" x14ac:dyDescent="0.25">
      <c r="A763" s="252" t="s">
        <v>511</v>
      </c>
      <c r="B763" s="252" t="str">
        <f>IFERROR(VLOOKUP($A763,'[2]Establecimiento 2023'!$A$1:$E$183,4,FALSE),0)</f>
        <v>04201-Illapel</v>
      </c>
      <c r="C763" s="252" t="str">
        <f>IFERROR(VLOOKUP($A763,'[2]Establecimiento 2023'!$A$1:$E$183,3,FALSE),0)</f>
        <v>105449-Posta de Salud Rural Tunga Norte</v>
      </c>
      <c r="D763" s="253">
        <v>5</v>
      </c>
      <c r="E763" s="253">
        <v>1</v>
      </c>
    </row>
    <row r="764" spans="1:5" ht="15" customHeight="1" x14ac:dyDescent="0.25">
      <c r="A764" s="252" t="s">
        <v>513</v>
      </c>
      <c r="B764" s="252" t="str">
        <f>IFERROR(VLOOKUP($A764,'[2]Establecimiento 2023'!$A$1:$E$183,4,FALSE),0)</f>
        <v>04204-Salamanca</v>
      </c>
      <c r="C764" s="252" t="str">
        <f>IFERROR(VLOOKUP($A764,'[2]Establecimiento 2023'!$A$1:$E$183,3,FALSE),0)</f>
        <v>105453-Posta de Salud Rural Tranquilla</v>
      </c>
      <c r="D764" s="253">
        <v>1</v>
      </c>
      <c r="E764" s="253">
        <v>1</v>
      </c>
    </row>
    <row r="765" spans="1:5" ht="15" customHeight="1" x14ac:dyDescent="0.25">
      <c r="A765" s="252" t="s">
        <v>513</v>
      </c>
      <c r="B765" s="252" t="str">
        <f>IFERROR(VLOOKUP($A765,'[2]Establecimiento 2023'!$A$1:$E$183,4,FALSE),0)</f>
        <v>04204-Salamanca</v>
      </c>
      <c r="C765" s="252" t="str">
        <f>IFERROR(VLOOKUP($A765,'[2]Establecimiento 2023'!$A$1:$E$183,3,FALSE),0)</f>
        <v>105453-Posta de Salud Rural Tranquilla</v>
      </c>
      <c r="D765" s="253">
        <v>3</v>
      </c>
      <c r="E765" s="253">
        <v>1</v>
      </c>
    </row>
    <row r="766" spans="1:5" ht="15" customHeight="1" x14ac:dyDescent="0.25">
      <c r="A766" s="252" t="s">
        <v>513</v>
      </c>
      <c r="B766" s="252" t="str">
        <f>IFERROR(VLOOKUP($A766,'[2]Establecimiento 2023'!$A$1:$E$183,4,FALSE),0)</f>
        <v>04204-Salamanca</v>
      </c>
      <c r="C766" s="252" t="str">
        <f>IFERROR(VLOOKUP($A766,'[2]Establecimiento 2023'!$A$1:$E$183,3,FALSE),0)</f>
        <v>105453-Posta de Salud Rural Tranquilla</v>
      </c>
      <c r="D766" s="253">
        <v>5</v>
      </c>
      <c r="E766" s="253">
        <v>4</v>
      </c>
    </row>
    <row r="767" spans="1:5" ht="15" customHeight="1" x14ac:dyDescent="0.25">
      <c r="A767" s="252" t="s">
        <v>515</v>
      </c>
      <c r="B767" s="252" t="str">
        <f>IFERROR(VLOOKUP($A767,'[2]Establecimiento 2023'!$A$1:$E$183,4,FALSE),0)</f>
        <v>04204-Salamanca</v>
      </c>
      <c r="C767" s="252" t="str">
        <f>IFERROR(VLOOKUP($A767,'[2]Establecimiento 2023'!$A$1:$E$183,3,FALSE),0)</f>
        <v>105455-CESFAM Valle Alto</v>
      </c>
      <c r="D767" s="253">
        <v>1</v>
      </c>
      <c r="E767" s="253">
        <v>2</v>
      </c>
    </row>
    <row r="768" spans="1:5" ht="15" customHeight="1" x14ac:dyDescent="0.25">
      <c r="A768" s="252" t="s">
        <v>515</v>
      </c>
      <c r="B768" s="252" t="str">
        <f>IFERROR(VLOOKUP($A768,'[2]Establecimiento 2023'!$A$1:$E$183,4,FALSE),0)</f>
        <v>04204-Salamanca</v>
      </c>
      <c r="C768" s="252" t="str">
        <f>IFERROR(VLOOKUP($A768,'[2]Establecimiento 2023'!$A$1:$E$183,3,FALSE),0)</f>
        <v>105455-CESFAM Valle Alto</v>
      </c>
      <c r="D768" s="253">
        <v>2</v>
      </c>
      <c r="E768" s="253">
        <v>1</v>
      </c>
    </row>
    <row r="769" spans="1:5" ht="15" customHeight="1" x14ac:dyDescent="0.25">
      <c r="A769" s="252" t="s">
        <v>515</v>
      </c>
      <c r="B769" s="252" t="str">
        <f>IFERROR(VLOOKUP($A769,'[2]Establecimiento 2023'!$A$1:$E$183,4,FALSE),0)</f>
        <v>04204-Salamanca</v>
      </c>
      <c r="C769" s="252" t="str">
        <f>IFERROR(VLOOKUP($A769,'[2]Establecimiento 2023'!$A$1:$E$183,3,FALSE),0)</f>
        <v>105455-CESFAM Valle Alto</v>
      </c>
      <c r="D769" s="253">
        <v>3</v>
      </c>
      <c r="E769" s="253">
        <v>1</v>
      </c>
    </row>
    <row r="770" spans="1:5" ht="15" customHeight="1" x14ac:dyDescent="0.25">
      <c r="A770" s="252" t="s">
        <v>515</v>
      </c>
      <c r="B770" s="252" t="str">
        <f>IFERROR(VLOOKUP($A770,'[2]Establecimiento 2023'!$A$1:$E$183,4,FALSE),0)</f>
        <v>04204-Salamanca</v>
      </c>
      <c r="C770" s="252" t="str">
        <f>IFERROR(VLOOKUP($A770,'[2]Establecimiento 2023'!$A$1:$E$183,3,FALSE),0)</f>
        <v>105455-CESFAM Valle Alto</v>
      </c>
      <c r="D770" s="253">
        <v>4</v>
      </c>
      <c r="E770" s="253">
        <v>0</v>
      </c>
    </row>
    <row r="771" spans="1:5" ht="15" customHeight="1" x14ac:dyDescent="0.25">
      <c r="A771" s="252" t="s">
        <v>515</v>
      </c>
      <c r="B771" s="252" t="str">
        <f>IFERROR(VLOOKUP($A771,'[2]Establecimiento 2023'!$A$1:$E$183,4,FALSE),0)</f>
        <v>04204-Salamanca</v>
      </c>
      <c r="C771" s="252" t="str">
        <f>IFERROR(VLOOKUP($A771,'[2]Establecimiento 2023'!$A$1:$E$183,3,FALSE),0)</f>
        <v>105455-CESFAM Valle Alto</v>
      </c>
      <c r="D771" s="253">
        <v>5</v>
      </c>
      <c r="E771" s="253">
        <v>3</v>
      </c>
    </row>
    <row r="772" spans="1:5" ht="15" customHeight="1" x14ac:dyDescent="0.25">
      <c r="A772" s="252" t="s">
        <v>519</v>
      </c>
      <c r="B772" s="252" t="str">
        <f>IFERROR(VLOOKUP($A772,'[2]Establecimiento 2023'!$A$1:$E$183,4,FALSE),0)</f>
        <v>04302-Combarbalá</v>
      </c>
      <c r="C772" s="252" t="str">
        <f>IFERROR(VLOOKUP($A772,'[2]Establecimiento 2023'!$A$1:$E$183,3,FALSE),0)</f>
        <v>105459-Posta de Salud Rural Barrancas</v>
      </c>
      <c r="D772" s="253">
        <v>1</v>
      </c>
      <c r="E772" s="253">
        <v>4</v>
      </c>
    </row>
    <row r="773" spans="1:5" ht="15" customHeight="1" x14ac:dyDescent="0.25">
      <c r="A773" s="252" t="s">
        <v>519</v>
      </c>
      <c r="B773" s="252" t="str">
        <f>IFERROR(VLOOKUP($A773,'[2]Establecimiento 2023'!$A$1:$E$183,4,FALSE),0)</f>
        <v>04302-Combarbalá</v>
      </c>
      <c r="C773" s="252" t="str">
        <f>IFERROR(VLOOKUP($A773,'[2]Establecimiento 2023'!$A$1:$E$183,3,FALSE),0)</f>
        <v>105459-Posta de Salud Rural Barrancas</v>
      </c>
      <c r="D773" s="253">
        <v>2</v>
      </c>
      <c r="E773" s="253">
        <v>7</v>
      </c>
    </row>
    <row r="774" spans="1:5" ht="15" customHeight="1" x14ac:dyDescent="0.25">
      <c r="A774" s="252" t="s">
        <v>519</v>
      </c>
      <c r="B774" s="252" t="str">
        <f>IFERROR(VLOOKUP($A774,'[2]Establecimiento 2023'!$A$1:$E$183,4,FALSE),0)</f>
        <v>04302-Combarbalá</v>
      </c>
      <c r="C774" s="252" t="str">
        <f>IFERROR(VLOOKUP($A774,'[2]Establecimiento 2023'!$A$1:$E$183,3,FALSE),0)</f>
        <v>105459-Posta de Salud Rural Barrancas</v>
      </c>
      <c r="D774" s="253">
        <v>3</v>
      </c>
      <c r="E774" s="253">
        <v>7</v>
      </c>
    </row>
    <row r="775" spans="1:5" ht="15" customHeight="1" x14ac:dyDescent="0.25">
      <c r="A775" s="252" t="s">
        <v>519</v>
      </c>
      <c r="B775" s="252" t="str">
        <f>IFERROR(VLOOKUP($A775,'[2]Establecimiento 2023'!$A$1:$E$183,4,FALSE),0)</f>
        <v>04302-Combarbalá</v>
      </c>
      <c r="C775" s="252" t="str">
        <f>IFERROR(VLOOKUP($A775,'[2]Establecimiento 2023'!$A$1:$E$183,3,FALSE),0)</f>
        <v>105459-Posta de Salud Rural Barrancas</v>
      </c>
      <c r="D775" s="253">
        <v>4</v>
      </c>
      <c r="E775" s="253">
        <v>5</v>
      </c>
    </row>
    <row r="776" spans="1:5" ht="15" customHeight="1" x14ac:dyDescent="0.25">
      <c r="A776" s="252" t="s">
        <v>519</v>
      </c>
      <c r="B776" s="252" t="str">
        <f>IFERROR(VLOOKUP($A776,'[2]Establecimiento 2023'!$A$1:$E$183,4,FALSE),0)</f>
        <v>04302-Combarbalá</v>
      </c>
      <c r="C776" s="252" t="str">
        <f>IFERROR(VLOOKUP($A776,'[2]Establecimiento 2023'!$A$1:$E$183,3,FALSE),0)</f>
        <v>105459-Posta de Salud Rural Barrancas</v>
      </c>
      <c r="D776" s="253">
        <v>5</v>
      </c>
      <c r="E776" s="253">
        <v>3</v>
      </c>
    </row>
    <row r="777" spans="1:5" ht="15" customHeight="1" x14ac:dyDescent="0.25">
      <c r="A777" s="252" t="s">
        <v>520</v>
      </c>
      <c r="B777" s="252" t="str">
        <f>IFERROR(VLOOKUP($A777,'[2]Establecimiento 2023'!$A$1:$E$183,4,FALSE),0)</f>
        <v>04302-Combarbalá</v>
      </c>
      <c r="C777" s="252" t="str">
        <f>IFERROR(VLOOKUP($A777,'[2]Establecimiento 2023'!$A$1:$E$183,3,FALSE),0)</f>
        <v>105460-Centro Comunitario de Salud Familiar Cogotí 18</v>
      </c>
      <c r="D777" s="253">
        <v>1</v>
      </c>
      <c r="E777" s="253">
        <v>1</v>
      </c>
    </row>
    <row r="778" spans="1:5" ht="15" customHeight="1" x14ac:dyDescent="0.25">
      <c r="A778" s="252" t="s">
        <v>520</v>
      </c>
      <c r="B778" s="252" t="str">
        <f>IFERROR(VLOOKUP($A778,'[2]Establecimiento 2023'!$A$1:$E$183,4,FALSE),0)</f>
        <v>04302-Combarbalá</v>
      </c>
      <c r="C778" s="252" t="str">
        <f>IFERROR(VLOOKUP($A778,'[2]Establecimiento 2023'!$A$1:$E$183,3,FALSE),0)</f>
        <v>105460-Centro Comunitario de Salud Familiar Cogotí 18</v>
      </c>
      <c r="D778" s="253">
        <v>2</v>
      </c>
      <c r="E778" s="253">
        <v>15</v>
      </c>
    </row>
    <row r="779" spans="1:5" ht="15" customHeight="1" x14ac:dyDescent="0.25">
      <c r="A779" s="252" t="s">
        <v>520</v>
      </c>
      <c r="B779" s="252" t="str">
        <f>IFERROR(VLOOKUP($A779,'[2]Establecimiento 2023'!$A$1:$E$183,4,FALSE),0)</f>
        <v>04302-Combarbalá</v>
      </c>
      <c r="C779" s="252" t="str">
        <f>IFERROR(VLOOKUP($A779,'[2]Establecimiento 2023'!$A$1:$E$183,3,FALSE),0)</f>
        <v>105460-Centro Comunitario de Salud Familiar Cogotí 18</v>
      </c>
      <c r="D779" s="253">
        <v>3</v>
      </c>
      <c r="E779" s="253">
        <v>8</v>
      </c>
    </row>
    <row r="780" spans="1:5" ht="15" customHeight="1" x14ac:dyDescent="0.25">
      <c r="A780" s="252" t="s">
        <v>520</v>
      </c>
      <c r="B780" s="252" t="str">
        <f>IFERROR(VLOOKUP($A780,'[2]Establecimiento 2023'!$A$1:$E$183,4,FALSE),0)</f>
        <v>04302-Combarbalá</v>
      </c>
      <c r="C780" s="252" t="str">
        <f>IFERROR(VLOOKUP($A780,'[2]Establecimiento 2023'!$A$1:$E$183,3,FALSE),0)</f>
        <v>105460-Centro Comunitario de Salud Familiar Cogotí 18</v>
      </c>
      <c r="D780" s="253">
        <v>4</v>
      </c>
      <c r="E780" s="253">
        <v>9</v>
      </c>
    </row>
    <row r="781" spans="1:5" ht="15" customHeight="1" x14ac:dyDescent="0.25">
      <c r="A781" s="252" t="s">
        <v>520</v>
      </c>
      <c r="B781" s="252" t="str">
        <f>IFERROR(VLOOKUP($A781,'[2]Establecimiento 2023'!$A$1:$E$183,4,FALSE),0)</f>
        <v>04302-Combarbalá</v>
      </c>
      <c r="C781" s="252" t="str">
        <f>IFERROR(VLOOKUP($A781,'[2]Establecimiento 2023'!$A$1:$E$183,3,FALSE),0)</f>
        <v>105460-Centro Comunitario de Salud Familiar Cogotí 18</v>
      </c>
      <c r="D781" s="253">
        <v>5</v>
      </c>
      <c r="E781" s="253">
        <v>5</v>
      </c>
    </row>
    <row r="782" spans="1:5" ht="15" customHeight="1" x14ac:dyDescent="0.25">
      <c r="A782" s="252" t="s">
        <v>521</v>
      </c>
      <c r="B782" s="252" t="str">
        <f>IFERROR(VLOOKUP($A782,'[2]Establecimiento 2023'!$A$1:$E$183,4,FALSE),0)</f>
        <v>04302-Combarbalá</v>
      </c>
      <c r="C782" s="252" t="str">
        <f>IFERROR(VLOOKUP($A782,'[2]Establecimiento 2023'!$A$1:$E$183,3,FALSE),0)</f>
        <v>105461-Posta de Salud Rural El Huacho</v>
      </c>
      <c r="D782" s="253">
        <v>2</v>
      </c>
      <c r="E782" s="253">
        <v>1</v>
      </c>
    </row>
    <row r="783" spans="1:5" ht="15" customHeight="1" x14ac:dyDescent="0.25">
      <c r="A783" s="252" t="s">
        <v>522</v>
      </c>
      <c r="B783" s="252" t="str">
        <f>IFERROR(VLOOKUP($A783,'[2]Establecimiento 2023'!$A$1:$E$183,4,FALSE),0)</f>
        <v>04302-Combarbalá</v>
      </c>
      <c r="C783" s="252" t="str">
        <f>IFERROR(VLOOKUP($A783,'[2]Establecimiento 2023'!$A$1:$E$183,3,FALSE),0)</f>
        <v>105462-Posta de Salud Rural El Sauce (Combarbalá)</v>
      </c>
      <c r="D783" s="253">
        <v>2</v>
      </c>
      <c r="E783" s="253">
        <v>1</v>
      </c>
    </row>
    <row r="784" spans="1:5" ht="15" customHeight="1" x14ac:dyDescent="0.25">
      <c r="A784" s="252" t="s">
        <v>522</v>
      </c>
      <c r="B784" s="252" t="str">
        <f>IFERROR(VLOOKUP($A784,'[2]Establecimiento 2023'!$A$1:$E$183,4,FALSE),0)</f>
        <v>04302-Combarbalá</v>
      </c>
      <c r="C784" s="252" t="str">
        <f>IFERROR(VLOOKUP($A784,'[2]Establecimiento 2023'!$A$1:$E$183,3,FALSE),0)</f>
        <v>105462-Posta de Salud Rural El Sauce (Combarbalá)</v>
      </c>
      <c r="D784" s="253">
        <v>4</v>
      </c>
      <c r="E784" s="253">
        <v>1</v>
      </c>
    </row>
    <row r="785" spans="1:5" ht="15" customHeight="1" x14ac:dyDescent="0.25">
      <c r="A785" s="252" t="s">
        <v>523</v>
      </c>
      <c r="B785" s="252" t="str">
        <f>IFERROR(VLOOKUP($A785,'[2]Establecimiento 2023'!$A$1:$E$183,4,FALSE),0)</f>
        <v>04302-Combarbalá</v>
      </c>
      <c r="C785" s="252" t="str">
        <f>IFERROR(VLOOKUP($A785,'[2]Establecimiento 2023'!$A$1:$E$183,3,FALSE),0)</f>
        <v>105463-Posta de Salud Rural Quilitapia</v>
      </c>
      <c r="D785" s="253">
        <v>1</v>
      </c>
      <c r="E785" s="253">
        <v>1</v>
      </c>
    </row>
    <row r="786" spans="1:5" ht="15" customHeight="1" x14ac:dyDescent="0.25">
      <c r="A786" s="252" t="s">
        <v>523</v>
      </c>
      <c r="B786" s="252" t="str">
        <f>IFERROR(VLOOKUP($A786,'[2]Establecimiento 2023'!$A$1:$E$183,4,FALSE),0)</f>
        <v>04302-Combarbalá</v>
      </c>
      <c r="C786" s="252" t="str">
        <f>IFERROR(VLOOKUP($A786,'[2]Establecimiento 2023'!$A$1:$E$183,3,FALSE),0)</f>
        <v>105463-Posta de Salud Rural Quilitapia</v>
      </c>
      <c r="D786" s="253">
        <v>2</v>
      </c>
      <c r="E786" s="253">
        <v>2</v>
      </c>
    </row>
    <row r="787" spans="1:5" ht="15" customHeight="1" x14ac:dyDescent="0.25">
      <c r="A787" s="252" t="s">
        <v>523</v>
      </c>
      <c r="B787" s="252" t="str">
        <f>IFERROR(VLOOKUP($A787,'[2]Establecimiento 2023'!$A$1:$E$183,4,FALSE),0)</f>
        <v>04302-Combarbalá</v>
      </c>
      <c r="C787" s="252" t="str">
        <f>IFERROR(VLOOKUP($A787,'[2]Establecimiento 2023'!$A$1:$E$183,3,FALSE),0)</f>
        <v>105463-Posta de Salud Rural Quilitapia</v>
      </c>
      <c r="D787" s="253">
        <v>3</v>
      </c>
      <c r="E787" s="253">
        <v>2</v>
      </c>
    </row>
    <row r="788" spans="1:5" ht="15" customHeight="1" x14ac:dyDescent="0.25">
      <c r="A788" s="252" t="s">
        <v>523</v>
      </c>
      <c r="B788" s="252" t="str">
        <f>IFERROR(VLOOKUP($A788,'[2]Establecimiento 2023'!$A$1:$E$183,4,FALSE),0)</f>
        <v>04302-Combarbalá</v>
      </c>
      <c r="C788" s="252" t="str">
        <f>IFERROR(VLOOKUP($A788,'[2]Establecimiento 2023'!$A$1:$E$183,3,FALSE),0)</f>
        <v>105463-Posta de Salud Rural Quilitapia</v>
      </c>
      <c r="D788" s="253">
        <v>4</v>
      </c>
      <c r="E788" s="253">
        <v>1</v>
      </c>
    </row>
    <row r="789" spans="1:5" ht="15" customHeight="1" x14ac:dyDescent="0.25">
      <c r="A789" s="252" t="s">
        <v>524</v>
      </c>
      <c r="B789" s="252" t="str">
        <f>IFERROR(VLOOKUP($A789,'[2]Establecimiento 2023'!$A$1:$E$183,4,FALSE),0)</f>
        <v>04302-Combarbalá</v>
      </c>
      <c r="C789" s="252" t="str">
        <f>IFERROR(VLOOKUP($A789,'[2]Establecimiento 2023'!$A$1:$E$183,3,FALSE),0)</f>
        <v>105464-Posta de Salud Rural La Ligua</v>
      </c>
      <c r="D789" s="253">
        <v>1</v>
      </c>
      <c r="E789" s="253">
        <v>8</v>
      </c>
    </row>
    <row r="790" spans="1:5" ht="15" customHeight="1" x14ac:dyDescent="0.25">
      <c r="A790" s="252" t="s">
        <v>524</v>
      </c>
      <c r="B790" s="252" t="str">
        <f>IFERROR(VLOOKUP($A790,'[2]Establecimiento 2023'!$A$1:$E$183,4,FALSE),0)</f>
        <v>04302-Combarbalá</v>
      </c>
      <c r="C790" s="252" t="str">
        <f>IFERROR(VLOOKUP($A790,'[2]Establecimiento 2023'!$A$1:$E$183,3,FALSE),0)</f>
        <v>105464-Posta de Salud Rural La Ligua</v>
      </c>
      <c r="D790" s="253">
        <v>2</v>
      </c>
      <c r="E790" s="253">
        <v>2</v>
      </c>
    </row>
    <row r="791" spans="1:5" ht="15" customHeight="1" x14ac:dyDescent="0.25">
      <c r="A791" s="252" t="s">
        <v>524</v>
      </c>
      <c r="B791" s="252" t="str">
        <f>IFERROR(VLOOKUP($A791,'[2]Establecimiento 2023'!$A$1:$E$183,4,FALSE),0)</f>
        <v>04302-Combarbalá</v>
      </c>
      <c r="C791" s="252" t="str">
        <f>IFERROR(VLOOKUP($A791,'[2]Establecimiento 2023'!$A$1:$E$183,3,FALSE),0)</f>
        <v>105464-Posta de Salud Rural La Ligua</v>
      </c>
      <c r="D791" s="253">
        <v>3</v>
      </c>
      <c r="E791" s="253">
        <v>9</v>
      </c>
    </row>
    <row r="792" spans="1:5" ht="15" customHeight="1" x14ac:dyDescent="0.25">
      <c r="A792" s="252" t="s">
        <v>524</v>
      </c>
      <c r="B792" s="252" t="str">
        <f>IFERROR(VLOOKUP($A792,'[2]Establecimiento 2023'!$A$1:$E$183,4,FALSE),0)</f>
        <v>04302-Combarbalá</v>
      </c>
      <c r="C792" s="252" t="str">
        <f>IFERROR(VLOOKUP($A792,'[2]Establecimiento 2023'!$A$1:$E$183,3,FALSE),0)</f>
        <v>105464-Posta de Salud Rural La Ligua</v>
      </c>
      <c r="D792" s="253">
        <v>4</v>
      </c>
      <c r="E792" s="253">
        <v>7</v>
      </c>
    </row>
    <row r="793" spans="1:5" ht="15" customHeight="1" x14ac:dyDescent="0.25">
      <c r="A793" s="252" t="s">
        <v>524</v>
      </c>
      <c r="B793" s="252" t="str">
        <f>IFERROR(VLOOKUP($A793,'[2]Establecimiento 2023'!$A$1:$E$183,4,FALSE),0)</f>
        <v>04302-Combarbalá</v>
      </c>
      <c r="C793" s="252" t="str">
        <f>IFERROR(VLOOKUP($A793,'[2]Establecimiento 2023'!$A$1:$E$183,3,FALSE),0)</f>
        <v>105464-Posta de Salud Rural La Ligua</v>
      </c>
      <c r="D793" s="253">
        <v>5</v>
      </c>
      <c r="E793" s="253">
        <v>1</v>
      </c>
    </row>
    <row r="794" spans="1:5" ht="15" customHeight="1" x14ac:dyDescent="0.25">
      <c r="A794" s="252" t="s">
        <v>525</v>
      </c>
      <c r="B794" s="252" t="str">
        <f>IFERROR(VLOOKUP($A794,'[2]Establecimiento 2023'!$A$1:$E$183,4,FALSE),0)</f>
        <v>04302-Combarbalá</v>
      </c>
      <c r="C794" s="252" t="str">
        <f>IFERROR(VLOOKUP($A794,'[2]Establecimiento 2023'!$A$1:$E$183,3,FALSE),0)</f>
        <v>105465-Posta de Salud Rural Ramadilla</v>
      </c>
      <c r="D794" s="253">
        <v>1</v>
      </c>
      <c r="E794" s="253">
        <v>1</v>
      </c>
    </row>
    <row r="795" spans="1:5" ht="15" customHeight="1" x14ac:dyDescent="0.25">
      <c r="A795" s="252" t="s">
        <v>525</v>
      </c>
      <c r="B795" s="252" t="str">
        <f>IFERROR(VLOOKUP($A795,'[2]Establecimiento 2023'!$A$1:$E$183,4,FALSE),0)</f>
        <v>04302-Combarbalá</v>
      </c>
      <c r="C795" s="252" t="str">
        <f>IFERROR(VLOOKUP($A795,'[2]Establecimiento 2023'!$A$1:$E$183,3,FALSE),0)</f>
        <v>105465-Posta de Salud Rural Ramadilla</v>
      </c>
      <c r="D795" s="253">
        <v>3</v>
      </c>
      <c r="E795" s="253">
        <v>1</v>
      </c>
    </row>
    <row r="796" spans="1:5" ht="15" customHeight="1" x14ac:dyDescent="0.25">
      <c r="A796" s="252" t="s">
        <v>526</v>
      </c>
      <c r="B796" s="252" t="str">
        <f>IFERROR(VLOOKUP($A796,'[2]Establecimiento 2023'!$A$1:$E$183,4,FALSE),0)</f>
        <v>04302-Combarbalá</v>
      </c>
      <c r="C796" s="252" t="str">
        <f>IFERROR(VLOOKUP($A796,'[2]Establecimiento 2023'!$A$1:$E$183,3,FALSE),0)</f>
        <v>105466-Posta de Salud Rural Valle Hermoso</v>
      </c>
      <c r="D796" s="253">
        <v>4</v>
      </c>
      <c r="E796" s="253">
        <v>2</v>
      </c>
    </row>
    <row r="797" spans="1:5" ht="15" customHeight="1" x14ac:dyDescent="0.25">
      <c r="A797" s="252" t="s">
        <v>527</v>
      </c>
      <c r="B797" s="252" t="str">
        <f>IFERROR(VLOOKUP($A797,'[2]Establecimiento 2023'!$A$1:$E$183,4,FALSE),0)</f>
        <v>04106-Vicuña</v>
      </c>
      <c r="C797" s="252" t="str">
        <f>IFERROR(VLOOKUP($A797,'[2]Establecimiento 2023'!$A$1:$E$183,3,FALSE),0)</f>
        <v>105467-Posta de Salud Rural Diaguitas</v>
      </c>
      <c r="D797" s="253">
        <v>1</v>
      </c>
      <c r="E797" s="253">
        <v>8</v>
      </c>
    </row>
    <row r="798" spans="1:5" ht="15" customHeight="1" x14ac:dyDescent="0.25">
      <c r="A798" s="252" t="s">
        <v>527</v>
      </c>
      <c r="B798" s="252" t="str">
        <f>IFERROR(VLOOKUP($A798,'[2]Establecimiento 2023'!$A$1:$E$183,4,FALSE),0)</f>
        <v>04106-Vicuña</v>
      </c>
      <c r="C798" s="252" t="str">
        <f>IFERROR(VLOOKUP($A798,'[2]Establecimiento 2023'!$A$1:$E$183,3,FALSE),0)</f>
        <v>105467-Posta de Salud Rural Diaguitas</v>
      </c>
      <c r="D798" s="253">
        <v>2</v>
      </c>
      <c r="E798" s="253">
        <v>1</v>
      </c>
    </row>
    <row r="799" spans="1:5" ht="15" customHeight="1" x14ac:dyDescent="0.25">
      <c r="A799" s="252" t="s">
        <v>527</v>
      </c>
      <c r="B799" s="252" t="str">
        <f>IFERROR(VLOOKUP($A799,'[2]Establecimiento 2023'!$A$1:$E$183,4,FALSE),0)</f>
        <v>04106-Vicuña</v>
      </c>
      <c r="C799" s="252" t="str">
        <f>IFERROR(VLOOKUP($A799,'[2]Establecimiento 2023'!$A$1:$E$183,3,FALSE),0)</f>
        <v>105467-Posta de Salud Rural Diaguitas</v>
      </c>
      <c r="D799" s="253">
        <v>4</v>
      </c>
      <c r="E799" s="253">
        <v>1</v>
      </c>
    </row>
    <row r="800" spans="1:5" ht="15" customHeight="1" x14ac:dyDescent="0.25">
      <c r="A800" s="252" t="s">
        <v>527</v>
      </c>
      <c r="B800" s="252" t="str">
        <f>IFERROR(VLOOKUP($A800,'[2]Establecimiento 2023'!$A$1:$E$183,4,FALSE),0)</f>
        <v>04106-Vicuña</v>
      </c>
      <c r="C800" s="252" t="str">
        <f>IFERROR(VLOOKUP($A800,'[2]Establecimiento 2023'!$A$1:$E$183,3,FALSE),0)</f>
        <v>105467-Posta de Salud Rural Diaguitas</v>
      </c>
      <c r="D800" s="253">
        <v>5</v>
      </c>
      <c r="E800" s="253">
        <v>3</v>
      </c>
    </row>
    <row r="801" spans="1:5" ht="15" customHeight="1" x14ac:dyDescent="0.25">
      <c r="A801" s="252" t="s">
        <v>528</v>
      </c>
      <c r="B801" s="252" t="str">
        <f>IFERROR(VLOOKUP($A801,'[2]Establecimiento 2023'!$A$1:$E$183,4,FALSE),0)</f>
        <v>04106-Vicuña</v>
      </c>
      <c r="C801" s="252" t="str">
        <f>IFERROR(VLOOKUP($A801,'[2]Establecimiento 2023'!$A$1:$E$183,3,FALSE),0)</f>
        <v>105468-Posta de Salud Rural El Molle</v>
      </c>
      <c r="D801" s="253">
        <v>3</v>
      </c>
      <c r="E801" s="253">
        <v>4</v>
      </c>
    </row>
    <row r="802" spans="1:5" ht="15" customHeight="1" x14ac:dyDescent="0.25">
      <c r="A802" s="252" t="s">
        <v>529</v>
      </c>
      <c r="B802" s="252" t="str">
        <f>IFERROR(VLOOKUP($A802,'[2]Establecimiento 2023'!$A$1:$E$183,4,FALSE),0)</f>
        <v>04106-Vicuña</v>
      </c>
      <c r="C802" s="252" t="str">
        <f>IFERROR(VLOOKUP($A802,'[2]Establecimiento 2023'!$A$1:$E$183,3,FALSE),0)</f>
        <v>105469-Posta de Salud Rural El Tambo (Vicuña)</v>
      </c>
      <c r="D802" s="253">
        <v>2</v>
      </c>
      <c r="E802" s="253">
        <v>5</v>
      </c>
    </row>
    <row r="803" spans="1:5" ht="15" customHeight="1" x14ac:dyDescent="0.25">
      <c r="A803" s="252" t="s">
        <v>529</v>
      </c>
      <c r="B803" s="252" t="str">
        <f>IFERROR(VLOOKUP($A803,'[2]Establecimiento 2023'!$A$1:$E$183,4,FALSE),0)</f>
        <v>04106-Vicuña</v>
      </c>
      <c r="C803" s="252" t="str">
        <f>IFERROR(VLOOKUP($A803,'[2]Establecimiento 2023'!$A$1:$E$183,3,FALSE),0)</f>
        <v>105469-Posta de Salud Rural El Tambo (Vicuña)</v>
      </c>
      <c r="D803" s="253">
        <v>3</v>
      </c>
      <c r="E803" s="253">
        <v>10</v>
      </c>
    </row>
    <row r="804" spans="1:5" ht="15" customHeight="1" x14ac:dyDescent="0.25">
      <c r="A804" s="252" t="s">
        <v>529</v>
      </c>
      <c r="B804" s="252" t="str">
        <f>IFERROR(VLOOKUP($A804,'[2]Establecimiento 2023'!$A$1:$E$183,4,FALSE),0)</f>
        <v>04106-Vicuña</v>
      </c>
      <c r="C804" s="252" t="str">
        <f>IFERROR(VLOOKUP($A804,'[2]Establecimiento 2023'!$A$1:$E$183,3,FALSE),0)</f>
        <v>105469-Posta de Salud Rural El Tambo (Vicuña)</v>
      </c>
      <c r="D804" s="253">
        <v>4</v>
      </c>
      <c r="E804" s="253">
        <v>2</v>
      </c>
    </row>
    <row r="805" spans="1:5" ht="15" customHeight="1" x14ac:dyDescent="0.25">
      <c r="A805" s="252" t="s">
        <v>529</v>
      </c>
      <c r="B805" s="252" t="str">
        <f>IFERROR(VLOOKUP($A805,'[2]Establecimiento 2023'!$A$1:$E$183,4,FALSE),0)</f>
        <v>04106-Vicuña</v>
      </c>
      <c r="C805" s="252" t="str">
        <f>IFERROR(VLOOKUP($A805,'[2]Establecimiento 2023'!$A$1:$E$183,3,FALSE),0)</f>
        <v>105469-Posta de Salud Rural El Tambo (Vicuña)</v>
      </c>
      <c r="D805" s="253">
        <v>5</v>
      </c>
      <c r="E805" s="253">
        <v>2</v>
      </c>
    </row>
    <row r="806" spans="1:5" ht="15" customHeight="1" x14ac:dyDescent="0.25">
      <c r="A806" s="252" t="s">
        <v>531</v>
      </c>
      <c r="B806" s="252" t="str">
        <f>IFERROR(VLOOKUP($A806,'[2]Establecimiento 2023'!$A$1:$E$183,4,FALSE),0)</f>
        <v>04106-Vicuña</v>
      </c>
      <c r="C806" s="252" t="str">
        <f>IFERROR(VLOOKUP($A806,'[2]Establecimiento 2023'!$A$1:$E$183,3,FALSE),0)</f>
        <v>105471-Posta de Salud Rural Peralillo Vicuña</v>
      </c>
      <c r="D806" s="253">
        <v>1</v>
      </c>
      <c r="E806" s="253">
        <v>3</v>
      </c>
    </row>
    <row r="807" spans="1:5" ht="15" customHeight="1" x14ac:dyDescent="0.25">
      <c r="A807" s="252" t="s">
        <v>531</v>
      </c>
      <c r="B807" s="252" t="str">
        <f>IFERROR(VLOOKUP($A807,'[2]Establecimiento 2023'!$A$1:$E$183,4,FALSE),0)</f>
        <v>04106-Vicuña</v>
      </c>
      <c r="C807" s="252" t="str">
        <f>IFERROR(VLOOKUP($A807,'[2]Establecimiento 2023'!$A$1:$E$183,3,FALSE),0)</f>
        <v>105471-Posta de Salud Rural Peralillo Vicuña</v>
      </c>
      <c r="D807" s="253">
        <v>2</v>
      </c>
      <c r="E807" s="253">
        <v>20</v>
      </c>
    </row>
    <row r="808" spans="1:5" ht="15" customHeight="1" x14ac:dyDescent="0.25">
      <c r="A808" s="252" t="s">
        <v>531</v>
      </c>
      <c r="B808" s="252" t="str">
        <f>IFERROR(VLOOKUP($A808,'[2]Establecimiento 2023'!$A$1:$E$183,4,FALSE),0)</f>
        <v>04106-Vicuña</v>
      </c>
      <c r="C808" s="252" t="str">
        <f>IFERROR(VLOOKUP($A808,'[2]Establecimiento 2023'!$A$1:$E$183,3,FALSE),0)</f>
        <v>105471-Posta de Salud Rural Peralillo Vicuña</v>
      </c>
      <c r="D808" s="253">
        <v>3</v>
      </c>
      <c r="E808" s="253">
        <v>3</v>
      </c>
    </row>
    <row r="809" spans="1:5" ht="15" customHeight="1" x14ac:dyDescent="0.25">
      <c r="A809" s="252" t="s">
        <v>531</v>
      </c>
      <c r="B809" s="252" t="str">
        <f>IFERROR(VLOOKUP($A809,'[2]Establecimiento 2023'!$A$1:$E$183,4,FALSE),0)</f>
        <v>04106-Vicuña</v>
      </c>
      <c r="C809" s="252" t="str">
        <f>IFERROR(VLOOKUP($A809,'[2]Establecimiento 2023'!$A$1:$E$183,3,FALSE),0)</f>
        <v>105471-Posta de Salud Rural Peralillo Vicuña</v>
      </c>
      <c r="D809" s="253">
        <v>4</v>
      </c>
      <c r="E809" s="253">
        <v>3</v>
      </c>
    </row>
    <row r="810" spans="1:5" ht="15" customHeight="1" x14ac:dyDescent="0.25">
      <c r="A810" s="252" t="s">
        <v>531</v>
      </c>
      <c r="B810" s="252" t="str">
        <f>IFERROR(VLOOKUP($A810,'[2]Establecimiento 2023'!$A$1:$E$183,4,FALSE),0)</f>
        <v>04106-Vicuña</v>
      </c>
      <c r="C810" s="252" t="str">
        <f>IFERROR(VLOOKUP($A810,'[2]Establecimiento 2023'!$A$1:$E$183,3,FALSE),0)</f>
        <v>105471-Posta de Salud Rural Peralillo Vicuña</v>
      </c>
      <c r="D810" s="253">
        <v>5</v>
      </c>
      <c r="E810" s="253">
        <v>1</v>
      </c>
    </row>
    <row r="811" spans="1:5" ht="15" customHeight="1" x14ac:dyDescent="0.25">
      <c r="A811" s="252" t="s">
        <v>532</v>
      </c>
      <c r="B811" s="252" t="str">
        <f>IFERROR(VLOOKUP($A811,'[2]Establecimiento 2023'!$A$1:$E$183,4,FALSE),0)</f>
        <v>04106-Vicuña</v>
      </c>
      <c r="C811" s="252" t="str">
        <f>IFERROR(VLOOKUP($A811,'[2]Establecimiento 2023'!$A$1:$E$183,3,FALSE),0)</f>
        <v>105472-Posta de Salud Rural Rivadavia</v>
      </c>
      <c r="D811" s="253">
        <v>2</v>
      </c>
      <c r="E811" s="253">
        <v>3</v>
      </c>
    </row>
    <row r="812" spans="1:5" ht="15" customHeight="1" x14ac:dyDescent="0.25">
      <c r="A812" s="252" t="s">
        <v>532</v>
      </c>
      <c r="B812" s="252" t="str">
        <f>IFERROR(VLOOKUP($A812,'[2]Establecimiento 2023'!$A$1:$E$183,4,FALSE),0)</f>
        <v>04106-Vicuña</v>
      </c>
      <c r="C812" s="252" t="str">
        <f>IFERROR(VLOOKUP($A812,'[2]Establecimiento 2023'!$A$1:$E$183,3,FALSE),0)</f>
        <v>105472-Posta de Salud Rural Rivadavia</v>
      </c>
      <c r="D812" s="253">
        <v>3</v>
      </c>
      <c r="E812" s="253">
        <v>3</v>
      </c>
    </row>
    <row r="813" spans="1:5" ht="15" customHeight="1" x14ac:dyDescent="0.25">
      <c r="A813" s="252" t="s">
        <v>533</v>
      </c>
      <c r="B813" s="252" t="str">
        <f>IFERROR(VLOOKUP($A813,'[2]Establecimiento 2023'!$A$1:$E$183,4,FALSE),0)</f>
        <v>04106-Vicuña</v>
      </c>
      <c r="C813" s="252" t="str">
        <f>IFERROR(VLOOKUP($A813,'[2]Establecimiento 2023'!$A$1:$E$183,3,FALSE),0)</f>
        <v>105473-Posta de Salud Rural Talcuna</v>
      </c>
      <c r="D813" s="253">
        <v>1</v>
      </c>
      <c r="E813" s="253">
        <v>5</v>
      </c>
    </row>
    <row r="814" spans="1:5" ht="15" customHeight="1" x14ac:dyDescent="0.25">
      <c r="A814" s="252" t="s">
        <v>533</v>
      </c>
      <c r="B814" s="252" t="str">
        <f>IFERROR(VLOOKUP($A814,'[2]Establecimiento 2023'!$A$1:$E$183,4,FALSE),0)</f>
        <v>04106-Vicuña</v>
      </c>
      <c r="C814" s="252" t="str">
        <f>IFERROR(VLOOKUP($A814,'[2]Establecimiento 2023'!$A$1:$E$183,3,FALSE),0)</f>
        <v>105473-Posta de Salud Rural Talcuna</v>
      </c>
      <c r="D814" s="253">
        <v>2</v>
      </c>
      <c r="E814" s="253">
        <v>5</v>
      </c>
    </row>
    <row r="815" spans="1:5" ht="15" customHeight="1" x14ac:dyDescent="0.25">
      <c r="A815" s="252" t="s">
        <v>533</v>
      </c>
      <c r="B815" s="252" t="str">
        <f>IFERROR(VLOOKUP($A815,'[2]Establecimiento 2023'!$A$1:$E$183,4,FALSE),0)</f>
        <v>04106-Vicuña</v>
      </c>
      <c r="C815" s="252" t="str">
        <f>IFERROR(VLOOKUP($A815,'[2]Establecimiento 2023'!$A$1:$E$183,3,FALSE),0)</f>
        <v>105473-Posta de Salud Rural Talcuna</v>
      </c>
      <c r="D815" s="253">
        <v>4</v>
      </c>
      <c r="E815" s="253">
        <v>9</v>
      </c>
    </row>
    <row r="816" spans="1:5" ht="15" customHeight="1" x14ac:dyDescent="0.25">
      <c r="A816" s="252" t="s">
        <v>534</v>
      </c>
      <c r="B816" s="252" t="str">
        <f>IFERROR(VLOOKUP($A816,'[2]Establecimiento 2023'!$A$1:$E$183,4,FALSE),0)</f>
        <v>04106-Vicuña</v>
      </c>
      <c r="C816" s="252" t="str">
        <f>IFERROR(VLOOKUP($A816,'[2]Establecimiento 2023'!$A$1:$E$183,3,FALSE),0)</f>
        <v>105474-Posta de Salud Rural Chapilca</v>
      </c>
      <c r="D816" s="253">
        <v>1</v>
      </c>
      <c r="E816" s="253">
        <v>1</v>
      </c>
    </row>
    <row r="817" spans="1:5" ht="15" customHeight="1" x14ac:dyDescent="0.25">
      <c r="A817" s="252" t="s">
        <v>534</v>
      </c>
      <c r="B817" s="252" t="str">
        <f>IFERROR(VLOOKUP($A817,'[2]Establecimiento 2023'!$A$1:$E$183,4,FALSE),0)</f>
        <v>04106-Vicuña</v>
      </c>
      <c r="C817" s="252" t="str">
        <f>IFERROR(VLOOKUP($A817,'[2]Establecimiento 2023'!$A$1:$E$183,3,FALSE),0)</f>
        <v>105474-Posta de Salud Rural Chapilca</v>
      </c>
      <c r="D817" s="253">
        <v>2</v>
      </c>
      <c r="E817" s="253">
        <v>1</v>
      </c>
    </row>
    <row r="818" spans="1:5" ht="15" customHeight="1" x14ac:dyDescent="0.25">
      <c r="A818" s="252" t="s">
        <v>535</v>
      </c>
      <c r="B818" s="252" t="str">
        <f>IFERROR(VLOOKUP($A818,'[2]Establecimiento 2023'!$A$1:$E$183,4,FALSE),0)</f>
        <v>04105-Paihuano</v>
      </c>
      <c r="C818" s="252" t="str">
        <f>IFERROR(VLOOKUP($A818,'[2]Establecimiento 2023'!$A$1:$E$183,3,FALSE),0)</f>
        <v>105475-Posta de Salud Rural Horcón (Paiguano)</v>
      </c>
      <c r="D818" s="253">
        <v>1</v>
      </c>
      <c r="E818" s="253">
        <v>14</v>
      </c>
    </row>
    <row r="819" spans="1:5" ht="15" customHeight="1" x14ac:dyDescent="0.25">
      <c r="A819" s="252" t="s">
        <v>535</v>
      </c>
      <c r="B819" s="252" t="str">
        <f>IFERROR(VLOOKUP($A819,'[2]Establecimiento 2023'!$A$1:$E$183,4,FALSE),0)</f>
        <v>04105-Paihuano</v>
      </c>
      <c r="C819" s="252" t="str">
        <f>IFERROR(VLOOKUP($A819,'[2]Establecimiento 2023'!$A$1:$E$183,3,FALSE),0)</f>
        <v>105475-Posta de Salud Rural Horcón (Paiguano)</v>
      </c>
      <c r="D819" s="253">
        <v>2</v>
      </c>
      <c r="E819" s="253">
        <v>8</v>
      </c>
    </row>
    <row r="820" spans="1:5" ht="15" customHeight="1" x14ac:dyDescent="0.25">
      <c r="A820" s="252" t="s">
        <v>535</v>
      </c>
      <c r="B820" s="252" t="str">
        <f>IFERROR(VLOOKUP($A820,'[2]Establecimiento 2023'!$A$1:$E$183,4,FALSE),0)</f>
        <v>04105-Paihuano</v>
      </c>
      <c r="C820" s="252" t="str">
        <f>IFERROR(VLOOKUP($A820,'[2]Establecimiento 2023'!$A$1:$E$183,3,FALSE),0)</f>
        <v>105475-Posta de Salud Rural Horcón (Paiguano)</v>
      </c>
      <c r="D820" s="253">
        <v>3</v>
      </c>
      <c r="E820" s="253">
        <v>4</v>
      </c>
    </row>
    <row r="821" spans="1:5" ht="15" customHeight="1" x14ac:dyDescent="0.25">
      <c r="A821" s="252" t="s">
        <v>535</v>
      </c>
      <c r="B821" s="252" t="str">
        <f>IFERROR(VLOOKUP($A821,'[2]Establecimiento 2023'!$A$1:$E$183,4,FALSE),0)</f>
        <v>04105-Paihuano</v>
      </c>
      <c r="C821" s="252" t="str">
        <f>IFERROR(VLOOKUP($A821,'[2]Establecimiento 2023'!$A$1:$E$183,3,FALSE),0)</f>
        <v>105475-Posta de Salud Rural Horcón (Paiguano)</v>
      </c>
      <c r="D821" s="253">
        <v>4</v>
      </c>
      <c r="E821" s="253">
        <v>6</v>
      </c>
    </row>
    <row r="822" spans="1:5" ht="15" customHeight="1" x14ac:dyDescent="0.25">
      <c r="A822" s="252" t="s">
        <v>535</v>
      </c>
      <c r="B822" s="252" t="str">
        <f>IFERROR(VLOOKUP($A822,'[2]Establecimiento 2023'!$A$1:$E$183,4,FALSE),0)</f>
        <v>04105-Paihuano</v>
      </c>
      <c r="C822" s="252" t="str">
        <f>IFERROR(VLOOKUP($A822,'[2]Establecimiento 2023'!$A$1:$E$183,3,FALSE),0)</f>
        <v>105475-Posta de Salud Rural Horcón (Paiguano)</v>
      </c>
      <c r="D822" s="253">
        <v>5</v>
      </c>
      <c r="E822" s="253">
        <v>6</v>
      </c>
    </row>
    <row r="823" spans="1:5" ht="15" customHeight="1" x14ac:dyDescent="0.25">
      <c r="A823" s="252" t="s">
        <v>536</v>
      </c>
      <c r="B823" s="252" t="str">
        <f>IFERROR(VLOOKUP($A823,'[2]Establecimiento 2023'!$A$1:$E$183,4,FALSE),0)</f>
        <v>04105-Paihuano</v>
      </c>
      <c r="C823" s="252" t="str">
        <f>IFERROR(VLOOKUP($A823,'[2]Establecimiento 2023'!$A$1:$E$183,3,FALSE),0)</f>
        <v>105476-Posta de Salud Rural Monte Grande</v>
      </c>
      <c r="D823" s="253">
        <v>1</v>
      </c>
      <c r="E823" s="253">
        <v>1</v>
      </c>
    </row>
    <row r="824" spans="1:5" ht="15" customHeight="1" x14ac:dyDescent="0.25">
      <c r="A824" s="252" t="s">
        <v>536</v>
      </c>
      <c r="B824" s="252" t="str">
        <f>IFERROR(VLOOKUP($A824,'[2]Establecimiento 2023'!$A$1:$E$183,4,FALSE),0)</f>
        <v>04105-Paihuano</v>
      </c>
      <c r="C824" s="252" t="str">
        <f>IFERROR(VLOOKUP($A824,'[2]Establecimiento 2023'!$A$1:$E$183,3,FALSE),0)</f>
        <v>105476-Posta de Salud Rural Monte Grande</v>
      </c>
      <c r="D824" s="253">
        <v>2</v>
      </c>
      <c r="E824" s="253">
        <v>2</v>
      </c>
    </row>
    <row r="825" spans="1:5" ht="15" customHeight="1" x14ac:dyDescent="0.25">
      <c r="A825" s="252" t="s">
        <v>536</v>
      </c>
      <c r="B825" s="252" t="str">
        <f>IFERROR(VLOOKUP($A825,'[2]Establecimiento 2023'!$A$1:$E$183,4,FALSE),0)</f>
        <v>04105-Paihuano</v>
      </c>
      <c r="C825" s="252" t="str">
        <f>IFERROR(VLOOKUP($A825,'[2]Establecimiento 2023'!$A$1:$E$183,3,FALSE),0)</f>
        <v>105476-Posta de Salud Rural Monte Grande</v>
      </c>
      <c r="D825" s="253">
        <v>3</v>
      </c>
      <c r="E825" s="253">
        <v>2</v>
      </c>
    </row>
    <row r="826" spans="1:5" ht="15" customHeight="1" x14ac:dyDescent="0.25">
      <c r="A826" s="252" t="s">
        <v>536</v>
      </c>
      <c r="B826" s="252" t="str">
        <f>IFERROR(VLOOKUP($A826,'[2]Establecimiento 2023'!$A$1:$E$183,4,FALSE),0)</f>
        <v>04105-Paihuano</v>
      </c>
      <c r="C826" s="252" t="str">
        <f>IFERROR(VLOOKUP($A826,'[2]Establecimiento 2023'!$A$1:$E$183,3,FALSE),0)</f>
        <v>105476-Posta de Salud Rural Monte Grande</v>
      </c>
      <c r="D826" s="253">
        <v>4</v>
      </c>
      <c r="E826" s="253">
        <v>4</v>
      </c>
    </row>
    <row r="827" spans="1:5" ht="15" customHeight="1" x14ac:dyDescent="0.25">
      <c r="A827" s="252" t="s">
        <v>536</v>
      </c>
      <c r="B827" s="252" t="str">
        <f>IFERROR(VLOOKUP($A827,'[2]Establecimiento 2023'!$A$1:$E$183,4,FALSE),0)</f>
        <v>04105-Paihuano</v>
      </c>
      <c r="C827" s="252" t="str">
        <f>IFERROR(VLOOKUP($A827,'[2]Establecimiento 2023'!$A$1:$E$183,3,FALSE),0)</f>
        <v>105476-Posta de Salud Rural Monte Grande</v>
      </c>
      <c r="D827" s="253">
        <v>5</v>
      </c>
      <c r="E827" s="253">
        <v>4</v>
      </c>
    </row>
    <row r="828" spans="1:5" ht="15" customHeight="1" x14ac:dyDescent="0.25">
      <c r="A828" s="252" t="s">
        <v>537</v>
      </c>
      <c r="B828" s="252" t="str">
        <f>IFERROR(VLOOKUP($A828,'[2]Establecimiento 2023'!$A$1:$E$183,4,FALSE),0)</f>
        <v>04105-Paihuano</v>
      </c>
      <c r="C828" s="252" t="str">
        <f>IFERROR(VLOOKUP($A828,'[2]Establecimiento 2023'!$A$1:$E$183,3,FALSE),0)</f>
        <v>105477-Posta de Salud Rural Pisco Elqui</v>
      </c>
      <c r="D828" s="253">
        <v>1</v>
      </c>
      <c r="E828" s="253">
        <v>5</v>
      </c>
    </row>
    <row r="829" spans="1:5" ht="15" customHeight="1" x14ac:dyDescent="0.25">
      <c r="A829" s="252" t="s">
        <v>537</v>
      </c>
      <c r="B829" s="252" t="str">
        <f>IFERROR(VLOOKUP($A829,'[2]Establecimiento 2023'!$A$1:$E$183,4,FALSE),0)</f>
        <v>04105-Paihuano</v>
      </c>
      <c r="C829" s="252" t="str">
        <f>IFERROR(VLOOKUP($A829,'[2]Establecimiento 2023'!$A$1:$E$183,3,FALSE),0)</f>
        <v>105477-Posta de Salud Rural Pisco Elqui</v>
      </c>
      <c r="D829" s="253">
        <v>2</v>
      </c>
      <c r="E829" s="253">
        <v>8</v>
      </c>
    </row>
    <row r="830" spans="1:5" ht="15" customHeight="1" x14ac:dyDescent="0.25">
      <c r="A830" s="252" t="s">
        <v>537</v>
      </c>
      <c r="B830" s="252" t="str">
        <f>IFERROR(VLOOKUP($A830,'[2]Establecimiento 2023'!$A$1:$E$183,4,FALSE),0)</f>
        <v>04105-Paihuano</v>
      </c>
      <c r="C830" s="252" t="str">
        <f>IFERROR(VLOOKUP($A830,'[2]Establecimiento 2023'!$A$1:$E$183,3,FALSE),0)</f>
        <v>105477-Posta de Salud Rural Pisco Elqui</v>
      </c>
      <c r="D830" s="253">
        <v>3</v>
      </c>
      <c r="E830" s="253">
        <v>4</v>
      </c>
    </row>
    <row r="831" spans="1:5" ht="15" customHeight="1" x14ac:dyDescent="0.25">
      <c r="A831" s="252" t="s">
        <v>537</v>
      </c>
      <c r="B831" s="252" t="str">
        <f>IFERROR(VLOOKUP($A831,'[2]Establecimiento 2023'!$A$1:$E$183,4,FALSE),0)</f>
        <v>04105-Paihuano</v>
      </c>
      <c r="C831" s="252" t="str">
        <f>IFERROR(VLOOKUP($A831,'[2]Establecimiento 2023'!$A$1:$E$183,3,FALSE),0)</f>
        <v>105477-Posta de Salud Rural Pisco Elqui</v>
      </c>
      <c r="D831" s="253">
        <v>4</v>
      </c>
      <c r="E831" s="253">
        <v>13</v>
      </c>
    </row>
    <row r="832" spans="1:5" ht="15" customHeight="1" x14ac:dyDescent="0.25">
      <c r="A832" s="252" t="s">
        <v>537</v>
      </c>
      <c r="B832" s="252" t="str">
        <f>IFERROR(VLOOKUP($A832,'[2]Establecimiento 2023'!$A$1:$E$183,4,FALSE),0)</f>
        <v>04105-Paihuano</v>
      </c>
      <c r="C832" s="252" t="str">
        <f>IFERROR(VLOOKUP($A832,'[2]Establecimiento 2023'!$A$1:$E$183,3,FALSE),0)</f>
        <v>105477-Posta de Salud Rural Pisco Elqui</v>
      </c>
      <c r="D832" s="253">
        <v>5</v>
      </c>
      <c r="E832" s="253">
        <v>9</v>
      </c>
    </row>
    <row r="833" spans="1:5" ht="15" customHeight="1" x14ac:dyDescent="0.25">
      <c r="A833" s="252" t="s">
        <v>538</v>
      </c>
      <c r="B833" s="252" t="str">
        <f>IFERROR(VLOOKUP($A833,'[2]Establecimiento 2023'!$A$1:$E$183,4,FALSE),0)</f>
        <v>04203-Los Vilos</v>
      </c>
      <c r="C833" s="252" t="str">
        <f>IFERROR(VLOOKUP($A833,'[2]Establecimiento 2023'!$A$1:$E$183,3,FALSE),0)</f>
        <v>105478-Posta de Salud Rural Caimanes</v>
      </c>
      <c r="D833" s="253">
        <v>1</v>
      </c>
      <c r="E833" s="253">
        <v>2</v>
      </c>
    </row>
    <row r="834" spans="1:5" ht="15" customHeight="1" x14ac:dyDescent="0.25">
      <c r="A834" s="252" t="s">
        <v>538</v>
      </c>
      <c r="B834" s="252" t="str">
        <f>IFERROR(VLOOKUP($A834,'[2]Establecimiento 2023'!$A$1:$E$183,4,FALSE),0)</f>
        <v>04203-Los Vilos</v>
      </c>
      <c r="C834" s="252" t="str">
        <f>IFERROR(VLOOKUP($A834,'[2]Establecimiento 2023'!$A$1:$E$183,3,FALSE),0)</f>
        <v>105478-Posta de Salud Rural Caimanes</v>
      </c>
      <c r="D834" s="253">
        <v>3</v>
      </c>
      <c r="E834" s="253">
        <v>4</v>
      </c>
    </row>
    <row r="835" spans="1:5" ht="15" customHeight="1" x14ac:dyDescent="0.25">
      <c r="A835" s="252" t="s">
        <v>538</v>
      </c>
      <c r="B835" s="252" t="str">
        <f>IFERROR(VLOOKUP($A835,'[2]Establecimiento 2023'!$A$1:$E$183,4,FALSE),0)</f>
        <v>04203-Los Vilos</v>
      </c>
      <c r="C835" s="252" t="str">
        <f>IFERROR(VLOOKUP($A835,'[2]Establecimiento 2023'!$A$1:$E$183,3,FALSE),0)</f>
        <v>105478-Posta de Salud Rural Caimanes</v>
      </c>
      <c r="D835" s="253">
        <v>4</v>
      </c>
      <c r="E835" s="253">
        <v>6</v>
      </c>
    </row>
    <row r="836" spans="1:5" ht="15" customHeight="1" x14ac:dyDescent="0.25">
      <c r="A836" s="252" t="s">
        <v>538</v>
      </c>
      <c r="B836" s="252" t="str">
        <f>IFERROR(VLOOKUP($A836,'[2]Establecimiento 2023'!$A$1:$E$183,4,FALSE),0)</f>
        <v>04203-Los Vilos</v>
      </c>
      <c r="C836" s="252" t="str">
        <f>IFERROR(VLOOKUP($A836,'[2]Establecimiento 2023'!$A$1:$E$183,3,FALSE),0)</f>
        <v>105478-Posta de Salud Rural Caimanes</v>
      </c>
      <c r="D836" s="253">
        <v>5</v>
      </c>
      <c r="E836" s="253">
        <v>4</v>
      </c>
    </row>
    <row r="837" spans="1:5" ht="15" customHeight="1" x14ac:dyDescent="0.25">
      <c r="A837" s="252" t="s">
        <v>539</v>
      </c>
      <c r="B837" s="252" t="str">
        <f>IFERROR(VLOOKUP($A837,'[2]Establecimiento 2023'!$A$1:$E$183,4,FALSE),0)</f>
        <v>04203-Los Vilos</v>
      </c>
      <c r="C837" s="252" t="str">
        <f>IFERROR(VLOOKUP($A837,'[2]Establecimiento 2023'!$A$1:$E$183,3,FALSE),0)</f>
        <v>105479-Posta de Salud Rural Guangualí</v>
      </c>
      <c r="D837" s="253">
        <v>1</v>
      </c>
      <c r="E837" s="253">
        <v>9</v>
      </c>
    </row>
    <row r="838" spans="1:5" ht="15" customHeight="1" x14ac:dyDescent="0.25">
      <c r="A838" s="252" t="s">
        <v>539</v>
      </c>
      <c r="B838" s="252" t="str">
        <f>IFERROR(VLOOKUP($A838,'[2]Establecimiento 2023'!$A$1:$E$183,4,FALSE),0)</f>
        <v>04203-Los Vilos</v>
      </c>
      <c r="C838" s="252" t="str">
        <f>IFERROR(VLOOKUP($A838,'[2]Establecimiento 2023'!$A$1:$E$183,3,FALSE),0)</f>
        <v>105479-Posta de Salud Rural Guangualí</v>
      </c>
      <c r="D838" s="253">
        <v>3</v>
      </c>
      <c r="E838" s="253">
        <v>2</v>
      </c>
    </row>
    <row r="839" spans="1:5" ht="15" customHeight="1" x14ac:dyDescent="0.25">
      <c r="A839" s="252" t="s">
        <v>539</v>
      </c>
      <c r="B839" s="252" t="str">
        <f>IFERROR(VLOOKUP($A839,'[2]Establecimiento 2023'!$A$1:$E$183,4,FALSE),0)</f>
        <v>04203-Los Vilos</v>
      </c>
      <c r="C839" s="252" t="str">
        <f>IFERROR(VLOOKUP($A839,'[2]Establecimiento 2023'!$A$1:$E$183,3,FALSE),0)</f>
        <v>105479-Posta de Salud Rural Guangualí</v>
      </c>
      <c r="D839" s="253">
        <v>4</v>
      </c>
      <c r="E839" s="253">
        <v>10</v>
      </c>
    </row>
    <row r="840" spans="1:5" ht="15" customHeight="1" x14ac:dyDescent="0.25">
      <c r="A840" s="252" t="s">
        <v>539</v>
      </c>
      <c r="B840" s="252" t="str">
        <f>IFERROR(VLOOKUP($A840,'[2]Establecimiento 2023'!$A$1:$E$183,4,FALSE),0)</f>
        <v>04203-Los Vilos</v>
      </c>
      <c r="C840" s="252" t="str">
        <f>IFERROR(VLOOKUP($A840,'[2]Establecimiento 2023'!$A$1:$E$183,3,FALSE),0)</f>
        <v>105479-Posta de Salud Rural Guangualí</v>
      </c>
      <c r="D840" s="253">
        <v>5</v>
      </c>
      <c r="E840" s="253">
        <v>2</v>
      </c>
    </row>
    <row r="841" spans="1:5" ht="15" customHeight="1" x14ac:dyDescent="0.25">
      <c r="A841" s="252" t="s">
        <v>540</v>
      </c>
      <c r="B841" s="252" t="str">
        <f>IFERROR(VLOOKUP($A841,'[2]Establecimiento 2023'!$A$1:$E$183,4,FALSE),0)</f>
        <v>04203-Los Vilos</v>
      </c>
      <c r="C841" s="252" t="str">
        <f>IFERROR(VLOOKUP($A841,'[2]Establecimiento 2023'!$A$1:$E$183,3,FALSE),0)</f>
        <v>105480-Posta de Salud Rural Quilimarí</v>
      </c>
      <c r="D841" s="253">
        <v>1</v>
      </c>
      <c r="E841" s="253">
        <v>2</v>
      </c>
    </row>
    <row r="842" spans="1:5" ht="15" customHeight="1" x14ac:dyDescent="0.25">
      <c r="A842" s="252" t="s">
        <v>540</v>
      </c>
      <c r="B842" s="252" t="str">
        <f>IFERROR(VLOOKUP($A842,'[2]Establecimiento 2023'!$A$1:$E$183,4,FALSE),0)</f>
        <v>04203-Los Vilos</v>
      </c>
      <c r="C842" s="252" t="str">
        <f>IFERROR(VLOOKUP($A842,'[2]Establecimiento 2023'!$A$1:$E$183,3,FALSE),0)</f>
        <v>105480-Posta de Salud Rural Quilimarí</v>
      </c>
      <c r="D842" s="253">
        <v>2</v>
      </c>
      <c r="E842" s="253">
        <v>5</v>
      </c>
    </row>
    <row r="843" spans="1:5" ht="15" customHeight="1" x14ac:dyDescent="0.25">
      <c r="A843" s="252" t="s">
        <v>540</v>
      </c>
      <c r="B843" s="252" t="str">
        <f>IFERROR(VLOOKUP($A843,'[2]Establecimiento 2023'!$A$1:$E$183,4,FALSE),0)</f>
        <v>04203-Los Vilos</v>
      </c>
      <c r="C843" s="252" t="str">
        <f>IFERROR(VLOOKUP($A843,'[2]Establecimiento 2023'!$A$1:$E$183,3,FALSE),0)</f>
        <v>105480-Posta de Salud Rural Quilimarí</v>
      </c>
      <c r="D843" s="253">
        <v>3</v>
      </c>
      <c r="E843" s="253">
        <v>14</v>
      </c>
    </row>
    <row r="844" spans="1:5" ht="15" customHeight="1" x14ac:dyDescent="0.25">
      <c r="A844" s="252" t="s">
        <v>540</v>
      </c>
      <c r="B844" s="252" t="str">
        <f>IFERROR(VLOOKUP($A844,'[2]Establecimiento 2023'!$A$1:$E$183,4,FALSE),0)</f>
        <v>04203-Los Vilos</v>
      </c>
      <c r="C844" s="252" t="str">
        <f>IFERROR(VLOOKUP($A844,'[2]Establecimiento 2023'!$A$1:$E$183,3,FALSE),0)</f>
        <v>105480-Posta de Salud Rural Quilimarí</v>
      </c>
      <c r="D844" s="253">
        <v>4</v>
      </c>
      <c r="E844" s="253">
        <v>6</v>
      </c>
    </row>
    <row r="845" spans="1:5" ht="15" customHeight="1" x14ac:dyDescent="0.25">
      <c r="A845" s="252" t="s">
        <v>540</v>
      </c>
      <c r="B845" s="252" t="str">
        <f>IFERROR(VLOOKUP($A845,'[2]Establecimiento 2023'!$A$1:$E$183,4,FALSE),0)</f>
        <v>04203-Los Vilos</v>
      </c>
      <c r="C845" s="252" t="str">
        <f>IFERROR(VLOOKUP($A845,'[2]Establecimiento 2023'!$A$1:$E$183,3,FALSE),0)</f>
        <v>105480-Posta de Salud Rural Quilimarí</v>
      </c>
      <c r="D845" s="253">
        <v>5</v>
      </c>
      <c r="E845" s="253">
        <v>11</v>
      </c>
    </row>
    <row r="846" spans="1:5" ht="15" customHeight="1" x14ac:dyDescent="0.25">
      <c r="A846" s="252" t="s">
        <v>541</v>
      </c>
      <c r="B846" s="252" t="str">
        <f>IFERROR(VLOOKUP($A846,'[2]Establecimiento 2023'!$A$1:$E$183,4,FALSE),0)</f>
        <v>04203-Los Vilos</v>
      </c>
      <c r="C846" s="252" t="str">
        <f>IFERROR(VLOOKUP($A846,'[2]Establecimiento 2023'!$A$1:$E$183,3,FALSE),0)</f>
        <v>105481-Posta de Salud Rural Tilama</v>
      </c>
      <c r="D846" s="253">
        <v>2</v>
      </c>
      <c r="E846" s="253">
        <v>1</v>
      </c>
    </row>
    <row r="847" spans="1:5" ht="15" customHeight="1" x14ac:dyDescent="0.25">
      <c r="A847" s="252" t="s">
        <v>542</v>
      </c>
      <c r="B847" s="252" t="str">
        <f>IFERROR(VLOOKUP($A847,'[2]Establecimiento 2023'!$A$1:$E$183,4,FALSE),0)</f>
        <v>04201-Illapel</v>
      </c>
      <c r="C847" s="252" t="str">
        <f>IFERROR(VLOOKUP($A847,'[2]Establecimiento 2023'!$A$1:$E$183,3,FALSE),0)</f>
        <v>105485-Posta de Salud Rural Plan de Hornos</v>
      </c>
      <c r="D847" s="253">
        <v>1</v>
      </c>
      <c r="E847" s="253">
        <v>4</v>
      </c>
    </row>
    <row r="848" spans="1:5" ht="15" customHeight="1" x14ac:dyDescent="0.25">
      <c r="A848" s="252" t="s">
        <v>542</v>
      </c>
      <c r="B848" s="252" t="str">
        <f>IFERROR(VLOOKUP($A848,'[2]Establecimiento 2023'!$A$1:$E$183,4,FALSE),0)</f>
        <v>04201-Illapel</v>
      </c>
      <c r="C848" s="252" t="str">
        <f>IFERROR(VLOOKUP($A848,'[2]Establecimiento 2023'!$A$1:$E$183,3,FALSE),0)</f>
        <v>105485-Posta de Salud Rural Plan de Hornos</v>
      </c>
      <c r="D848" s="253">
        <v>5</v>
      </c>
      <c r="E848" s="253">
        <v>2</v>
      </c>
    </row>
    <row r="849" spans="1:5" ht="15" customHeight="1" x14ac:dyDescent="0.25">
      <c r="A849" s="252" t="s">
        <v>543</v>
      </c>
      <c r="B849" s="252" t="str">
        <f>IFERROR(VLOOKUP($A849,'[2]Establecimiento 2023'!$A$1:$E$183,4,FALSE),0)</f>
        <v>04201-Illapel</v>
      </c>
      <c r="C849" s="252" t="str">
        <f>IFERROR(VLOOKUP($A849,'[2]Establecimiento 2023'!$A$1:$E$183,3,FALSE),0)</f>
        <v>105486-Posta de Salud Rural Tunga Sur</v>
      </c>
      <c r="D849" s="253">
        <v>1</v>
      </c>
      <c r="E849" s="253">
        <v>1</v>
      </c>
    </row>
    <row r="850" spans="1:5" ht="15" customHeight="1" x14ac:dyDescent="0.25">
      <c r="A850" s="252" t="s">
        <v>543</v>
      </c>
      <c r="B850" s="252" t="str">
        <f>IFERROR(VLOOKUP($A850,'[2]Establecimiento 2023'!$A$1:$E$183,4,FALSE),0)</f>
        <v>04201-Illapel</v>
      </c>
      <c r="C850" s="252" t="str">
        <f>IFERROR(VLOOKUP($A850,'[2]Establecimiento 2023'!$A$1:$E$183,3,FALSE),0)</f>
        <v>105486-Posta de Salud Rural Tunga Sur</v>
      </c>
      <c r="D850" s="253">
        <v>2</v>
      </c>
      <c r="E850" s="253">
        <v>1</v>
      </c>
    </row>
    <row r="851" spans="1:5" ht="15" customHeight="1" x14ac:dyDescent="0.25">
      <c r="A851" s="252" t="s">
        <v>543</v>
      </c>
      <c r="B851" s="252" t="str">
        <f>IFERROR(VLOOKUP($A851,'[2]Establecimiento 2023'!$A$1:$E$183,4,FALSE),0)</f>
        <v>04201-Illapel</v>
      </c>
      <c r="C851" s="252" t="str">
        <f>IFERROR(VLOOKUP($A851,'[2]Establecimiento 2023'!$A$1:$E$183,3,FALSE),0)</f>
        <v>105486-Posta de Salud Rural Tunga Sur</v>
      </c>
      <c r="D851" s="253">
        <v>3</v>
      </c>
      <c r="E851" s="253">
        <v>1</v>
      </c>
    </row>
    <row r="852" spans="1:5" ht="15" customHeight="1" x14ac:dyDescent="0.25">
      <c r="A852" s="252" t="s">
        <v>543</v>
      </c>
      <c r="B852" s="252" t="str">
        <f>IFERROR(VLOOKUP($A852,'[2]Establecimiento 2023'!$A$1:$E$183,4,FALSE),0)</f>
        <v>04201-Illapel</v>
      </c>
      <c r="C852" s="252" t="str">
        <f>IFERROR(VLOOKUP($A852,'[2]Establecimiento 2023'!$A$1:$E$183,3,FALSE),0)</f>
        <v>105486-Posta de Salud Rural Tunga Sur</v>
      </c>
      <c r="D852" s="253">
        <v>5</v>
      </c>
      <c r="E852" s="253">
        <v>1</v>
      </c>
    </row>
    <row r="853" spans="1:5" ht="15" customHeight="1" x14ac:dyDescent="0.25">
      <c r="A853" s="252" t="s">
        <v>544</v>
      </c>
      <c r="B853" s="252" t="str">
        <f>IFERROR(VLOOKUP($A853,'[2]Establecimiento 2023'!$A$1:$E$183,4,FALSE),0)</f>
        <v>04201-Illapel</v>
      </c>
      <c r="C853" s="252" t="str">
        <f>IFERROR(VLOOKUP($A853,'[2]Establecimiento 2023'!$A$1:$E$183,3,FALSE),0)</f>
        <v>105487-Posta de Salud Rural Cañas Uno</v>
      </c>
      <c r="D853" s="253">
        <v>2</v>
      </c>
      <c r="E853" s="253">
        <v>9</v>
      </c>
    </row>
    <row r="854" spans="1:5" ht="15" customHeight="1" x14ac:dyDescent="0.25">
      <c r="A854" s="252" t="s">
        <v>544</v>
      </c>
      <c r="B854" s="252" t="str">
        <f>IFERROR(VLOOKUP($A854,'[2]Establecimiento 2023'!$A$1:$E$183,4,FALSE),0)</f>
        <v>04201-Illapel</v>
      </c>
      <c r="C854" s="252" t="str">
        <f>IFERROR(VLOOKUP($A854,'[2]Establecimiento 2023'!$A$1:$E$183,3,FALSE),0)</f>
        <v>105487-Posta de Salud Rural Cañas Uno</v>
      </c>
      <c r="D854" s="253">
        <v>3</v>
      </c>
      <c r="E854" s="253">
        <v>1</v>
      </c>
    </row>
    <row r="855" spans="1:5" ht="15" customHeight="1" x14ac:dyDescent="0.25">
      <c r="A855" s="252" t="s">
        <v>544</v>
      </c>
      <c r="B855" s="252" t="str">
        <f>IFERROR(VLOOKUP($A855,'[2]Establecimiento 2023'!$A$1:$E$183,4,FALSE),0)</f>
        <v>04201-Illapel</v>
      </c>
      <c r="C855" s="252" t="str">
        <f>IFERROR(VLOOKUP($A855,'[2]Establecimiento 2023'!$A$1:$E$183,3,FALSE),0)</f>
        <v>105487-Posta de Salud Rural Cañas Uno</v>
      </c>
      <c r="D855" s="253">
        <v>4</v>
      </c>
      <c r="E855" s="253">
        <v>10</v>
      </c>
    </row>
    <row r="856" spans="1:5" ht="15" customHeight="1" x14ac:dyDescent="0.25">
      <c r="A856" s="252" t="s">
        <v>544</v>
      </c>
      <c r="B856" s="252" t="str">
        <f>IFERROR(VLOOKUP($A856,'[2]Establecimiento 2023'!$A$1:$E$183,4,FALSE),0)</f>
        <v>04201-Illapel</v>
      </c>
      <c r="C856" s="252" t="str">
        <f>IFERROR(VLOOKUP($A856,'[2]Establecimiento 2023'!$A$1:$E$183,3,FALSE),0)</f>
        <v>105487-Posta de Salud Rural Cañas Uno</v>
      </c>
      <c r="D856" s="253">
        <v>5</v>
      </c>
      <c r="E856" s="253">
        <v>5</v>
      </c>
    </row>
    <row r="857" spans="1:5" ht="15" customHeight="1" x14ac:dyDescent="0.25">
      <c r="A857" s="252" t="s">
        <v>545</v>
      </c>
      <c r="B857" s="252" t="str">
        <f>IFERROR(VLOOKUP($A857,'[2]Establecimiento 2023'!$A$1:$E$183,4,FALSE),0)</f>
        <v>04302-Combarbalá</v>
      </c>
      <c r="C857" s="252" t="str">
        <f>IFERROR(VLOOKUP($A857,'[2]Establecimiento 2023'!$A$1:$E$183,3,FALSE),0)</f>
        <v>105490-Posta de Salud Rural El Durazno(Combarbalá)</v>
      </c>
      <c r="D857" s="253">
        <v>3</v>
      </c>
      <c r="E857" s="253">
        <v>5</v>
      </c>
    </row>
    <row r="858" spans="1:5" ht="15" customHeight="1" x14ac:dyDescent="0.25">
      <c r="A858" s="252" t="s">
        <v>545</v>
      </c>
      <c r="B858" s="252" t="str">
        <f>IFERROR(VLOOKUP($A858,'[2]Establecimiento 2023'!$A$1:$E$183,4,FALSE),0)</f>
        <v>04302-Combarbalá</v>
      </c>
      <c r="C858" s="252" t="str">
        <f>IFERROR(VLOOKUP($A858,'[2]Establecimiento 2023'!$A$1:$E$183,3,FALSE),0)</f>
        <v>105490-Posta de Salud Rural El Durazno(Combarbalá)</v>
      </c>
      <c r="D858" s="253">
        <v>4</v>
      </c>
      <c r="E858" s="253">
        <v>4</v>
      </c>
    </row>
    <row r="859" spans="1:5" ht="15" customHeight="1" x14ac:dyDescent="0.25">
      <c r="A859" s="252" t="s">
        <v>546</v>
      </c>
      <c r="B859" s="252" t="str">
        <f>IFERROR(VLOOKUP($A859,'[2]Establecimiento 2023'!$A$1:$E$183,4,FALSE),0)</f>
        <v>04204-Salamanca</v>
      </c>
      <c r="C859" s="252" t="str">
        <f>IFERROR(VLOOKUP($A859,'[2]Establecimiento 2023'!$A$1:$E$183,3,FALSE),0)</f>
        <v>105491-Posta de Salud Rural Quelén Bajo</v>
      </c>
      <c r="D859" s="253">
        <v>1</v>
      </c>
      <c r="E859" s="253">
        <v>4</v>
      </c>
    </row>
    <row r="860" spans="1:5" ht="15" customHeight="1" x14ac:dyDescent="0.25">
      <c r="A860" s="252" t="s">
        <v>546</v>
      </c>
      <c r="B860" s="252" t="str">
        <f>IFERROR(VLOOKUP($A860,'[2]Establecimiento 2023'!$A$1:$E$183,4,FALSE),0)</f>
        <v>04204-Salamanca</v>
      </c>
      <c r="C860" s="252" t="str">
        <f>IFERROR(VLOOKUP($A860,'[2]Establecimiento 2023'!$A$1:$E$183,3,FALSE),0)</f>
        <v>105491-Posta de Salud Rural Quelén Bajo</v>
      </c>
      <c r="D860" s="253">
        <v>2</v>
      </c>
      <c r="E860" s="253">
        <v>1</v>
      </c>
    </row>
    <row r="861" spans="1:5" ht="15" customHeight="1" x14ac:dyDescent="0.25">
      <c r="A861" s="252" t="s">
        <v>546</v>
      </c>
      <c r="B861" s="252" t="str">
        <f>IFERROR(VLOOKUP($A861,'[2]Establecimiento 2023'!$A$1:$E$183,4,FALSE),0)</f>
        <v>04204-Salamanca</v>
      </c>
      <c r="C861" s="252" t="str">
        <f>IFERROR(VLOOKUP($A861,'[2]Establecimiento 2023'!$A$1:$E$183,3,FALSE),0)</f>
        <v>105491-Posta de Salud Rural Quelén Bajo</v>
      </c>
      <c r="D861" s="253">
        <v>4</v>
      </c>
      <c r="E861" s="253">
        <v>0</v>
      </c>
    </row>
    <row r="862" spans="1:5" ht="15" customHeight="1" x14ac:dyDescent="0.25">
      <c r="A862" s="252" t="s">
        <v>546</v>
      </c>
      <c r="B862" s="252" t="str">
        <f>IFERROR(VLOOKUP($A862,'[2]Establecimiento 2023'!$A$1:$E$183,4,FALSE),0)</f>
        <v>04204-Salamanca</v>
      </c>
      <c r="C862" s="252" t="str">
        <f>IFERROR(VLOOKUP($A862,'[2]Establecimiento 2023'!$A$1:$E$183,3,FALSE),0)</f>
        <v>105491-Posta de Salud Rural Quelén Bajo</v>
      </c>
      <c r="D862" s="253">
        <v>5</v>
      </c>
      <c r="E862" s="253">
        <v>9</v>
      </c>
    </row>
    <row r="863" spans="1:5" ht="15" customHeight="1" x14ac:dyDescent="0.25">
      <c r="A863" s="252" t="s">
        <v>548</v>
      </c>
      <c r="B863" s="252" t="str">
        <f>IFERROR(VLOOKUP($A863,'[2]Establecimiento 2023'!$A$1:$E$183,4,FALSE),0)</f>
        <v>04201-Illapel</v>
      </c>
      <c r="C863" s="252" t="str">
        <f>IFERROR(VLOOKUP($A863,'[2]Establecimiento 2023'!$A$1:$E$183,3,FALSE),0)</f>
        <v>105496-Posta de Salud Rural Pintacura Sur</v>
      </c>
      <c r="D863" s="253">
        <v>1</v>
      </c>
      <c r="E863" s="253">
        <v>1</v>
      </c>
    </row>
    <row r="864" spans="1:5" ht="15" customHeight="1" x14ac:dyDescent="0.25">
      <c r="A864" s="252" t="s">
        <v>548</v>
      </c>
      <c r="B864" s="252" t="str">
        <f>IFERROR(VLOOKUP($A864,'[2]Establecimiento 2023'!$A$1:$E$183,4,FALSE),0)</f>
        <v>04201-Illapel</v>
      </c>
      <c r="C864" s="252" t="str">
        <f>IFERROR(VLOOKUP($A864,'[2]Establecimiento 2023'!$A$1:$E$183,3,FALSE),0)</f>
        <v>105496-Posta de Salud Rural Pintacura Sur</v>
      </c>
      <c r="D864" s="253">
        <v>2</v>
      </c>
      <c r="E864" s="253">
        <v>2</v>
      </c>
    </row>
    <row r="865" spans="1:5" ht="15" customHeight="1" x14ac:dyDescent="0.25">
      <c r="A865" s="252" t="s">
        <v>548</v>
      </c>
      <c r="B865" s="252" t="str">
        <f>IFERROR(VLOOKUP($A865,'[2]Establecimiento 2023'!$A$1:$E$183,4,FALSE),0)</f>
        <v>04201-Illapel</v>
      </c>
      <c r="C865" s="252" t="str">
        <f>IFERROR(VLOOKUP($A865,'[2]Establecimiento 2023'!$A$1:$E$183,3,FALSE),0)</f>
        <v>105496-Posta de Salud Rural Pintacura Sur</v>
      </c>
      <c r="D865" s="253">
        <v>3</v>
      </c>
      <c r="E865" s="253">
        <v>2</v>
      </c>
    </row>
    <row r="866" spans="1:5" ht="15" customHeight="1" x14ac:dyDescent="0.25">
      <c r="A866" s="252" t="s">
        <v>548</v>
      </c>
      <c r="B866" s="252" t="str">
        <f>IFERROR(VLOOKUP($A866,'[2]Establecimiento 2023'!$A$1:$E$183,4,FALSE),0)</f>
        <v>04201-Illapel</v>
      </c>
      <c r="C866" s="252" t="str">
        <f>IFERROR(VLOOKUP($A866,'[2]Establecimiento 2023'!$A$1:$E$183,3,FALSE),0)</f>
        <v>105496-Posta de Salud Rural Pintacura Sur</v>
      </c>
      <c r="D866" s="253">
        <v>4</v>
      </c>
      <c r="E866" s="253">
        <v>2</v>
      </c>
    </row>
    <row r="867" spans="1:5" ht="15" customHeight="1" x14ac:dyDescent="0.25">
      <c r="A867" s="252" t="s">
        <v>548</v>
      </c>
      <c r="B867" s="252" t="str">
        <f>IFERROR(VLOOKUP($A867,'[2]Establecimiento 2023'!$A$1:$E$183,4,FALSE),0)</f>
        <v>04201-Illapel</v>
      </c>
      <c r="C867" s="252" t="str">
        <f>IFERROR(VLOOKUP($A867,'[2]Establecimiento 2023'!$A$1:$E$183,3,FALSE),0)</f>
        <v>105496-Posta de Salud Rural Pintacura Sur</v>
      </c>
      <c r="D867" s="253">
        <v>5</v>
      </c>
      <c r="E867" s="253">
        <v>1</v>
      </c>
    </row>
    <row r="868" spans="1:5" ht="15" customHeight="1" x14ac:dyDescent="0.25">
      <c r="A868" s="252" t="s">
        <v>549</v>
      </c>
      <c r="B868" s="252" t="str">
        <f>IFERROR(VLOOKUP($A868,'[2]Establecimiento 2023'!$A$1:$E$183,4,FALSE),0)</f>
        <v>04101-La Serena</v>
      </c>
      <c r="C868" s="252" t="str">
        <f>IFERROR(VLOOKUP($A868,'[2]Establecimiento 2023'!$A$1:$E$183,3,FALSE),0)</f>
        <v>105499-Posta de Salud Rural Lambert</v>
      </c>
      <c r="D868" s="253">
        <v>3</v>
      </c>
      <c r="E868" s="253">
        <v>2</v>
      </c>
    </row>
    <row r="869" spans="1:5" ht="15" customHeight="1" x14ac:dyDescent="0.25">
      <c r="A869" s="252" t="s">
        <v>550</v>
      </c>
      <c r="B869" s="252" t="str">
        <f>IFERROR(VLOOKUP($A869,'[2]Establecimiento 2023'!$A$1:$E$183,4,FALSE),0)</f>
        <v>04104-La Higuera</v>
      </c>
      <c r="C869" s="252" t="str">
        <f>IFERROR(VLOOKUP($A869,'[2]Establecimiento 2023'!$A$1:$E$183,3,FALSE),0)</f>
        <v>105500-Posta de Salud Rural Caleta Hornos</v>
      </c>
      <c r="D869" s="253">
        <v>2</v>
      </c>
      <c r="E869" s="253">
        <v>4</v>
      </c>
    </row>
    <row r="870" spans="1:5" ht="15" customHeight="1" x14ac:dyDescent="0.25">
      <c r="A870" s="252" t="s">
        <v>550</v>
      </c>
      <c r="B870" s="252" t="str">
        <f>IFERROR(VLOOKUP($A870,'[2]Establecimiento 2023'!$A$1:$E$183,4,FALSE),0)</f>
        <v>04104-La Higuera</v>
      </c>
      <c r="C870" s="252" t="str">
        <f>IFERROR(VLOOKUP($A870,'[2]Establecimiento 2023'!$A$1:$E$183,3,FALSE),0)</f>
        <v>105500-Posta de Salud Rural Caleta Hornos</v>
      </c>
      <c r="D870" s="253">
        <v>4</v>
      </c>
      <c r="E870" s="253">
        <v>4</v>
      </c>
    </row>
    <row r="871" spans="1:5" ht="15" customHeight="1" x14ac:dyDescent="0.25">
      <c r="A871" s="252" t="s">
        <v>550</v>
      </c>
      <c r="B871" s="252" t="str">
        <f>IFERROR(VLOOKUP($A871,'[2]Establecimiento 2023'!$A$1:$E$183,4,FALSE),0)</f>
        <v>04104-La Higuera</v>
      </c>
      <c r="C871" s="252" t="str">
        <f>IFERROR(VLOOKUP($A871,'[2]Establecimiento 2023'!$A$1:$E$183,3,FALSE),0)</f>
        <v>105500-Posta de Salud Rural Caleta Hornos</v>
      </c>
      <c r="D871" s="253">
        <v>5</v>
      </c>
      <c r="E871" s="253">
        <v>7</v>
      </c>
    </row>
    <row r="872" spans="1:5" ht="15" customHeight="1" x14ac:dyDescent="0.25">
      <c r="A872" s="252" t="s">
        <v>551</v>
      </c>
      <c r="B872" s="252" t="str">
        <f>IFERROR(VLOOKUP($A872,'[2]Establecimiento 2023'!$A$1:$E$183,4,FALSE),0)</f>
        <v>04204-Salamanca</v>
      </c>
      <c r="C872" s="252" t="str">
        <f>IFERROR(VLOOKUP($A872,'[2]Establecimiento 2023'!$A$1:$E$183,3,FALSE),0)</f>
        <v>105501-Posta de Salud Rural Arboleda Grande</v>
      </c>
      <c r="D872" s="253">
        <v>5</v>
      </c>
      <c r="E872" s="253">
        <v>6</v>
      </c>
    </row>
    <row r="873" spans="1:5" ht="15" customHeight="1" x14ac:dyDescent="0.25">
      <c r="A873" s="252" t="s">
        <v>552</v>
      </c>
      <c r="B873" s="252" t="str">
        <f>IFERROR(VLOOKUP($A873,'[2]Establecimiento 2023'!$A$1:$E$183,4,FALSE),0)</f>
        <v>04305-Rio Hurtado</v>
      </c>
      <c r="C873" s="252" t="str">
        <f>IFERROR(VLOOKUP($A873,'[2]Establecimiento 2023'!$A$1:$E$183,3,FALSE),0)</f>
        <v>105503-Posta de Salud Rural Tabaqueros</v>
      </c>
      <c r="D873" s="253">
        <v>4</v>
      </c>
      <c r="E873" s="253">
        <v>6</v>
      </c>
    </row>
    <row r="874" spans="1:5" ht="15" customHeight="1" x14ac:dyDescent="0.25">
      <c r="A874" s="252" t="s">
        <v>552</v>
      </c>
      <c r="B874" s="252" t="str">
        <f>IFERROR(VLOOKUP($A874,'[2]Establecimiento 2023'!$A$1:$E$183,4,FALSE),0)</f>
        <v>04305-Rio Hurtado</v>
      </c>
      <c r="C874" s="252" t="str">
        <f>IFERROR(VLOOKUP($A874,'[2]Establecimiento 2023'!$A$1:$E$183,3,FALSE),0)</f>
        <v>105503-Posta de Salud Rural Tabaqueros</v>
      </c>
      <c r="D874" s="253">
        <v>5</v>
      </c>
      <c r="E874" s="253">
        <v>1</v>
      </c>
    </row>
    <row r="875" spans="1:5" ht="15" customHeight="1" x14ac:dyDescent="0.25">
      <c r="A875" s="252" t="s">
        <v>553</v>
      </c>
      <c r="B875" s="252" t="str">
        <f>IFERROR(VLOOKUP($A875,'[2]Establecimiento 2023'!$A$1:$E$183,4,FALSE),0)</f>
        <v>04201-Illapel</v>
      </c>
      <c r="C875" s="252" t="str">
        <f>IFERROR(VLOOKUP($A875,'[2]Establecimiento 2023'!$A$1:$E$183,3,FALSE),0)</f>
        <v>105504-Posta de Salud Rural Socavón</v>
      </c>
      <c r="D875" s="253">
        <v>2</v>
      </c>
      <c r="E875" s="253">
        <v>2</v>
      </c>
    </row>
    <row r="876" spans="1:5" ht="15" customHeight="1" x14ac:dyDescent="0.25">
      <c r="A876" s="252" t="s">
        <v>553</v>
      </c>
      <c r="B876" s="252" t="str">
        <f>IFERROR(VLOOKUP($A876,'[2]Establecimiento 2023'!$A$1:$E$183,4,FALSE),0)</f>
        <v>04201-Illapel</v>
      </c>
      <c r="C876" s="252" t="str">
        <f>IFERROR(VLOOKUP($A876,'[2]Establecimiento 2023'!$A$1:$E$183,3,FALSE),0)</f>
        <v>105504-Posta de Salud Rural Socavón</v>
      </c>
      <c r="D876" s="253">
        <v>3</v>
      </c>
      <c r="E876" s="253">
        <v>2</v>
      </c>
    </row>
    <row r="877" spans="1:5" ht="15" customHeight="1" x14ac:dyDescent="0.25">
      <c r="A877" s="252" t="s">
        <v>553</v>
      </c>
      <c r="B877" s="252" t="str">
        <f>IFERROR(VLOOKUP($A877,'[2]Establecimiento 2023'!$A$1:$E$183,4,FALSE),0)</f>
        <v>04201-Illapel</v>
      </c>
      <c r="C877" s="252" t="str">
        <f>IFERROR(VLOOKUP($A877,'[2]Establecimiento 2023'!$A$1:$E$183,3,FALSE),0)</f>
        <v>105504-Posta de Salud Rural Socavón</v>
      </c>
      <c r="D877" s="253">
        <v>4</v>
      </c>
      <c r="E877" s="253">
        <v>2</v>
      </c>
    </row>
    <row r="878" spans="1:5" ht="15" customHeight="1" x14ac:dyDescent="0.25">
      <c r="A878" s="252" t="s">
        <v>554</v>
      </c>
      <c r="B878" s="252" t="str">
        <f>IFERROR(VLOOKUP($A878,'[2]Establecimiento 2023'!$A$1:$E$183,4,FALSE),0)</f>
        <v>04104-La Higuera</v>
      </c>
      <c r="C878" s="252" t="str">
        <f>IFERROR(VLOOKUP($A878,'[2]Establecimiento 2023'!$A$1:$E$183,3,FALSE),0)</f>
        <v>105505-Posta de Salud Rural Los Choros</v>
      </c>
      <c r="D878" s="253">
        <v>4</v>
      </c>
      <c r="E878" s="253">
        <v>4</v>
      </c>
    </row>
    <row r="879" spans="1:5" ht="15" customHeight="1" x14ac:dyDescent="0.25">
      <c r="A879" s="252" t="s">
        <v>555</v>
      </c>
      <c r="B879" s="252" t="str">
        <f>IFERROR(VLOOKUP($A879,'[2]Establecimiento 2023'!$A$1:$E$183,4,FALSE),0)</f>
        <v>04104-La Higuera</v>
      </c>
      <c r="C879" s="252" t="str">
        <f>IFERROR(VLOOKUP($A879,'[2]Establecimiento 2023'!$A$1:$E$183,3,FALSE),0)</f>
        <v>105506-Posta de Salud Rural El Trapiche</v>
      </c>
      <c r="D879" s="253">
        <v>4</v>
      </c>
      <c r="E879" s="253">
        <v>2</v>
      </c>
    </row>
    <row r="880" spans="1:5" ht="15" customHeight="1" x14ac:dyDescent="0.25">
      <c r="A880" s="252" t="s">
        <v>556</v>
      </c>
      <c r="B880" s="252" t="str">
        <f>IFERROR(VLOOKUP($A880,'[2]Establecimiento 2023'!$A$1:$E$183,4,FALSE),0)</f>
        <v>04301-Ovalle</v>
      </c>
      <c r="C880" s="252" t="str">
        <f>IFERROR(VLOOKUP($A880,'[2]Establecimiento 2023'!$A$1:$E$183,3,FALSE),0)</f>
        <v>105507-Posta de Salud Rural Huamalata</v>
      </c>
      <c r="D880" s="253">
        <v>1</v>
      </c>
      <c r="E880" s="253">
        <v>2</v>
      </c>
    </row>
    <row r="881" spans="1:5" ht="15" customHeight="1" x14ac:dyDescent="0.25">
      <c r="A881" s="252" t="s">
        <v>556</v>
      </c>
      <c r="B881" s="252" t="str">
        <f>IFERROR(VLOOKUP($A881,'[2]Establecimiento 2023'!$A$1:$E$183,4,FALSE),0)</f>
        <v>04301-Ovalle</v>
      </c>
      <c r="C881" s="252" t="str">
        <f>IFERROR(VLOOKUP($A881,'[2]Establecimiento 2023'!$A$1:$E$183,3,FALSE),0)</f>
        <v>105507-Posta de Salud Rural Huamalata</v>
      </c>
      <c r="D881" s="253">
        <v>2</v>
      </c>
      <c r="E881" s="253">
        <v>1</v>
      </c>
    </row>
    <row r="882" spans="1:5" ht="15" customHeight="1" x14ac:dyDescent="0.25">
      <c r="A882" s="252" t="s">
        <v>556</v>
      </c>
      <c r="B882" s="252" t="str">
        <f>IFERROR(VLOOKUP($A882,'[2]Establecimiento 2023'!$A$1:$E$183,4,FALSE),0)</f>
        <v>04301-Ovalle</v>
      </c>
      <c r="C882" s="252" t="str">
        <f>IFERROR(VLOOKUP($A882,'[2]Establecimiento 2023'!$A$1:$E$183,3,FALSE),0)</f>
        <v>105507-Posta de Salud Rural Huamalata</v>
      </c>
      <c r="D882" s="253">
        <v>4</v>
      </c>
      <c r="E882" s="253">
        <v>2</v>
      </c>
    </row>
    <row r="883" spans="1:5" ht="15" customHeight="1" x14ac:dyDescent="0.25">
      <c r="A883" s="252" t="s">
        <v>557</v>
      </c>
      <c r="B883" s="252" t="str">
        <f>IFERROR(VLOOKUP($A883,'[2]Establecimiento 2023'!$A$1:$E$183,4,FALSE),0)</f>
        <v>04106-Vicuña</v>
      </c>
      <c r="C883" s="252" t="str">
        <f>IFERROR(VLOOKUP($A883,'[2]Establecimiento 2023'!$A$1:$E$183,3,FALSE),0)</f>
        <v>105509-Posta de Salud Rural Gualliguaica</v>
      </c>
      <c r="D883" s="253">
        <v>2</v>
      </c>
      <c r="E883" s="253">
        <v>1</v>
      </c>
    </row>
    <row r="884" spans="1:5" ht="15" customHeight="1" x14ac:dyDescent="0.25">
      <c r="A884" s="252" t="s">
        <v>558</v>
      </c>
      <c r="B884" s="252" t="str">
        <f>IFERROR(VLOOKUP($A884,'[2]Establecimiento 2023'!$A$1:$E$183,4,FALSE),0)</f>
        <v>04301-Ovalle</v>
      </c>
      <c r="C884" s="252" t="str">
        <f>IFERROR(VLOOKUP($A884,'[2]Establecimiento 2023'!$A$1:$E$183,3,FALSE),0)</f>
        <v>105510-Posta de Salud Rural Recoleta</v>
      </c>
      <c r="D884" s="253">
        <v>1</v>
      </c>
      <c r="E884" s="253">
        <v>1</v>
      </c>
    </row>
    <row r="885" spans="1:5" ht="15" customHeight="1" x14ac:dyDescent="0.25">
      <c r="A885" s="252" t="s">
        <v>558</v>
      </c>
      <c r="B885" s="252" t="str">
        <f>IFERROR(VLOOKUP($A885,'[2]Establecimiento 2023'!$A$1:$E$183,4,FALSE),0)</f>
        <v>04301-Ovalle</v>
      </c>
      <c r="C885" s="252" t="str">
        <f>IFERROR(VLOOKUP($A885,'[2]Establecimiento 2023'!$A$1:$E$183,3,FALSE),0)</f>
        <v>105510-Posta de Salud Rural Recoleta</v>
      </c>
      <c r="D885" s="253">
        <v>2</v>
      </c>
      <c r="E885" s="253">
        <v>1</v>
      </c>
    </row>
    <row r="886" spans="1:5" ht="15" customHeight="1" x14ac:dyDescent="0.25">
      <c r="A886" s="252" t="s">
        <v>559</v>
      </c>
      <c r="B886" s="252" t="str">
        <f>IFERROR(VLOOKUP($A886,'[2]Establecimiento 2023'!$A$1:$E$183,4,FALSE),0)</f>
        <v>04203-Los Vilos</v>
      </c>
      <c r="C886" s="252" t="str">
        <f>IFERROR(VLOOKUP($A886,'[2]Establecimiento 2023'!$A$1:$E$183,3,FALSE),0)</f>
        <v>105511-Posta de Salud Rural Los Cóndores</v>
      </c>
      <c r="D886" s="253">
        <v>1</v>
      </c>
      <c r="E886" s="253">
        <v>2</v>
      </c>
    </row>
    <row r="887" spans="1:5" ht="15" customHeight="1" x14ac:dyDescent="0.25">
      <c r="A887" s="252" t="s">
        <v>559</v>
      </c>
      <c r="B887" s="252" t="str">
        <f>IFERROR(VLOOKUP($A887,'[2]Establecimiento 2023'!$A$1:$E$183,4,FALSE),0)</f>
        <v>04203-Los Vilos</v>
      </c>
      <c r="C887" s="252" t="str">
        <f>IFERROR(VLOOKUP($A887,'[2]Establecimiento 2023'!$A$1:$E$183,3,FALSE),0)</f>
        <v>105511-Posta de Salud Rural Los Cóndores</v>
      </c>
      <c r="D887" s="253">
        <v>2</v>
      </c>
      <c r="E887" s="253">
        <v>8</v>
      </c>
    </row>
    <row r="888" spans="1:5" ht="15" customHeight="1" x14ac:dyDescent="0.25">
      <c r="A888" s="252" t="s">
        <v>559</v>
      </c>
      <c r="B888" s="252" t="str">
        <f>IFERROR(VLOOKUP($A888,'[2]Establecimiento 2023'!$A$1:$E$183,4,FALSE),0)</f>
        <v>04203-Los Vilos</v>
      </c>
      <c r="C888" s="252" t="str">
        <f>IFERROR(VLOOKUP($A888,'[2]Establecimiento 2023'!$A$1:$E$183,3,FALSE),0)</f>
        <v>105511-Posta de Salud Rural Los Cóndores</v>
      </c>
      <c r="D888" s="253">
        <v>3</v>
      </c>
      <c r="E888" s="253">
        <v>3</v>
      </c>
    </row>
    <row r="889" spans="1:5" ht="15" customHeight="1" x14ac:dyDescent="0.25">
      <c r="A889" s="252" t="s">
        <v>559</v>
      </c>
      <c r="B889" s="252" t="str">
        <f>IFERROR(VLOOKUP($A889,'[2]Establecimiento 2023'!$A$1:$E$183,4,FALSE),0)</f>
        <v>04203-Los Vilos</v>
      </c>
      <c r="C889" s="252" t="str">
        <f>IFERROR(VLOOKUP($A889,'[2]Establecimiento 2023'!$A$1:$E$183,3,FALSE),0)</f>
        <v>105511-Posta de Salud Rural Los Cóndores</v>
      </c>
      <c r="D889" s="253">
        <v>4</v>
      </c>
      <c r="E889" s="253">
        <v>2</v>
      </c>
    </row>
    <row r="890" spans="1:5" ht="15" customHeight="1" x14ac:dyDescent="0.25">
      <c r="A890" s="252" t="s">
        <v>559</v>
      </c>
      <c r="B890" s="252" t="str">
        <f>IFERROR(VLOOKUP($A890,'[2]Establecimiento 2023'!$A$1:$E$183,4,FALSE),0)</f>
        <v>04203-Los Vilos</v>
      </c>
      <c r="C890" s="252" t="str">
        <f>IFERROR(VLOOKUP($A890,'[2]Establecimiento 2023'!$A$1:$E$183,3,FALSE),0)</f>
        <v>105511-Posta de Salud Rural Los Cóndores</v>
      </c>
      <c r="D890" s="253">
        <v>5</v>
      </c>
      <c r="E890" s="253">
        <v>6</v>
      </c>
    </row>
    <row r="891" spans="1:5" ht="15" customHeight="1" x14ac:dyDescent="0.25">
      <c r="A891" s="252" t="s">
        <v>560</v>
      </c>
      <c r="B891" s="252" t="str">
        <f>IFERROR(VLOOKUP($A891,'[2]Establecimiento 2023'!$A$1:$E$183,4,FALSE),0)</f>
        <v>04101-La Serena</v>
      </c>
      <c r="C891" s="252" t="str">
        <f>IFERROR(VLOOKUP($A891,'[2]Establecimiento 2023'!$A$1:$E$183,3,FALSE),0)</f>
        <v>105700-Centro Comunitario de Salud Familiar Villa el Indio</v>
      </c>
      <c r="D891" s="253">
        <v>1</v>
      </c>
      <c r="E891" s="253">
        <v>1</v>
      </c>
    </row>
    <row r="892" spans="1:5" ht="15" customHeight="1" x14ac:dyDescent="0.25">
      <c r="A892" s="252" t="s">
        <v>560</v>
      </c>
      <c r="B892" s="252" t="str">
        <f>IFERROR(VLOOKUP($A892,'[2]Establecimiento 2023'!$A$1:$E$183,4,FALSE),0)</f>
        <v>04101-La Serena</v>
      </c>
      <c r="C892" s="252" t="str">
        <f>IFERROR(VLOOKUP($A892,'[2]Establecimiento 2023'!$A$1:$E$183,3,FALSE),0)</f>
        <v>105700-Centro Comunitario de Salud Familiar Villa el Indio</v>
      </c>
      <c r="D892" s="253">
        <v>3</v>
      </c>
      <c r="E892" s="253">
        <v>12</v>
      </c>
    </row>
    <row r="893" spans="1:5" ht="15" customHeight="1" x14ac:dyDescent="0.25">
      <c r="A893" s="252" t="s">
        <v>560</v>
      </c>
      <c r="B893" s="252" t="str">
        <f>IFERROR(VLOOKUP($A893,'[2]Establecimiento 2023'!$A$1:$E$183,4,FALSE),0)</f>
        <v>04101-La Serena</v>
      </c>
      <c r="C893" s="252" t="str">
        <f>IFERROR(VLOOKUP($A893,'[2]Establecimiento 2023'!$A$1:$E$183,3,FALSE),0)</f>
        <v>105700-Centro Comunitario de Salud Familiar Villa el Indio</v>
      </c>
      <c r="D893" s="253">
        <v>4</v>
      </c>
      <c r="E893" s="253">
        <v>9</v>
      </c>
    </row>
    <row r="894" spans="1:5" ht="15" customHeight="1" x14ac:dyDescent="0.25">
      <c r="A894" s="252" t="s">
        <v>560</v>
      </c>
      <c r="B894" s="252" t="str">
        <f>IFERROR(VLOOKUP($A894,'[2]Establecimiento 2023'!$A$1:$E$183,4,FALSE),0)</f>
        <v>04101-La Serena</v>
      </c>
      <c r="C894" s="252" t="str">
        <f>IFERROR(VLOOKUP($A894,'[2]Establecimiento 2023'!$A$1:$E$183,3,FALSE),0)</f>
        <v>105700-Centro Comunitario de Salud Familiar Villa el Indio</v>
      </c>
      <c r="D894" s="253">
        <v>5</v>
      </c>
      <c r="E894" s="253">
        <v>8</v>
      </c>
    </row>
    <row r="895" spans="1:5" ht="15" customHeight="1" x14ac:dyDescent="0.25">
      <c r="A895" s="252" t="s">
        <v>561</v>
      </c>
      <c r="B895" s="252" t="str">
        <f>IFERROR(VLOOKUP($A895,'[2]Establecimiento 2023'!$A$1:$E$183,4,FALSE),0)</f>
        <v>04101-La Serena</v>
      </c>
      <c r="C895" s="252" t="str">
        <f>IFERROR(VLOOKUP($A895,'[2]Establecimiento 2023'!$A$1:$E$183,3,FALSE),0)</f>
        <v>105701-Centro Comunitario de Salud Familiar Villa Alemania</v>
      </c>
      <c r="D895" s="253">
        <v>1</v>
      </c>
      <c r="E895" s="253">
        <v>5</v>
      </c>
    </row>
    <row r="896" spans="1:5" ht="15" customHeight="1" x14ac:dyDescent="0.25">
      <c r="A896" s="252" t="s">
        <v>561</v>
      </c>
      <c r="B896" s="252" t="str">
        <f>IFERROR(VLOOKUP($A896,'[2]Establecimiento 2023'!$A$1:$E$183,4,FALSE),0)</f>
        <v>04101-La Serena</v>
      </c>
      <c r="C896" s="252" t="str">
        <f>IFERROR(VLOOKUP($A896,'[2]Establecimiento 2023'!$A$1:$E$183,3,FALSE),0)</f>
        <v>105701-Centro Comunitario de Salud Familiar Villa Alemania</v>
      </c>
      <c r="D896" s="253">
        <v>3</v>
      </c>
      <c r="E896" s="253">
        <v>10</v>
      </c>
    </row>
    <row r="897" spans="1:5" ht="15" customHeight="1" x14ac:dyDescent="0.25">
      <c r="A897" s="252" t="s">
        <v>561</v>
      </c>
      <c r="B897" s="252" t="str">
        <f>IFERROR(VLOOKUP($A897,'[2]Establecimiento 2023'!$A$1:$E$183,4,FALSE),0)</f>
        <v>04101-La Serena</v>
      </c>
      <c r="C897" s="252" t="str">
        <f>IFERROR(VLOOKUP($A897,'[2]Establecimiento 2023'!$A$1:$E$183,3,FALSE),0)</f>
        <v>105701-Centro Comunitario de Salud Familiar Villa Alemania</v>
      </c>
      <c r="D897" s="253">
        <v>5</v>
      </c>
      <c r="E897" s="253">
        <v>10</v>
      </c>
    </row>
    <row r="898" spans="1:5" ht="15" customHeight="1" x14ac:dyDescent="0.25">
      <c r="A898" s="252" t="s">
        <v>562</v>
      </c>
      <c r="B898" s="252" t="str">
        <f>IFERROR(VLOOKUP($A898,'[2]Establecimiento 2023'!$A$1:$E$183,4,FALSE),0)</f>
        <v>04101-La Serena</v>
      </c>
      <c r="C898" s="252" t="str">
        <f>IFERROR(VLOOKUP($A898,'[2]Establecimiento 2023'!$A$1:$E$183,3,FALSE),0)</f>
        <v>105702-Centro Comunitario de Salud Familiar Lambert</v>
      </c>
      <c r="D898" s="253">
        <v>1</v>
      </c>
      <c r="E898" s="253">
        <v>8</v>
      </c>
    </row>
    <row r="899" spans="1:5" ht="15" customHeight="1" x14ac:dyDescent="0.25">
      <c r="A899" s="252" t="s">
        <v>562</v>
      </c>
      <c r="B899" s="252" t="str">
        <f>IFERROR(VLOOKUP($A899,'[2]Establecimiento 2023'!$A$1:$E$183,4,FALSE),0)</f>
        <v>04101-La Serena</v>
      </c>
      <c r="C899" s="252" t="str">
        <f>IFERROR(VLOOKUP($A899,'[2]Establecimiento 2023'!$A$1:$E$183,3,FALSE),0)</f>
        <v>105702-Centro Comunitario de Salud Familiar Lambert</v>
      </c>
      <c r="D899" s="253">
        <v>2</v>
      </c>
      <c r="E899" s="253">
        <v>15</v>
      </c>
    </row>
    <row r="900" spans="1:5" ht="15" customHeight="1" x14ac:dyDescent="0.25">
      <c r="A900" s="252" t="s">
        <v>562</v>
      </c>
      <c r="B900" s="252" t="str">
        <f>IFERROR(VLOOKUP($A900,'[2]Establecimiento 2023'!$A$1:$E$183,4,FALSE),0)</f>
        <v>04101-La Serena</v>
      </c>
      <c r="C900" s="252" t="str">
        <f>IFERROR(VLOOKUP($A900,'[2]Establecimiento 2023'!$A$1:$E$183,3,FALSE),0)</f>
        <v>105702-Centro Comunitario de Salud Familiar Lambert</v>
      </c>
      <c r="D900" s="253">
        <v>3</v>
      </c>
      <c r="E900" s="253">
        <v>16</v>
      </c>
    </row>
    <row r="901" spans="1:5" ht="15" customHeight="1" x14ac:dyDescent="0.25">
      <c r="A901" s="252" t="s">
        <v>562</v>
      </c>
      <c r="B901" s="252" t="str">
        <f>IFERROR(VLOOKUP($A901,'[2]Establecimiento 2023'!$A$1:$E$183,4,FALSE),0)</f>
        <v>04101-La Serena</v>
      </c>
      <c r="C901" s="252" t="str">
        <f>IFERROR(VLOOKUP($A901,'[2]Establecimiento 2023'!$A$1:$E$183,3,FALSE),0)</f>
        <v>105702-Centro Comunitario de Salud Familiar Lambert</v>
      </c>
      <c r="D901" s="253">
        <v>4</v>
      </c>
      <c r="E901" s="253">
        <v>7</v>
      </c>
    </row>
    <row r="902" spans="1:5" ht="15" customHeight="1" x14ac:dyDescent="0.25">
      <c r="A902" s="252" t="s">
        <v>562</v>
      </c>
      <c r="B902" s="252" t="str">
        <f>IFERROR(VLOOKUP($A902,'[2]Establecimiento 2023'!$A$1:$E$183,4,FALSE),0)</f>
        <v>04101-La Serena</v>
      </c>
      <c r="C902" s="252" t="str">
        <f>IFERROR(VLOOKUP($A902,'[2]Establecimiento 2023'!$A$1:$E$183,3,FALSE),0)</f>
        <v>105702-Centro Comunitario de Salud Familiar Lambert</v>
      </c>
      <c r="D902" s="253">
        <v>5</v>
      </c>
      <c r="E902" s="253">
        <v>40</v>
      </c>
    </row>
    <row r="903" spans="1:5" ht="15" customHeight="1" x14ac:dyDescent="0.25">
      <c r="A903" s="252" t="s">
        <v>563</v>
      </c>
      <c r="B903" s="252" t="str">
        <f>IFERROR(VLOOKUP($A903,'[2]Establecimiento 2023'!$A$1:$E$183,4,FALSE),0)</f>
        <v>04301-Ovalle</v>
      </c>
      <c r="C903" s="252" t="str">
        <f>IFERROR(VLOOKUP($A903,'[2]Establecimiento 2023'!$A$1:$E$183,3,FALSE),0)</f>
        <v>105722-Centro Comunitario de Salud Familiar San José de la Dehesa</v>
      </c>
      <c r="D903" s="253">
        <v>1</v>
      </c>
      <c r="E903" s="253">
        <v>5</v>
      </c>
    </row>
    <row r="904" spans="1:5" ht="15" customHeight="1" x14ac:dyDescent="0.25">
      <c r="A904" s="252" t="s">
        <v>563</v>
      </c>
      <c r="B904" s="252" t="str">
        <f>IFERROR(VLOOKUP($A904,'[2]Establecimiento 2023'!$A$1:$E$183,4,FALSE),0)</f>
        <v>04301-Ovalle</v>
      </c>
      <c r="C904" s="252" t="str">
        <f>IFERROR(VLOOKUP($A904,'[2]Establecimiento 2023'!$A$1:$E$183,3,FALSE),0)</f>
        <v>105722-Centro Comunitario de Salud Familiar San José de la Dehesa</v>
      </c>
      <c r="D904" s="253">
        <v>2</v>
      </c>
      <c r="E904" s="253">
        <v>11</v>
      </c>
    </row>
    <row r="905" spans="1:5" ht="15" customHeight="1" x14ac:dyDescent="0.25">
      <c r="A905" s="252" t="s">
        <v>563</v>
      </c>
      <c r="B905" s="252" t="str">
        <f>IFERROR(VLOOKUP($A905,'[2]Establecimiento 2023'!$A$1:$E$183,4,FALSE),0)</f>
        <v>04301-Ovalle</v>
      </c>
      <c r="C905" s="252" t="str">
        <f>IFERROR(VLOOKUP($A905,'[2]Establecimiento 2023'!$A$1:$E$183,3,FALSE),0)</f>
        <v>105722-Centro Comunitario de Salud Familiar San José de la Dehesa</v>
      </c>
      <c r="D905" s="253">
        <v>3</v>
      </c>
      <c r="E905" s="253">
        <v>7</v>
      </c>
    </row>
    <row r="906" spans="1:5" ht="15" customHeight="1" x14ac:dyDescent="0.25">
      <c r="A906" s="252" t="s">
        <v>563</v>
      </c>
      <c r="B906" s="252" t="str">
        <f>IFERROR(VLOOKUP($A906,'[2]Establecimiento 2023'!$A$1:$E$183,4,FALSE),0)</f>
        <v>04301-Ovalle</v>
      </c>
      <c r="C906" s="252" t="str">
        <f>IFERROR(VLOOKUP($A906,'[2]Establecimiento 2023'!$A$1:$E$183,3,FALSE),0)</f>
        <v>105722-Centro Comunitario de Salud Familiar San José de la Dehesa</v>
      </c>
      <c r="D906" s="253">
        <v>4</v>
      </c>
      <c r="E906" s="253">
        <v>1</v>
      </c>
    </row>
    <row r="907" spans="1:5" ht="15" customHeight="1" x14ac:dyDescent="0.25">
      <c r="A907" s="252" t="s">
        <v>563</v>
      </c>
      <c r="B907" s="252" t="str">
        <f>IFERROR(VLOOKUP($A907,'[2]Establecimiento 2023'!$A$1:$E$183,4,FALSE),0)</f>
        <v>04301-Ovalle</v>
      </c>
      <c r="C907" s="252" t="str">
        <f>IFERROR(VLOOKUP($A907,'[2]Establecimiento 2023'!$A$1:$E$183,3,FALSE),0)</f>
        <v>105722-Centro Comunitario de Salud Familiar San José de la Dehesa</v>
      </c>
      <c r="D907" s="253">
        <v>5</v>
      </c>
      <c r="E907" s="253">
        <v>11</v>
      </c>
    </row>
    <row r="908" spans="1:5" ht="15" customHeight="1" x14ac:dyDescent="0.25">
      <c r="A908" s="252" t="s">
        <v>564</v>
      </c>
      <c r="B908" s="252" t="str">
        <f>IFERROR(VLOOKUP($A908,'[2]Establecimiento 2023'!$A$1:$E$183,4,FALSE),0)</f>
        <v>04301-Ovalle</v>
      </c>
      <c r="C908" s="252" t="str">
        <f>IFERROR(VLOOKUP($A908,'[2]Establecimiento 2023'!$A$1:$E$183,3,FALSE),0)</f>
        <v>105723-Centro Comunitario de Salud Familiar Limarí</v>
      </c>
      <c r="D908" s="253">
        <v>1</v>
      </c>
      <c r="E908" s="253">
        <v>12</v>
      </c>
    </row>
    <row r="909" spans="1:5" ht="15" customHeight="1" x14ac:dyDescent="0.25">
      <c r="A909" s="252" t="s">
        <v>564</v>
      </c>
      <c r="B909" s="252" t="str">
        <f>IFERROR(VLOOKUP($A909,'[2]Establecimiento 2023'!$A$1:$E$183,4,FALSE),0)</f>
        <v>04301-Ovalle</v>
      </c>
      <c r="C909" s="252" t="str">
        <f>IFERROR(VLOOKUP($A909,'[2]Establecimiento 2023'!$A$1:$E$183,3,FALSE),0)</f>
        <v>105723-Centro Comunitario de Salud Familiar Limarí</v>
      </c>
      <c r="D909" s="253">
        <v>2</v>
      </c>
      <c r="E909" s="253">
        <v>4</v>
      </c>
    </row>
    <row r="910" spans="1:5" ht="15" customHeight="1" x14ac:dyDescent="0.25">
      <c r="A910" s="252" t="s">
        <v>564</v>
      </c>
      <c r="B910" s="252" t="str">
        <f>IFERROR(VLOOKUP($A910,'[2]Establecimiento 2023'!$A$1:$E$183,4,FALSE),0)</f>
        <v>04301-Ovalle</v>
      </c>
      <c r="C910" s="252" t="str">
        <f>IFERROR(VLOOKUP($A910,'[2]Establecimiento 2023'!$A$1:$E$183,3,FALSE),0)</f>
        <v>105723-Centro Comunitario de Salud Familiar Limarí</v>
      </c>
      <c r="D910" s="253">
        <v>3</v>
      </c>
      <c r="E910" s="253">
        <v>6</v>
      </c>
    </row>
    <row r="911" spans="1:5" ht="15" customHeight="1" x14ac:dyDescent="0.25">
      <c r="A911" s="252" t="s">
        <v>564</v>
      </c>
      <c r="B911" s="252" t="str">
        <f>IFERROR(VLOOKUP($A911,'[2]Establecimiento 2023'!$A$1:$E$183,4,FALSE),0)</f>
        <v>04301-Ovalle</v>
      </c>
      <c r="C911" s="252" t="str">
        <f>IFERROR(VLOOKUP($A911,'[2]Establecimiento 2023'!$A$1:$E$183,3,FALSE),0)</f>
        <v>105723-Centro Comunitario de Salud Familiar Limarí</v>
      </c>
      <c r="D911" s="253">
        <v>4</v>
      </c>
      <c r="E911" s="253">
        <v>5</v>
      </c>
    </row>
    <row r="912" spans="1:5" ht="15" customHeight="1" x14ac:dyDescent="0.25">
      <c r="A912" s="252" t="s">
        <v>564</v>
      </c>
      <c r="B912" s="252" t="str">
        <f>IFERROR(VLOOKUP($A912,'[2]Establecimiento 2023'!$A$1:$E$183,4,FALSE),0)</f>
        <v>04301-Ovalle</v>
      </c>
      <c r="C912" s="252" t="str">
        <f>IFERROR(VLOOKUP($A912,'[2]Establecimiento 2023'!$A$1:$E$183,3,FALSE),0)</f>
        <v>105723-Centro Comunitario de Salud Familiar Limarí</v>
      </c>
      <c r="D912" s="253">
        <v>5</v>
      </c>
      <c r="E912" s="253">
        <v>40</v>
      </c>
    </row>
    <row r="913" spans="1:5" ht="15" customHeight="1" x14ac:dyDescent="0.25">
      <c r="A913" s="252" t="s">
        <v>565</v>
      </c>
      <c r="B913" s="252" t="str">
        <f>IFERROR(VLOOKUP($A913,'[2]Establecimiento 2023'!$A$1:$E$183,4,FALSE),0)</f>
        <v>04301-Ovalle</v>
      </c>
      <c r="C913" s="252" t="str">
        <f>IFERROR(VLOOKUP($A913,'[2]Establecimiento 2023'!$A$1:$E$183,3,FALSE),0)</f>
        <v>200258-Centro Comunitario de Salud Familiar Los Copihues</v>
      </c>
      <c r="D913" s="253">
        <v>2</v>
      </c>
      <c r="E913" s="253">
        <v>12</v>
      </c>
    </row>
    <row r="914" spans="1:5" ht="15" customHeight="1" x14ac:dyDescent="0.25">
      <c r="A914" s="252" t="s">
        <v>565</v>
      </c>
      <c r="B914" s="252" t="str">
        <f>IFERROR(VLOOKUP($A914,'[2]Establecimiento 2023'!$A$1:$E$183,4,FALSE),0)</f>
        <v>04301-Ovalle</v>
      </c>
      <c r="C914" s="252" t="str">
        <f>IFERROR(VLOOKUP($A914,'[2]Establecimiento 2023'!$A$1:$E$183,3,FALSE),0)</f>
        <v>200258-Centro Comunitario de Salud Familiar Los Copihues</v>
      </c>
      <c r="D914" s="253">
        <v>3</v>
      </c>
      <c r="E914" s="253">
        <v>22</v>
      </c>
    </row>
    <row r="915" spans="1:5" ht="15" customHeight="1" x14ac:dyDescent="0.25">
      <c r="A915" s="252" t="s">
        <v>565</v>
      </c>
      <c r="B915" s="252" t="str">
        <f>IFERROR(VLOOKUP($A915,'[2]Establecimiento 2023'!$A$1:$E$183,4,FALSE),0)</f>
        <v>04301-Ovalle</v>
      </c>
      <c r="C915" s="252" t="str">
        <f>IFERROR(VLOOKUP($A915,'[2]Establecimiento 2023'!$A$1:$E$183,3,FALSE),0)</f>
        <v>200258-Centro Comunitario de Salud Familiar Los Copihues</v>
      </c>
      <c r="D915" s="253">
        <v>4</v>
      </c>
      <c r="E915" s="253">
        <v>27</v>
      </c>
    </row>
    <row r="916" spans="1:5" ht="15" customHeight="1" x14ac:dyDescent="0.25">
      <c r="A916" s="252" t="s">
        <v>567</v>
      </c>
      <c r="B916" s="252" t="str">
        <f>IFERROR(VLOOKUP($A916,'[2]Establecimiento 2023'!$A$1:$E$183,4,FALSE),0)</f>
        <v>04201-Illapel</v>
      </c>
      <c r="C916" s="252" t="str">
        <f>IFERROR(VLOOKUP($A916,'[2]Establecimiento 2023'!$A$1:$E$183,3,FALSE),0)</f>
        <v>200366-Centro de Salud Familiar Urbano de Illapel</v>
      </c>
      <c r="D916" s="253">
        <v>1</v>
      </c>
      <c r="E916" s="253">
        <v>28</v>
      </c>
    </row>
    <row r="917" spans="1:5" ht="15" customHeight="1" x14ac:dyDescent="0.25">
      <c r="A917" s="252" t="s">
        <v>567</v>
      </c>
      <c r="B917" s="252" t="str">
        <f>IFERROR(VLOOKUP($A917,'[2]Establecimiento 2023'!$A$1:$E$183,4,FALSE),0)</f>
        <v>04201-Illapel</v>
      </c>
      <c r="C917" s="252" t="str">
        <f>IFERROR(VLOOKUP($A917,'[2]Establecimiento 2023'!$A$1:$E$183,3,FALSE),0)</f>
        <v>200366-Centro de Salud Familiar Urbano de Illapel</v>
      </c>
      <c r="D917" s="253">
        <v>2</v>
      </c>
      <c r="E917" s="253">
        <v>38</v>
      </c>
    </row>
    <row r="918" spans="1:5" ht="15" customHeight="1" x14ac:dyDescent="0.25">
      <c r="A918" s="252" t="s">
        <v>567</v>
      </c>
      <c r="B918" s="252" t="str">
        <f>IFERROR(VLOOKUP($A918,'[2]Establecimiento 2023'!$A$1:$E$183,4,FALSE),0)</f>
        <v>04201-Illapel</v>
      </c>
      <c r="C918" s="252" t="str">
        <f>IFERROR(VLOOKUP($A918,'[2]Establecimiento 2023'!$A$1:$E$183,3,FALSE),0)</f>
        <v>200366-Centro de Salud Familiar Urbano de Illapel</v>
      </c>
      <c r="D918" s="253">
        <v>3</v>
      </c>
      <c r="E918" s="253">
        <v>41</v>
      </c>
    </row>
    <row r="919" spans="1:5" ht="15" customHeight="1" x14ac:dyDescent="0.25">
      <c r="A919" s="252" t="s">
        <v>567</v>
      </c>
      <c r="B919" s="252" t="str">
        <f>IFERROR(VLOOKUP($A919,'[2]Establecimiento 2023'!$A$1:$E$183,4,FALSE),0)</f>
        <v>04201-Illapel</v>
      </c>
      <c r="C919" s="252" t="str">
        <f>IFERROR(VLOOKUP($A919,'[2]Establecimiento 2023'!$A$1:$E$183,3,FALSE),0)</f>
        <v>200366-Centro de Salud Familiar Urbano de Illapel</v>
      </c>
      <c r="D919" s="253">
        <v>4</v>
      </c>
      <c r="E919" s="253">
        <v>41</v>
      </c>
    </row>
    <row r="920" spans="1:5" ht="15" customHeight="1" x14ac:dyDescent="0.25">
      <c r="A920" s="252" t="s">
        <v>567</v>
      </c>
      <c r="B920" s="252" t="str">
        <f>IFERROR(VLOOKUP($A920,'[2]Establecimiento 2023'!$A$1:$E$183,4,FALSE),0)</f>
        <v>04201-Illapel</v>
      </c>
      <c r="C920" s="252" t="str">
        <f>IFERROR(VLOOKUP($A920,'[2]Establecimiento 2023'!$A$1:$E$183,3,FALSE),0)</f>
        <v>200366-Centro de Salud Familiar Urbano de Illapel</v>
      </c>
      <c r="D920" s="253">
        <v>5</v>
      </c>
      <c r="E920" s="253">
        <v>16</v>
      </c>
    </row>
    <row r="921" spans="1:5" ht="15" customHeight="1" x14ac:dyDescent="0.25">
      <c r="A921" s="252" t="s">
        <v>568</v>
      </c>
      <c r="B921" s="252" t="str">
        <f>IFERROR(VLOOKUP($A921,'[2]Establecimiento 2023'!$A$1:$E$183,4,FALSE),0)</f>
        <v>04301-Ovalle</v>
      </c>
      <c r="C921" s="252" t="str">
        <f>IFERROR(VLOOKUP($A921,'[2]Establecimiento 2023'!$A$1:$E$183,3,FALSE),0)</f>
        <v>200367-Centro Comunitario de Salud Familiar Colonia Limarí</v>
      </c>
      <c r="D921" s="253">
        <v>1</v>
      </c>
      <c r="E921" s="253">
        <v>17</v>
      </c>
    </row>
    <row r="922" spans="1:5" ht="15" customHeight="1" x14ac:dyDescent="0.25">
      <c r="A922" s="252" t="s">
        <v>568</v>
      </c>
      <c r="B922" s="252" t="str">
        <f>IFERROR(VLOOKUP($A922,'[2]Establecimiento 2023'!$A$1:$E$183,4,FALSE),0)</f>
        <v>04301-Ovalle</v>
      </c>
      <c r="C922" s="252" t="str">
        <f>IFERROR(VLOOKUP($A922,'[2]Establecimiento 2023'!$A$1:$E$183,3,FALSE),0)</f>
        <v>200367-Centro Comunitario de Salud Familiar Colonia Limarí</v>
      </c>
      <c r="D922" s="253">
        <v>2</v>
      </c>
      <c r="E922" s="253">
        <v>16</v>
      </c>
    </row>
    <row r="923" spans="1:5" ht="15" customHeight="1" x14ac:dyDescent="0.25">
      <c r="A923" s="252" t="s">
        <v>568</v>
      </c>
      <c r="B923" s="252" t="str">
        <f>IFERROR(VLOOKUP($A923,'[2]Establecimiento 2023'!$A$1:$E$183,4,FALSE),0)</f>
        <v>04301-Ovalle</v>
      </c>
      <c r="C923" s="252" t="str">
        <f>IFERROR(VLOOKUP($A923,'[2]Establecimiento 2023'!$A$1:$E$183,3,FALSE),0)</f>
        <v>200367-Centro Comunitario de Salud Familiar Colonia Limarí</v>
      </c>
      <c r="D923" s="253">
        <v>4</v>
      </c>
      <c r="E923" s="253">
        <v>2</v>
      </c>
    </row>
    <row r="924" spans="1:5" ht="15" customHeight="1" x14ac:dyDescent="0.25">
      <c r="A924" s="252" t="s">
        <v>568</v>
      </c>
      <c r="B924" s="252" t="str">
        <f>IFERROR(VLOOKUP($A924,'[2]Establecimiento 2023'!$A$1:$E$183,4,FALSE),0)</f>
        <v>04301-Ovalle</v>
      </c>
      <c r="C924" s="252" t="str">
        <f>IFERROR(VLOOKUP($A924,'[2]Establecimiento 2023'!$A$1:$E$183,3,FALSE),0)</f>
        <v>200367-Centro Comunitario de Salud Familiar Colonia Limarí</v>
      </c>
      <c r="D924" s="253">
        <v>5</v>
      </c>
      <c r="E924" s="253">
        <v>3</v>
      </c>
    </row>
    <row r="925" spans="1:5" ht="15" customHeight="1" x14ac:dyDescent="0.25">
      <c r="A925" s="252" t="s">
        <v>569</v>
      </c>
      <c r="B925" s="252" t="str">
        <f>IFERROR(VLOOKUP($A925,'[2]Establecimiento 2023'!$A$1:$E$183,4,FALSE),0)</f>
        <v>04101-La Serena</v>
      </c>
      <c r="C925" s="252" t="str">
        <f>IFERROR(VLOOKUP($A925,'[2]Establecimiento 2023'!$A$1:$E$183,3,FALSE),0)</f>
        <v>200402-Centro Comunitario de Salud Familiar Arcos de Pinamar</v>
      </c>
      <c r="D925" s="253">
        <v>1</v>
      </c>
      <c r="E925" s="253">
        <v>14</v>
      </c>
    </row>
    <row r="926" spans="1:5" ht="15" customHeight="1" x14ac:dyDescent="0.25">
      <c r="A926" s="252" t="s">
        <v>569</v>
      </c>
      <c r="B926" s="252" t="str">
        <f>IFERROR(VLOOKUP($A926,'[2]Establecimiento 2023'!$A$1:$E$183,4,FALSE),0)</f>
        <v>04101-La Serena</v>
      </c>
      <c r="C926" s="252" t="str">
        <f>IFERROR(VLOOKUP($A926,'[2]Establecimiento 2023'!$A$1:$E$183,3,FALSE),0)</f>
        <v>200402-Centro Comunitario de Salud Familiar Arcos de Pinamar</v>
      </c>
      <c r="D926" s="253">
        <v>2</v>
      </c>
      <c r="E926" s="253">
        <v>11</v>
      </c>
    </row>
    <row r="927" spans="1:5" ht="15" customHeight="1" x14ac:dyDescent="0.25">
      <c r="A927" s="252" t="s">
        <v>569</v>
      </c>
      <c r="B927" s="252" t="str">
        <f>IFERROR(VLOOKUP($A927,'[2]Establecimiento 2023'!$A$1:$E$183,4,FALSE),0)</f>
        <v>04101-La Serena</v>
      </c>
      <c r="C927" s="252" t="str">
        <f>IFERROR(VLOOKUP($A927,'[2]Establecimiento 2023'!$A$1:$E$183,3,FALSE),0)</f>
        <v>200402-Centro Comunitario de Salud Familiar Arcos de Pinamar</v>
      </c>
      <c r="D927" s="253">
        <v>3</v>
      </c>
      <c r="E927" s="253">
        <v>3</v>
      </c>
    </row>
    <row r="928" spans="1:5" ht="15" customHeight="1" x14ac:dyDescent="0.25">
      <c r="A928" s="252" t="s">
        <v>569</v>
      </c>
      <c r="B928" s="252" t="str">
        <f>IFERROR(VLOOKUP($A928,'[2]Establecimiento 2023'!$A$1:$E$183,4,FALSE),0)</f>
        <v>04101-La Serena</v>
      </c>
      <c r="C928" s="252" t="str">
        <f>IFERROR(VLOOKUP($A928,'[2]Establecimiento 2023'!$A$1:$E$183,3,FALSE),0)</f>
        <v>200402-Centro Comunitario de Salud Familiar Arcos de Pinamar</v>
      </c>
      <c r="D928" s="253">
        <v>5</v>
      </c>
      <c r="E928" s="253">
        <v>1</v>
      </c>
    </row>
    <row r="929" spans="1:5" ht="15" customHeight="1" x14ac:dyDescent="0.25">
      <c r="A929" s="252" t="s">
        <v>570</v>
      </c>
      <c r="B929" s="252" t="str">
        <f>IFERROR(VLOOKUP($A929,'[2]Establecimiento 2023'!$A$1:$E$183,4,FALSE),0)</f>
        <v>04102-Coquimbo</v>
      </c>
      <c r="C929" s="252" t="str">
        <f>IFERROR(VLOOKUP($A929,'[2]Establecimiento 2023'!$A$1:$E$183,3,FALSE),0)</f>
        <v>200494-Centro de Salud Familiar El Sauce</v>
      </c>
      <c r="D929" s="253">
        <v>1</v>
      </c>
      <c r="E929" s="253">
        <v>1</v>
      </c>
    </row>
    <row r="930" spans="1:5" ht="15" customHeight="1" x14ac:dyDescent="0.25">
      <c r="A930" s="252" t="s">
        <v>570</v>
      </c>
      <c r="B930" s="252" t="str">
        <f>IFERROR(VLOOKUP($A930,'[2]Establecimiento 2023'!$A$1:$E$183,4,FALSE),0)</f>
        <v>04102-Coquimbo</v>
      </c>
      <c r="C930" s="252" t="str">
        <f>IFERROR(VLOOKUP($A930,'[2]Establecimiento 2023'!$A$1:$E$183,3,FALSE),0)</f>
        <v>200494-Centro de Salud Familiar El Sauce</v>
      </c>
      <c r="D930" s="253">
        <v>2</v>
      </c>
      <c r="E930" s="253">
        <v>53</v>
      </c>
    </row>
    <row r="931" spans="1:5" ht="15" customHeight="1" x14ac:dyDescent="0.25">
      <c r="A931" s="252" t="s">
        <v>570</v>
      </c>
      <c r="B931" s="252" t="str">
        <f>IFERROR(VLOOKUP($A931,'[2]Establecimiento 2023'!$A$1:$E$183,4,FALSE),0)</f>
        <v>04102-Coquimbo</v>
      </c>
      <c r="C931" s="252" t="str">
        <f>IFERROR(VLOOKUP($A931,'[2]Establecimiento 2023'!$A$1:$E$183,3,FALSE),0)</f>
        <v>200494-Centro de Salud Familiar El Sauce</v>
      </c>
      <c r="D931" s="253">
        <v>3</v>
      </c>
      <c r="E931" s="253">
        <v>39</v>
      </c>
    </row>
    <row r="932" spans="1:5" ht="15" customHeight="1" x14ac:dyDescent="0.25">
      <c r="A932" s="252" t="s">
        <v>570</v>
      </c>
      <c r="B932" s="252" t="str">
        <f>IFERROR(VLOOKUP($A932,'[2]Establecimiento 2023'!$A$1:$E$183,4,FALSE),0)</f>
        <v>04102-Coquimbo</v>
      </c>
      <c r="C932" s="252" t="str">
        <f>IFERROR(VLOOKUP($A932,'[2]Establecimiento 2023'!$A$1:$E$183,3,FALSE),0)</f>
        <v>200494-Centro de Salud Familiar El Sauce</v>
      </c>
      <c r="D932" s="253">
        <v>5</v>
      </c>
      <c r="E932" s="253">
        <v>85</v>
      </c>
    </row>
    <row r="933" spans="1:5" ht="15" customHeight="1" x14ac:dyDescent="0.25">
      <c r="A933" s="252" t="s">
        <v>571</v>
      </c>
      <c r="B933" s="252" t="str">
        <f>IFERROR(VLOOKUP($A933,'[2]Establecimiento 2023'!$A$1:$E$183,4,FALSE),0)</f>
        <v>04102-Coquimbo</v>
      </c>
      <c r="C933" s="252" t="str">
        <f>IFERROR(VLOOKUP($A933,'[2]Establecimiento 2023'!$A$1:$E$183,3,FALSE),0)</f>
        <v>200499-Centro de Salud Familiar Rural Pan de Azúcar</v>
      </c>
      <c r="D933" s="253">
        <v>1</v>
      </c>
      <c r="E933" s="253">
        <v>5</v>
      </c>
    </row>
    <row r="934" spans="1:5" ht="15" customHeight="1" x14ac:dyDescent="0.25">
      <c r="A934" s="252" t="s">
        <v>571</v>
      </c>
      <c r="B934" s="252" t="str">
        <f>IFERROR(VLOOKUP($A934,'[2]Establecimiento 2023'!$A$1:$E$183,4,FALSE),0)</f>
        <v>04102-Coquimbo</v>
      </c>
      <c r="C934" s="252" t="str">
        <f>IFERROR(VLOOKUP($A934,'[2]Establecimiento 2023'!$A$1:$E$183,3,FALSE),0)</f>
        <v>200499-Centro de Salud Familiar Rural Pan de Azúcar</v>
      </c>
      <c r="D934" s="253">
        <v>2</v>
      </c>
      <c r="E934" s="253">
        <v>29</v>
      </c>
    </row>
    <row r="935" spans="1:5" ht="15" customHeight="1" x14ac:dyDescent="0.25">
      <c r="A935" s="252" t="s">
        <v>571</v>
      </c>
      <c r="B935" s="252" t="str">
        <f>IFERROR(VLOOKUP($A935,'[2]Establecimiento 2023'!$A$1:$E$183,4,FALSE),0)</f>
        <v>04102-Coquimbo</v>
      </c>
      <c r="C935" s="252" t="str">
        <f>IFERROR(VLOOKUP($A935,'[2]Establecimiento 2023'!$A$1:$E$183,3,FALSE),0)</f>
        <v>200499-Centro de Salud Familiar Rural Pan de Azúcar</v>
      </c>
      <c r="D935" s="253">
        <v>3</v>
      </c>
      <c r="E935" s="253">
        <v>34</v>
      </c>
    </row>
    <row r="936" spans="1:5" ht="15" customHeight="1" x14ac:dyDescent="0.25">
      <c r="A936" s="252" t="s">
        <v>571</v>
      </c>
      <c r="B936" s="252" t="str">
        <f>IFERROR(VLOOKUP($A936,'[2]Establecimiento 2023'!$A$1:$E$183,4,FALSE),0)</f>
        <v>04102-Coquimbo</v>
      </c>
      <c r="C936" s="252" t="str">
        <f>IFERROR(VLOOKUP($A936,'[2]Establecimiento 2023'!$A$1:$E$183,3,FALSE),0)</f>
        <v>200499-Centro de Salud Familiar Rural Pan de Azúcar</v>
      </c>
      <c r="D936" s="253">
        <v>4</v>
      </c>
      <c r="E936" s="253">
        <v>25</v>
      </c>
    </row>
    <row r="937" spans="1:5" ht="15" customHeight="1" x14ac:dyDescent="0.25">
      <c r="A937" s="252" t="s">
        <v>571</v>
      </c>
      <c r="B937" s="252" t="str">
        <f>IFERROR(VLOOKUP($A937,'[2]Establecimiento 2023'!$A$1:$E$183,4,FALSE),0)</f>
        <v>04102-Coquimbo</v>
      </c>
      <c r="C937" s="252" t="str">
        <f>IFERROR(VLOOKUP($A937,'[2]Establecimiento 2023'!$A$1:$E$183,3,FALSE),0)</f>
        <v>200499-Centro de Salud Familiar Rural Pan de Azúcar</v>
      </c>
      <c r="D937" s="253">
        <v>5</v>
      </c>
      <c r="E937" s="253">
        <v>30</v>
      </c>
    </row>
    <row r="938" spans="1:5" ht="15" customHeight="1" x14ac:dyDescent="0.25">
      <c r="A938" s="252" t="s">
        <v>572</v>
      </c>
      <c r="B938" s="252" t="str">
        <f>IFERROR(VLOOKUP($A938,'[2]Establecimiento 2023'!$A$1:$E$183,4,FALSE),0)</f>
        <v>04106-Vicuña</v>
      </c>
      <c r="C938" s="252" t="str">
        <f>IFERROR(VLOOKUP($A938,'[2]Establecimiento 2023'!$A$1:$E$183,3,FALSE),0)</f>
        <v>200538-Centro de Salud Familiar San Isidro Calingasta</v>
      </c>
      <c r="D938" s="253">
        <v>1</v>
      </c>
      <c r="E938" s="253">
        <v>15</v>
      </c>
    </row>
    <row r="939" spans="1:5" ht="15" customHeight="1" x14ac:dyDescent="0.25">
      <c r="A939" s="252" t="s">
        <v>572</v>
      </c>
      <c r="B939" s="252" t="str">
        <f>IFERROR(VLOOKUP($A939,'[2]Establecimiento 2023'!$A$1:$E$183,4,FALSE),0)</f>
        <v>04106-Vicuña</v>
      </c>
      <c r="C939" s="252" t="str">
        <f>IFERROR(VLOOKUP($A939,'[2]Establecimiento 2023'!$A$1:$E$183,3,FALSE),0)</f>
        <v>200538-Centro de Salud Familiar San Isidro Calingasta</v>
      </c>
      <c r="D939" s="253">
        <v>2</v>
      </c>
      <c r="E939" s="253">
        <v>22</v>
      </c>
    </row>
    <row r="940" spans="1:5" ht="15" customHeight="1" x14ac:dyDescent="0.25">
      <c r="A940" s="252" t="s">
        <v>572</v>
      </c>
      <c r="B940" s="252" t="str">
        <f>IFERROR(VLOOKUP($A940,'[2]Establecimiento 2023'!$A$1:$E$183,4,FALSE),0)</f>
        <v>04106-Vicuña</v>
      </c>
      <c r="C940" s="252" t="str">
        <f>IFERROR(VLOOKUP($A940,'[2]Establecimiento 2023'!$A$1:$E$183,3,FALSE),0)</f>
        <v>200538-Centro de Salud Familiar San Isidro Calingasta</v>
      </c>
      <c r="D940" s="253">
        <v>3</v>
      </c>
      <c r="E940" s="253">
        <v>3</v>
      </c>
    </row>
    <row r="941" spans="1:5" ht="15" customHeight="1" x14ac:dyDescent="0.25">
      <c r="A941" s="252" t="s">
        <v>572</v>
      </c>
      <c r="B941" s="252" t="str">
        <f>IFERROR(VLOOKUP($A941,'[2]Establecimiento 2023'!$A$1:$E$183,4,FALSE),0)</f>
        <v>04106-Vicuña</v>
      </c>
      <c r="C941" s="252" t="str">
        <f>IFERROR(VLOOKUP($A941,'[2]Establecimiento 2023'!$A$1:$E$183,3,FALSE),0)</f>
        <v>200538-Centro de Salud Familiar San Isidro Calingasta</v>
      </c>
      <c r="D941" s="253">
        <v>4</v>
      </c>
      <c r="E941" s="253">
        <v>6</v>
      </c>
    </row>
    <row r="942" spans="1:5" ht="15" customHeight="1" x14ac:dyDescent="0.25">
      <c r="A942" s="252" t="s">
        <v>572</v>
      </c>
      <c r="B942" s="252" t="str">
        <f>IFERROR(VLOOKUP($A942,'[2]Establecimiento 2023'!$A$1:$E$183,4,FALSE),0)</f>
        <v>04106-Vicuña</v>
      </c>
      <c r="C942" s="252" t="str">
        <f>IFERROR(VLOOKUP($A942,'[2]Establecimiento 2023'!$A$1:$E$183,3,FALSE),0)</f>
        <v>200538-Centro de Salud Familiar San Isidro Calingasta</v>
      </c>
      <c r="D942" s="253">
        <v>5</v>
      </c>
      <c r="E942" s="253">
        <v>3</v>
      </c>
    </row>
    <row r="943" spans="1:5" ht="15" customHeight="1" x14ac:dyDescent="0.25">
      <c r="A943" s="252" t="s">
        <v>573</v>
      </c>
      <c r="B943" s="252" t="str">
        <f>IFERROR(VLOOKUP($A943,'[2]Establecimiento 2023'!$A$1:$E$183,4,FALSE),0)</f>
        <v>04301-Ovalle</v>
      </c>
      <c r="C943" s="252" t="str">
        <f>IFERROR(VLOOKUP($A943,'[2]Establecimiento 2023'!$A$1:$E$183,3,FALSE),0)</f>
        <v>200569-Centro de Salud Familiar Fray Jorge</v>
      </c>
      <c r="D943" s="253">
        <v>1</v>
      </c>
      <c r="E943" s="253">
        <v>25</v>
      </c>
    </row>
    <row r="944" spans="1:5" ht="15" customHeight="1" x14ac:dyDescent="0.25">
      <c r="A944" s="252" t="s">
        <v>573</v>
      </c>
      <c r="B944" s="252" t="str">
        <f>IFERROR(VLOOKUP($A944,'[2]Establecimiento 2023'!$A$1:$E$183,4,FALSE),0)</f>
        <v>04301-Ovalle</v>
      </c>
      <c r="C944" s="252" t="str">
        <f>IFERROR(VLOOKUP($A944,'[2]Establecimiento 2023'!$A$1:$E$183,3,FALSE),0)</f>
        <v>200569-Centro de Salud Familiar Fray Jorge</v>
      </c>
      <c r="D944" s="253">
        <v>2</v>
      </c>
      <c r="E944" s="253">
        <v>9</v>
      </c>
    </row>
    <row r="945" spans="1:5" ht="15" customHeight="1" x14ac:dyDescent="0.25">
      <c r="A945" s="252" t="s">
        <v>573</v>
      </c>
      <c r="B945" s="252" t="str">
        <f>IFERROR(VLOOKUP($A945,'[2]Establecimiento 2023'!$A$1:$E$183,4,FALSE),0)</f>
        <v>04301-Ovalle</v>
      </c>
      <c r="C945" s="252" t="str">
        <f>IFERROR(VLOOKUP($A945,'[2]Establecimiento 2023'!$A$1:$E$183,3,FALSE),0)</f>
        <v>200569-Centro de Salud Familiar Fray Jorge</v>
      </c>
      <c r="D945" s="253">
        <v>3</v>
      </c>
      <c r="E945" s="253">
        <v>3</v>
      </c>
    </row>
    <row r="946" spans="1:5" ht="15" customHeight="1" x14ac:dyDescent="0.25">
      <c r="A946" s="252" t="s">
        <v>573</v>
      </c>
      <c r="B946" s="252" t="str">
        <f>IFERROR(VLOOKUP($A946,'[2]Establecimiento 2023'!$A$1:$E$183,4,FALSE),0)</f>
        <v>04301-Ovalle</v>
      </c>
      <c r="C946" s="252" t="str">
        <f>IFERROR(VLOOKUP($A946,'[2]Establecimiento 2023'!$A$1:$E$183,3,FALSE),0)</f>
        <v>200569-Centro de Salud Familiar Fray Jorge</v>
      </c>
      <c r="D946" s="253">
        <v>4</v>
      </c>
      <c r="E946" s="253">
        <v>15</v>
      </c>
    </row>
    <row r="947" spans="1:5" ht="15" customHeight="1" x14ac:dyDescent="0.25">
      <c r="A947" s="252" t="s">
        <v>573</v>
      </c>
      <c r="B947" s="252" t="str">
        <f>IFERROR(VLOOKUP($A947,'[2]Establecimiento 2023'!$A$1:$E$183,4,FALSE),0)</f>
        <v>04301-Ovalle</v>
      </c>
      <c r="C947" s="252" t="str">
        <f>IFERROR(VLOOKUP($A947,'[2]Establecimiento 2023'!$A$1:$E$183,3,FALSE),0)</f>
        <v>200569-Centro de Salud Familiar Fray Jorge</v>
      </c>
      <c r="D947" s="253">
        <v>5</v>
      </c>
      <c r="E947" s="253">
        <v>34</v>
      </c>
    </row>
    <row r="948" spans="1:5" ht="15" customHeight="1" x14ac:dyDescent="0.25">
      <c r="A948" s="252" t="s">
        <v>574</v>
      </c>
      <c r="B948" s="252" t="str">
        <f>IFERROR(VLOOKUP($A948,'[2]Establecimiento 2023'!$A$1:$E$183,4,FALSE),0)</f>
        <v>04102-Coquimbo</v>
      </c>
      <c r="C948" s="252" t="str">
        <f>IFERROR(VLOOKUP($A948,'[2]Establecimiento 2023'!$A$1:$E$183,3,FALSE),0)</f>
        <v>200607-Centro de Salud Familiar Lila Cortés Godoy</v>
      </c>
      <c r="D948" s="253">
        <v>1</v>
      </c>
      <c r="E948" s="253">
        <v>15</v>
      </c>
    </row>
    <row r="949" spans="1:5" ht="15" customHeight="1" x14ac:dyDescent="0.25">
      <c r="A949" s="252" t="s">
        <v>574</v>
      </c>
      <c r="B949" s="252" t="str">
        <f>IFERROR(VLOOKUP($A949,'[2]Establecimiento 2023'!$A$1:$E$183,4,FALSE),0)</f>
        <v>04102-Coquimbo</v>
      </c>
      <c r="C949" s="252" t="str">
        <f>IFERROR(VLOOKUP($A949,'[2]Establecimiento 2023'!$A$1:$E$183,3,FALSE),0)</f>
        <v>200607-Centro de Salud Familiar Lila Cortés Godoy</v>
      </c>
      <c r="D949" s="253">
        <v>2</v>
      </c>
      <c r="E949" s="253">
        <v>10</v>
      </c>
    </row>
    <row r="950" spans="1:5" ht="15" customHeight="1" x14ac:dyDescent="0.25">
      <c r="A950" s="252" t="s">
        <v>574</v>
      </c>
      <c r="B950" s="252" t="str">
        <f>IFERROR(VLOOKUP($A950,'[2]Establecimiento 2023'!$A$1:$E$183,4,FALSE),0)</f>
        <v>04102-Coquimbo</v>
      </c>
      <c r="C950" s="252" t="str">
        <f>IFERROR(VLOOKUP($A950,'[2]Establecimiento 2023'!$A$1:$E$183,3,FALSE),0)</f>
        <v>200607-Centro de Salud Familiar Lila Cortés Godoy</v>
      </c>
      <c r="D950" s="253">
        <v>3</v>
      </c>
      <c r="E950" s="253">
        <v>11</v>
      </c>
    </row>
    <row r="951" spans="1:5" ht="15" customHeight="1" x14ac:dyDescent="0.25">
      <c r="A951" s="252" t="s">
        <v>574</v>
      </c>
      <c r="B951" s="252" t="str">
        <f>IFERROR(VLOOKUP($A951,'[2]Establecimiento 2023'!$A$1:$E$183,4,FALSE),0)</f>
        <v>04102-Coquimbo</v>
      </c>
      <c r="C951" s="252" t="str">
        <f>IFERROR(VLOOKUP($A951,'[2]Establecimiento 2023'!$A$1:$E$183,3,FALSE),0)</f>
        <v>200607-Centro de Salud Familiar Lila Cortés Godoy</v>
      </c>
      <c r="D951" s="253">
        <v>4</v>
      </c>
      <c r="E951" s="253">
        <v>12</v>
      </c>
    </row>
    <row r="952" spans="1:5" ht="15" customHeight="1" x14ac:dyDescent="0.25">
      <c r="A952" s="252" t="s">
        <v>574</v>
      </c>
      <c r="B952" s="252" t="str">
        <f>IFERROR(VLOOKUP($A952,'[2]Establecimiento 2023'!$A$1:$E$183,4,FALSE),0)</f>
        <v>04102-Coquimbo</v>
      </c>
      <c r="C952" s="252" t="str">
        <f>IFERROR(VLOOKUP($A952,'[2]Establecimiento 2023'!$A$1:$E$183,3,FALSE),0)</f>
        <v>200607-Centro de Salud Familiar Lila Cortés Godoy</v>
      </c>
      <c r="D952" s="253">
        <v>5</v>
      </c>
      <c r="E952" s="253">
        <v>30</v>
      </c>
    </row>
    <row r="953" spans="1:5" ht="15" customHeight="1" x14ac:dyDescent="0.25">
      <c r="A953" s="252" t="s">
        <v>448</v>
      </c>
      <c r="B953" s="252" t="str">
        <f>IFERROR(VLOOKUP($A953,'[2]Establecimiento 2023'!$A$1:$E$183,4,FALSE),0)</f>
        <v>04204-Salamanca</v>
      </c>
      <c r="C953" s="252" t="str">
        <f>IFERROR(VLOOKUP($A953,'[2]Establecimiento 2023'!$A$1:$E$183,3,FALSE),0)</f>
        <v>105104-Hospital de Salamanca</v>
      </c>
      <c r="D953" s="253">
        <v>1</v>
      </c>
      <c r="E953" s="253">
        <v>1</v>
      </c>
    </row>
    <row r="954" spans="1:5" ht="15" customHeight="1" x14ac:dyDescent="0.25">
      <c r="A954" s="252" t="s">
        <v>448</v>
      </c>
      <c r="B954" s="252" t="str">
        <f>IFERROR(VLOOKUP($A954,'[2]Establecimiento 2023'!$A$1:$E$183,4,FALSE),0)</f>
        <v>04204-Salamanca</v>
      </c>
      <c r="C954" s="252" t="str">
        <f>IFERROR(VLOOKUP($A954,'[2]Establecimiento 2023'!$A$1:$E$183,3,FALSE),0)</f>
        <v>105104-Hospital de Salamanca</v>
      </c>
      <c r="D954" s="253">
        <v>2</v>
      </c>
      <c r="E954" s="253">
        <v>6</v>
      </c>
    </row>
    <row r="955" spans="1:5" ht="15" customHeight="1" x14ac:dyDescent="0.25">
      <c r="A955" s="252" t="s">
        <v>448</v>
      </c>
      <c r="B955" s="252" t="str">
        <f>IFERROR(VLOOKUP($A955,'[2]Establecimiento 2023'!$A$1:$E$183,4,FALSE),0)</f>
        <v>04204-Salamanca</v>
      </c>
      <c r="C955" s="252" t="str">
        <f>IFERROR(VLOOKUP($A955,'[2]Establecimiento 2023'!$A$1:$E$183,3,FALSE),0)</f>
        <v>105104-Hospital de Salamanca</v>
      </c>
      <c r="D955" s="253">
        <v>4</v>
      </c>
      <c r="E955" s="253">
        <v>6</v>
      </c>
    </row>
    <row r="956" spans="1:5" ht="15" customHeight="1" x14ac:dyDescent="0.25">
      <c r="A956" s="252" t="s">
        <v>448</v>
      </c>
      <c r="B956" s="252" t="str">
        <f>IFERROR(VLOOKUP($A956,'[2]Establecimiento 2023'!$A$1:$E$183,4,FALSE),0)</f>
        <v>04204-Salamanca</v>
      </c>
      <c r="C956" s="252" t="str">
        <f>IFERROR(VLOOKUP($A956,'[2]Establecimiento 2023'!$A$1:$E$183,3,FALSE),0)</f>
        <v>105104-Hospital de Salamanca</v>
      </c>
      <c r="D956" s="253">
        <v>5</v>
      </c>
      <c r="E956" s="253">
        <v>3</v>
      </c>
    </row>
    <row r="957" spans="1:5" ht="15" customHeight="1" x14ac:dyDescent="0.25">
      <c r="A957" s="252" t="s">
        <v>449</v>
      </c>
      <c r="B957" s="252" t="str">
        <f>IFERROR(VLOOKUP($A957,'[2]Establecimiento 2023'!$A$1:$E$183,4,FALSE),0)</f>
        <v>04302-Combarbalá</v>
      </c>
      <c r="C957" s="252" t="str">
        <f>IFERROR(VLOOKUP($A957,'[2]Establecimiento 2023'!$A$1:$E$183,3,FALSE),0)</f>
        <v>105105-Hospital San Juan de Dios (Combarbalá)</v>
      </c>
      <c r="D957" s="253">
        <v>1</v>
      </c>
      <c r="E957" s="253">
        <v>15</v>
      </c>
    </row>
    <row r="958" spans="1:5" ht="15" customHeight="1" x14ac:dyDescent="0.25">
      <c r="A958" s="252" t="s">
        <v>449</v>
      </c>
      <c r="B958" s="252" t="str">
        <f>IFERROR(VLOOKUP($A958,'[2]Establecimiento 2023'!$A$1:$E$183,4,FALSE),0)</f>
        <v>04302-Combarbalá</v>
      </c>
      <c r="C958" s="252" t="str">
        <f>IFERROR(VLOOKUP($A958,'[2]Establecimiento 2023'!$A$1:$E$183,3,FALSE),0)</f>
        <v>105105-Hospital San Juan de Dios (Combarbalá)</v>
      </c>
      <c r="D958" s="253">
        <v>2</v>
      </c>
      <c r="E958" s="253">
        <v>9</v>
      </c>
    </row>
    <row r="959" spans="1:5" ht="15" customHeight="1" x14ac:dyDescent="0.25">
      <c r="A959" s="252" t="s">
        <v>449</v>
      </c>
      <c r="B959" s="252" t="str">
        <f>IFERROR(VLOOKUP($A959,'[2]Establecimiento 2023'!$A$1:$E$183,4,FALSE),0)</f>
        <v>04302-Combarbalá</v>
      </c>
      <c r="C959" s="252" t="str">
        <f>IFERROR(VLOOKUP($A959,'[2]Establecimiento 2023'!$A$1:$E$183,3,FALSE),0)</f>
        <v>105105-Hospital San Juan de Dios (Combarbalá)</v>
      </c>
      <c r="D959" s="253">
        <v>3</v>
      </c>
      <c r="E959" s="253">
        <v>65</v>
      </c>
    </row>
    <row r="960" spans="1:5" ht="15" customHeight="1" x14ac:dyDescent="0.25">
      <c r="A960" s="252" t="s">
        <v>449</v>
      </c>
      <c r="B960" s="252" t="str">
        <f>IFERROR(VLOOKUP($A960,'[2]Establecimiento 2023'!$A$1:$E$183,4,FALSE),0)</f>
        <v>04302-Combarbalá</v>
      </c>
      <c r="C960" s="252" t="str">
        <f>IFERROR(VLOOKUP($A960,'[2]Establecimiento 2023'!$A$1:$E$183,3,FALSE),0)</f>
        <v>105105-Hospital San Juan de Dios (Combarbalá)</v>
      </c>
      <c r="D960" s="253">
        <v>4</v>
      </c>
      <c r="E960" s="253">
        <v>32</v>
      </c>
    </row>
    <row r="961" spans="1:5" ht="15" customHeight="1" x14ac:dyDescent="0.25">
      <c r="A961" s="252" t="s">
        <v>449</v>
      </c>
      <c r="B961" s="252" t="str">
        <f>IFERROR(VLOOKUP($A961,'[2]Establecimiento 2023'!$A$1:$E$183,4,FALSE),0)</f>
        <v>04302-Combarbalá</v>
      </c>
      <c r="C961" s="252" t="str">
        <f>IFERROR(VLOOKUP($A961,'[2]Establecimiento 2023'!$A$1:$E$183,3,FALSE),0)</f>
        <v>105105-Hospital San Juan de Dios (Combarbalá)</v>
      </c>
      <c r="D961" s="253">
        <v>5</v>
      </c>
      <c r="E961" s="253">
        <v>39</v>
      </c>
    </row>
    <row r="962" spans="1:5" ht="15" customHeight="1" x14ac:dyDescent="0.25">
      <c r="A962" s="252" t="s">
        <v>450</v>
      </c>
      <c r="B962" s="252" t="str">
        <f>IFERROR(VLOOKUP($A962,'[2]Establecimiento 2023'!$A$1:$E$183,4,FALSE),0)</f>
        <v>04103-Andacollo</v>
      </c>
      <c r="C962" s="252" t="str">
        <f>IFERROR(VLOOKUP($A962,'[2]Establecimiento 2023'!$A$1:$E$183,3,FALSE),0)</f>
        <v>105106-Hospital Dr. José Arraño (Andacollo)</v>
      </c>
      <c r="D962" s="253">
        <v>1</v>
      </c>
      <c r="E962" s="253">
        <v>5</v>
      </c>
    </row>
    <row r="963" spans="1:5" ht="15" customHeight="1" x14ac:dyDescent="0.25">
      <c r="A963" s="252" t="s">
        <v>450</v>
      </c>
      <c r="B963" s="252" t="str">
        <f>IFERROR(VLOOKUP($A963,'[2]Establecimiento 2023'!$A$1:$E$183,4,FALSE),0)</f>
        <v>04103-Andacollo</v>
      </c>
      <c r="C963" s="252" t="str">
        <f>IFERROR(VLOOKUP($A963,'[2]Establecimiento 2023'!$A$1:$E$183,3,FALSE),0)</f>
        <v>105106-Hospital Dr. José Arraño (Andacollo)</v>
      </c>
      <c r="D963" s="253">
        <v>2</v>
      </c>
      <c r="E963" s="253">
        <v>4</v>
      </c>
    </row>
    <row r="964" spans="1:5" ht="15" customHeight="1" x14ac:dyDescent="0.25">
      <c r="A964" s="252" t="s">
        <v>450</v>
      </c>
      <c r="B964" s="252" t="str">
        <f>IFERROR(VLOOKUP($A964,'[2]Establecimiento 2023'!$A$1:$E$183,4,FALSE),0)</f>
        <v>04103-Andacollo</v>
      </c>
      <c r="C964" s="252" t="str">
        <f>IFERROR(VLOOKUP($A964,'[2]Establecimiento 2023'!$A$1:$E$183,3,FALSE),0)</f>
        <v>105106-Hospital Dr. José Arraño (Andacollo)</v>
      </c>
      <c r="D964" s="253">
        <v>3</v>
      </c>
      <c r="E964" s="253">
        <v>2</v>
      </c>
    </row>
    <row r="965" spans="1:5" ht="15" customHeight="1" x14ac:dyDescent="0.25">
      <c r="A965" s="252" t="s">
        <v>450</v>
      </c>
      <c r="B965" s="252" t="str">
        <f>IFERROR(VLOOKUP($A965,'[2]Establecimiento 2023'!$A$1:$E$183,4,FALSE),0)</f>
        <v>04103-Andacollo</v>
      </c>
      <c r="C965" s="252" t="str">
        <f>IFERROR(VLOOKUP($A965,'[2]Establecimiento 2023'!$A$1:$E$183,3,FALSE),0)</f>
        <v>105106-Hospital Dr. José Arraño (Andacollo)</v>
      </c>
      <c r="D965" s="253">
        <v>4</v>
      </c>
      <c r="E965" s="253">
        <v>3</v>
      </c>
    </row>
    <row r="966" spans="1:5" ht="15" customHeight="1" x14ac:dyDescent="0.25">
      <c r="A966" s="252" t="s">
        <v>450</v>
      </c>
      <c r="B966" s="252" t="str">
        <f>IFERROR(VLOOKUP($A966,'[2]Establecimiento 2023'!$A$1:$E$183,4,FALSE),0)</f>
        <v>04103-Andacollo</v>
      </c>
      <c r="C966" s="252" t="str">
        <f>IFERROR(VLOOKUP($A966,'[2]Establecimiento 2023'!$A$1:$E$183,3,FALSE),0)</f>
        <v>105106-Hospital Dr. José Arraño (Andacollo)</v>
      </c>
      <c r="D966" s="253">
        <v>5</v>
      </c>
      <c r="E966" s="253">
        <v>5</v>
      </c>
    </row>
    <row r="967" spans="1:5" ht="15" customHeight="1" x14ac:dyDescent="0.25">
      <c r="A967" s="252" t="s">
        <v>451</v>
      </c>
      <c r="B967" s="252" t="str">
        <f>IFERROR(VLOOKUP($A967,'[2]Establecimiento 2023'!$A$1:$E$183,4,FALSE),0)</f>
        <v>04106-Vicuña</v>
      </c>
      <c r="C967" s="252" t="str">
        <f>IFERROR(VLOOKUP($A967,'[2]Establecimiento 2023'!$A$1:$E$183,3,FALSE),0)</f>
        <v>105107-Hospital San Juan de Dios (Vicuña)</v>
      </c>
      <c r="D967" s="253">
        <v>1</v>
      </c>
      <c r="E967" s="253">
        <v>73</v>
      </c>
    </row>
    <row r="968" spans="1:5" ht="15" customHeight="1" x14ac:dyDescent="0.25">
      <c r="A968" s="252" t="s">
        <v>451</v>
      </c>
      <c r="B968" s="252" t="str">
        <f>IFERROR(VLOOKUP($A968,'[2]Establecimiento 2023'!$A$1:$E$183,4,FALSE),0)</f>
        <v>04106-Vicuña</v>
      </c>
      <c r="C968" s="252" t="str">
        <f>IFERROR(VLOOKUP($A968,'[2]Establecimiento 2023'!$A$1:$E$183,3,FALSE),0)</f>
        <v>105107-Hospital San Juan de Dios (Vicuña)</v>
      </c>
      <c r="D968" s="253">
        <v>2</v>
      </c>
      <c r="E968" s="253">
        <v>5</v>
      </c>
    </row>
    <row r="969" spans="1:5" ht="15" customHeight="1" x14ac:dyDescent="0.25">
      <c r="A969" s="252" t="s">
        <v>451</v>
      </c>
      <c r="B969" s="252" t="str">
        <f>IFERROR(VLOOKUP($A969,'[2]Establecimiento 2023'!$A$1:$E$183,4,FALSE),0)</f>
        <v>04106-Vicuña</v>
      </c>
      <c r="C969" s="252" t="str">
        <f>IFERROR(VLOOKUP($A969,'[2]Establecimiento 2023'!$A$1:$E$183,3,FALSE),0)</f>
        <v>105107-Hospital San Juan de Dios (Vicuña)</v>
      </c>
      <c r="D969" s="253">
        <v>3</v>
      </c>
      <c r="E969" s="253">
        <v>4</v>
      </c>
    </row>
    <row r="970" spans="1:5" ht="15" customHeight="1" x14ac:dyDescent="0.25">
      <c r="A970" s="252" t="s">
        <v>451</v>
      </c>
      <c r="B970" s="252" t="str">
        <f>IFERROR(VLOOKUP($A970,'[2]Establecimiento 2023'!$A$1:$E$183,4,FALSE),0)</f>
        <v>04106-Vicuña</v>
      </c>
      <c r="C970" s="252" t="str">
        <f>IFERROR(VLOOKUP($A970,'[2]Establecimiento 2023'!$A$1:$E$183,3,FALSE),0)</f>
        <v>105107-Hospital San Juan de Dios (Vicuña)</v>
      </c>
      <c r="D970" s="253">
        <v>4</v>
      </c>
      <c r="E970" s="253">
        <v>10</v>
      </c>
    </row>
    <row r="971" spans="1:5" ht="15" customHeight="1" x14ac:dyDescent="0.25">
      <c r="A971" s="252" t="s">
        <v>451</v>
      </c>
      <c r="B971" s="252" t="str">
        <f>IFERROR(VLOOKUP($A971,'[2]Establecimiento 2023'!$A$1:$E$183,4,FALSE),0)</f>
        <v>04106-Vicuña</v>
      </c>
      <c r="C971" s="252" t="str">
        <f>IFERROR(VLOOKUP($A971,'[2]Establecimiento 2023'!$A$1:$E$183,3,FALSE),0)</f>
        <v>105107-Hospital San Juan de Dios (Vicuña)</v>
      </c>
      <c r="D971" s="253">
        <v>5</v>
      </c>
      <c r="E971" s="253">
        <v>3</v>
      </c>
    </row>
    <row r="972" spans="1:5" ht="15" customHeight="1" x14ac:dyDescent="0.25">
      <c r="A972" s="252" t="s">
        <v>452</v>
      </c>
      <c r="B972" s="252" t="str">
        <f>IFERROR(VLOOKUP($A972,'[2]Establecimiento 2023'!$A$1:$E$183,4,FALSE),0)</f>
        <v>04203-Los Vilos</v>
      </c>
      <c r="C972" s="252" t="str">
        <f>IFERROR(VLOOKUP($A972,'[2]Establecimiento 2023'!$A$1:$E$183,3,FALSE),0)</f>
        <v>105108-Hospital San Pedro (Los Vilos)</v>
      </c>
      <c r="D972" s="253">
        <v>2</v>
      </c>
      <c r="E972" s="253">
        <v>4</v>
      </c>
    </row>
    <row r="973" spans="1:5" ht="15" customHeight="1" x14ac:dyDescent="0.25">
      <c r="A973" s="252" t="s">
        <v>452</v>
      </c>
      <c r="B973" s="252" t="str">
        <f>IFERROR(VLOOKUP($A973,'[2]Establecimiento 2023'!$A$1:$E$183,4,FALSE),0)</f>
        <v>04203-Los Vilos</v>
      </c>
      <c r="C973" s="252" t="str">
        <f>IFERROR(VLOOKUP($A973,'[2]Establecimiento 2023'!$A$1:$E$183,3,FALSE),0)</f>
        <v>105108-Hospital San Pedro (Los Vilos)</v>
      </c>
      <c r="D973" s="253">
        <v>3</v>
      </c>
      <c r="E973" s="253">
        <v>4</v>
      </c>
    </row>
    <row r="974" spans="1:5" ht="15" customHeight="1" x14ac:dyDescent="0.25">
      <c r="A974" s="252" t="s">
        <v>452</v>
      </c>
      <c r="B974" s="252" t="str">
        <f>IFERROR(VLOOKUP($A974,'[2]Establecimiento 2023'!$A$1:$E$183,4,FALSE),0)</f>
        <v>04203-Los Vilos</v>
      </c>
      <c r="C974" s="252" t="str">
        <f>IFERROR(VLOOKUP($A974,'[2]Establecimiento 2023'!$A$1:$E$183,3,FALSE),0)</f>
        <v>105108-Hospital San Pedro (Los Vilos)</v>
      </c>
      <c r="D974" s="253">
        <v>5</v>
      </c>
      <c r="E974" s="253">
        <v>7</v>
      </c>
    </row>
    <row r="975" spans="1:5" ht="15" customHeight="1" x14ac:dyDescent="0.25">
      <c r="A975" s="252" t="s">
        <v>456</v>
      </c>
      <c r="B975" s="252" t="str">
        <f>IFERROR(VLOOKUP($A975,'[2]Establecimiento 2023'!$A$1:$E$183,4,FALSE),0)</f>
        <v>04102-Coquimbo</v>
      </c>
      <c r="C975" s="252" t="str">
        <f>IFERROR(VLOOKUP($A975,'[2]Establecimiento 2023'!$A$1:$E$183,3,FALSE),0)</f>
        <v>105303-Centro de Salud Familiar San Juan</v>
      </c>
      <c r="D975" s="253">
        <v>5</v>
      </c>
      <c r="E975" s="253">
        <v>10</v>
      </c>
    </row>
    <row r="976" spans="1:5" ht="15" customHeight="1" x14ac:dyDescent="0.25">
      <c r="A976" s="252" t="s">
        <v>457</v>
      </c>
      <c r="B976" s="252" t="str">
        <f>IFERROR(VLOOKUP($A976,'[2]Establecimiento 2023'!$A$1:$E$183,4,FALSE),0)</f>
        <v>04102-Coquimbo</v>
      </c>
      <c r="C976" s="252" t="str">
        <f>IFERROR(VLOOKUP($A976,'[2]Establecimiento 2023'!$A$1:$E$183,3,FALSE),0)</f>
        <v>105304-Centro de Salud Familiar Santa Cecilia</v>
      </c>
      <c r="D976" s="253">
        <v>5</v>
      </c>
      <c r="E976" s="253">
        <v>6</v>
      </c>
    </row>
    <row r="977" spans="1:5" ht="15" customHeight="1" x14ac:dyDescent="0.25">
      <c r="A977" s="252" t="s">
        <v>458</v>
      </c>
      <c r="B977" s="252" t="str">
        <f>IFERROR(VLOOKUP($A977,'[2]Establecimiento 2023'!$A$1:$E$183,4,FALSE),0)</f>
        <v>04102-Coquimbo</v>
      </c>
      <c r="C977" s="252" t="str">
        <f>IFERROR(VLOOKUP($A977,'[2]Establecimiento 2023'!$A$1:$E$183,3,FALSE),0)</f>
        <v>105305-Centro de Salud Familiar Tierras Blancas</v>
      </c>
      <c r="D977" s="253">
        <v>5</v>
      </c>
      <c r="E977" s="253">
        <v>22</v>
      </c>
    </row>
    <row r="978" spans="1:5" ht="15" customHeight="1" x14ac:dyDescent="0.25">
      <c r="A978" s="252" t="s">
        <v>459</v>
      </c>
      <c r="B978" s="252" t="str">
        <f>IFERROR(VLOOKUP($A978,'[2]Establecimiento 2023'!$A$1:$E$183,4,FALSE),0)</f>
        <v>04105-Paihuano</v>
      </c>
      <c r="C978" s="252" t="str">
        <f>IFERROR(VLOOKUP($A978,'[2]Establecimiento 2023'!$A$1:$E$183,3,FALSE),0)</f>
        <v>105306-Centro de Salud Familiar Paihuano</v>
      </c>
      <c r="D978" s="253">
        <v>5</v>
      </c>
      <c r="E978" s="253">
        <v>6</v>
      </c>
    </row>
    <row r="979" spans="1:5" ht="15" customHeight="1" x14ac:dyDescent="0.25">
      <c r="A979" s="252" t="s">
        <v>462</v>
      </c>
      <c r="B979" s="252" t="str">
        <f>IFERROR(VLOOKUP($A979,'[2]Establecimiento 2023'!$A$1:$E$183,4,FALSE),0)</f>
        <v>04202-Canela</v>
      </c>
      <c r="C979" s="252" t="str">
        <f>IFERROR(VLOOKUP($A979,'[2]Establecimiento 2023'!$A$1:$E$183,3,FALSE),0)</f>
        <v>105309-Centro de Salud Familiar Canela</v>
      </c>
      <c r="D979" s="253">
        <v>1</v>
      </c>
      <c r="E979" s="253">
        <v>23</v>
      </c>
    </row>
    <row r="980" spans="1:5" ht="15" customHeight="1" x14ac:dyDescent="0.25">
      <c r="A980" s="252" t="s">
        <v>462</v>
      </c>
      <c r="B980" s="252" t="str">
        <f>IFERROR(VLOOKUP($A980,'[2]Establecimiento 2023'!$A$1:$E$183,4,FALSE),0)</f>
        <v>04202-Canela</v>
      </c>
      <c r="C980" s="252" t="str">
        <f>IFERROR(VLOOKUP($A980,'[2]Establecimiento 2023'!$A$1:$E$183,3,FALSE),0)</f>
        <v>105309-Centro de Salud Familiar Canela</v>
      </c>
      <c r="D980" s="253">
        <v>2</v>
      </c>
      <c r="E980" s="253">
        <v>24</v>
      </c>
    </row>
    <row r="981" spans="1:5" ht="15" customHeight="1" x14ac:dyDescent="0.25">
      <c r="A981" s="252" t="s">
        <v>462</v>
      </c>
      <c r="B981" s="252" t="str">
        <f>IFERROR(VLOOKUP($A981,'[2]Establecimiento 2023'!$A$1:$E$183,4,FALSE),0)</f>
        <v>04202-Canela</v>
      </c>
      <c r="C981" s="252" t="str">
        <f>IFERROR(VLOOKUP($A981,'[2]Establecimiento 2023'!$A$1:$E$183,3,FALSE),0)</f>
        <v>105309-Centro de Salud Familiar Canela</v>
      </c>
      <c r="D981" s="253">
        <v>3</v>
      </c>
      <c r="E981" s="253">
        <v>27</v>
      </c>
    </row>
    <row r="982" spans="1:5" ht="15" customHeight="1" x14ac:dyDescent="0.25">
      <c r="A982" s="252" t="s">
        <v>462</v>
      </c>
      <c r="B982" s="252" t="str">
        <f>IFERROR(VLOOKUP($A982,'[2]Establecimiento 2023'!$A$1:$E$183,4,FALSE),0)</f>
        <v>04202-Canela</v>
      </c>
      <c r="C982" s="252" t="str">
        <f>IFERROR(VLOOKUP($A982,'[2]Establecimiento 2023'!$A$1:$E$183,3,FALSE),0)</f>
        <v>105309-Centro de Salud Familiar Canela</v>
      </c>
      <c r="D982" s="253">
        <v>4</v>
      </c>
      <c r="E982" s="253">
        <v>27</v>
      </c>
    </row>
    <row r="983" spans="1:5" ht="15" customHeight="1" x14ac:dyDescent="0.25">
      <c r="A983" s="252" t="s">
        <v>462</v>
      </c>
      <c r="B983" s="252" t="str">
        <f>IFERROR(VLOOKUP($A983,'[2]Establecimiento 2023'!$A$1:$E$183,4,FALSE),0)</f>
        <v>04202-Canela</v>
      </c>
      <c r="C983" s="252" t="str">
        <f>IFERROR(VLOOKUP($A983,'[2]Establecimiento 2023'!$A$1:$E$183,3,FALSE),0)</f>
        <v>105309-Centro de Salud Familiar Canela</v>
      </c>
      <c r="D983" s="253">
        <v>5</v>
      </c>
      <c r="E983" s="253">
        <v>29</v>
      </c>
    </row>
    <row r="984" spans="1:5" ht="15" customHeight="1" x14ac:dyDescent="0.25">
      <c r="A984" s="252" t="s">
        <v>467</v>
      </c>
      <c r="B984" s="252" t="str">
        <f>IFERROR(VLOOKUP($A984,'[2]Establecimiento 2023'!$A$1:$E$183,4,FALSE),0)</f>
        <v>04104-La Higuera</v>
      </c>
      <c r="C984" s="252" t="str">
        <f>IFERROR(VLOOKUP($A984,'[2]Establecimiento 2023'!$A$1:$E$183,3,FALSE),0)</f>
        <v>105314-Centro de Salud Familiar La Higuera</v>
      </c>
      <c r="D984" s="253">
        <v>5</v>
      </c>
      <c r="E984" s="253">
        <v>4</v>
      </c>
    </row>
    <row r="985" spans="1:5" ht="15" customHeight="1" x14ac:dyDescent="0.25">
      <c r="A985" s="252" t="s">
        <v>471</v>
      </c>
      <c r="B985" s="252" t="str">
        <f>IFERROR(VLOOKUP($A985,'[2]Establecimiento 2023'!$A$1:$E$183,4,FALSE),0)</f>
        <v>04101-La Serena</v>
      </c>
      <c r="C985" s="252" t="str">
        <f>IFERROR(VLOOKUP($A985,'[2]Establecimiento 2023'!$A$1:$E$183,3,FALSE),0)</f>
        <v>105319-Centro de Salud Familiar Cardenal Raúl Silva Henríquez de La Serena</v>
      </c>
      <c r="D985" s="253">
        <v>5</v>
      </c>
      <c r="E985" s="253">
        <v>2</v>
      </c>
    </row>
    <row r="986" spans="1:5" ht="15" customHeight="1" x14ac:dyDescent="0.25">
      <c r="A986" s="252" t="s">
        <v>474</v>
      </c>
      <c r="B986" s="252" t="str">
        <f>IFERROR(VLOOKUP($A986,'[2]Establecimiento 2023'!$A$1:$E$183,4,FALSE),0)</f>
        <v>04102-Coquimbo</v>
      </c>
      <c r="C986" s="252" t="str">
        <f>IFERROR(VLOOKUP($A986,'[2]Establecimiento 2023'!$A$1:$E$183,3,FALSE),0)</f>
        <v>105323-Centro de Salud Familiar Dr. Sergio Aguilar Delgado</v>
      </c>
      <c r="D986" s="253">
        <v>5</v>
      </c>
      <c r="E986" s="253">
        <v>2</v>
      </c>
    </row>
    <row r="987" spans="1:5" ht="15" customHeight="1" x14ac:dyDescent="0.25">
      <c r="A987" s="252" t="s">
        <v>505</v>
      </c>
      <c r="B987" s="252" t="str">
        <f>IFERROR(VLOOKUP($A987,'[2]Establecimiento 2023'!$A$1:$E$183,4,FALSE),0)</f>
        <v>04201-Illapel</v>
      </c>
      <c r="C987" s="252" t="str">
        <f>IFERROR(VLOOKUP($A987,'[2]Establecimiento 2023'!$A$1:$E$183,3,FALSE),0)</f>
        <v>105443-Posta de Salud Rural Cárcamo</v>
      </c>
      <c r="D987" s="253">
        <v>5</v>
      </c>
      <c r="E987" s="253">
        <v>2</v>
      </c>
    </row>
    <row r="988" spans="1:5" ht="15" customHeight="1" x14ac:dyDescent="0.25">
      <c r="A988" s="252" t="s">
        <v>506</v>
      </c>
      <c r="B988" s="252" t="str">
        <f>IFERROR(VLOOKUP($A988,'[2]Establecimiento 2023'!$A$1:$E$183,4,FALSE),0)</f>
        <v>04201-Illapel</v>
      </c>
      <c r="C988" s="252" t="str">
        <f>IFERROR(VLOOKUP($A988,'[2]Establecimiento 2023'!$A$1:$E$183,3,FALSE),0)</f>
        <v>105444-Posta de Salud Rural Huintil</v>
      </c>
      <c r="D988" s="253">
        <v>5</v>
      </c>
      <c r="E988" s="253">
        <v>1</v>
      </c>
    </row>
    <row r="989" spans="1:5" ht="15" customHeight="1" x14ac:dyDescent="0.25">
      <c r="A989" s="252" t="s">
        <v>540</v>
      </c>
      <c r="B989" s="252" t="str">
        <f>IFERROR(VLOOKUP($A989,'[2]Establecimiento 2023'!$A$1:$E$183,4,FALSE),0)</f>
        <v>04203-Los Vilos</v>
      </c>
      <c r="C989" s="252" t="str">
        <f>IFERROR(VLOOKUP($A989,'[2]Establecimiento 2023'!$A$1:$E$183,3,FALSE),0)</f>
        <v>105480-Posta de Salud Rural Quilimarí</v>
      </c>
      <c r="D989" s="253">
        <v>4</v>
      </c>
      <c r="E989" s="253">
        <v>2</v>
      </c>
    </row>
    <row r="990" spans="1:5" ht="15" customHeight="1" x14ac:dyDescent="0.25">
      <c r="A990" s="252" t="s">
        <v>554</v>
      </c>
      <c r="B990" s="252" t="str">
        <f>IFERROR(VLOOKUP($A990,'[2]Establecimiento 2023'!$A$1:$E$183,4,FALSE),0)</f>
        <v>04104-La Higuera</v>
      </c>
      <c r="C990" s="252" t="str">
        <f>IFERROR(VLOOKUP($A990,'[2]Establecimiento 2023'!$A$1:$E$183,3,FALSE),0)</f>
        <v>105505-Posta de Salud Rural Los Choros</v>
      </c>
      <c r="D990" s="253">
        <v>5</v>
      </c>
      <c r="E990" s="253">
        <v>1</v>
      </c>
    </row>
    <row r="991" spans="1:5" ht="15" customHeight="1" x14ac:dyDescent="0.25">
      <c r="A991" s="252" t="s">
        <v>555</v>
      </c>
      <c r="B991" s="252" t="str">
        <f>IFERROR(VLOOKUP($A991,'[2]Establecimiento 2023'!$A$1:$E$183,4,FALSE),0)</f>
        <v>04104-La Higuera</v>
      </c>
      <c r="C991" s="252" t="str">
        <f>IFERROR(VLOOKUP($A991,'[2]Establecimiento 2023'!$A$1:$E$183,3,FALSE),0)</f>
        <v>105506-Posta de Salud Rural El Trapiche</v>
      </c>
      <c r="D991" s="253">
        <v>5</v>
      </c>
      <c r="E991" s="253">
        <v>1</v>
      </c>
    </row>
    <row r="992" spans="1:5" ht="15" customHeight="1" x14ac:dyDescent="0.25">
      <c r="A992" s="252" t="s">
        <v>567</v>
      </c>
      <c r="B992" s="252" t="str">
        <f>IFERROR(VLOOKUP($A992,'[2]Establecimiento 2023'!$A$1:$E$183,4,FALSE),0)</f>
        <v>04201-Illapel</v>
      </c>
      <c r="C992" s="252" t="str">
        <f>IFERROR(VLOOKUP($A992,'[2]Establecimiento 2023'!$A$1:$E$183,3,FALSE),0)</f>
        <v>200366-Centro de Salud Familiar Urbano de Illapel</v>
      </c>
      <c r="D992" s="253">
        <v>5</v>
      </c>
      <c r="E992" s="253">
        <v>8</v>
      </c>
    </row>
    <row r="993" spans="1:5" ht="15" customHeight="1" x14ac:dyDescent="0.25">
      <c r="A993" s="252" t="s">
        <v>571</v>
      </c>
      <c r="B993" s="252" t="str">
        <f>IFERROR(VLOOKUP($A993,'[2]Establecimiento 2023'!$A$1:$E$183,4,FALSE),0)</f>
        <v>04102-Coquimbo</v>
      </c>
      <c r="C993" s="252" t="str">
        <f>IFERROR(VLOOKUP($A993,'[2]Establecimiento 2023'!$A$1:$E$183,3,FALSE),0)</f>
        <v>200499-Centro de Salud Familiar Rural Pan de Azúcar</v>
      </c>
      <c r="D993" s="253">
        <v>5</v>
      </c>
      <c r="E993" s="253">
        <v>1</v>
      </c>
    </row>
    <row r="994" spans="1:5" ht="15" customHeight="1" x14ac:dyDescent="0.25">
      <c r="A994" s="252" t="s">
        <v>574</v>
      </c>
      <c r="B994" s="252" t="str">
        <f>IFERROR(VLOOKUP($A994,'[2]Establecimiento 2023'!$A$1:$E$183,4,FALSE),0)</f>
        <v>04102-Coquimbo</v>
      </c>
      <c r="C994" s="252" t="str">
        <f>IFERROR(VLOOKUP($A994,'[2]Establecimiento 2023'!$A$1:$E$183,3,FALSE),0)</f>
        <v>200607-Centro de Salud Familiar Lila Cortés Godoy</v>
      </c>
      <c r="D994" s="253">
        <v>5</v>
      </c>
      <c r="E994" s="253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77"/>
  <sheetViews>
    <sheetView workbookViewId="0">
      <selection activeCell="N24" sqref="N24"/>
    </sheetView>
  </sheetViews>
  <sheetFormatPr baseColWidth="10" defaultRowHeight="15" customHeight="1" x14ac:dyDescent="0.25"/>
  <cols>
    <col min="2" max="2" width="18.28515625" bestFit="1" customWidth="1"/>
    <col min="3" max="3" width="28.42578125" customWidth="1"/>
    <col min="7" max="7" width="72.7109375" bestFit="1" customWidth="1"/>
    <col min="8" max="8" width="22.42578125" bestFit="1" customWidth="1"/>
    <col min="9" max="11" width="5" bestFit="1" customWidth="1"/>
    <col min="12" max="12" width="12.5703125" bestFit="1" customWidth="1"/>
    <col min="13" max="21" width="22.42578125" bestFit="1" customWidth="1"/>
    <col min="22" max="22" width="12.5703125" bestFit="1" customWidth="1"/>
  </cols>
  <sheetData>
    <row r="2" spans="1:12" ht="15" customHeight="1" x14ac:dyDescent="0.25">
      <c r="A2" s="257" t="s">
        <v>444</v>
      </c>
      <c r="B2" s="257" t="s">
        <v>575</v>
      </c>
      <c r="C2" s="257" t="s">
        <v>576</v>
      </c>
      <c r="D2" s="257" t="s">
        <v>445</v>
      </c>
      <c r="E2" s="257" t="s">
        <v>446</v>
      </c>
    </row>
    <row r="3" spans="1:12" ht="15" customHeight="1" x14ac:dyDescent="0.25">
      <c r="A3" s="258" t="s">
        <v>447</v>
      </c>
      <c r="B3" s="258" t="str">
        <f>IFERROR(VLOOKUP($A3,'[2]Establecimiento 2023'!$A$1:$E$183,4,FALSE),0)</f>
        <v>04201-Illapel</v>
      </c>
      <c r="C3" s="258" t="str">
        <f>IFERROR(VLOOKUP($A3,'[2]Establecimiento 2023'!$A$1:$E$183,3,FALSE),0)</f>
        <v>105103-Hospital Dr. Humberto Elorza Cortés (Illapel)</v>
      </c>
      <c r="D3" s="259">
        <v>1</v>
      </c>
      <c r="E3" s="259">
        <v>2</v>
      </c>
      <c r="G3" s="254" t="s">
        <v>579</v>
      </c>
      <c r="H3" s="254" t="s">
        <v>577</v>
      </c>
    </row>
    <row r="4" spans="1:12" ht="15" customHeight="1" x14ac:dyDescent="0.25">
      <c r="A4" s="258" t="s">
        <v>447</v>
      </c>
      <c r="B4" s="258" t="str">
        <f>IFERROR(VLOOKUP($A4,'[2]Establecimiento 2023'!$A$1:$E$183,4,FALSE),0)</f>
        <v>04201-Illapel</v>
      </c>
      <c r="C4" s="258" t="str">
        <f>IFERROR(VLOOKUP($A4,'[2]Establecimiento 2023'!$A$1:$E$183,3,FALSE),0)</f>
        <v>105103-Hospital Dr. Humberto Elorza Cortés (Illapel)</v>
      </c>
      <c r="D4" s="259">
        <v>2</v>
      </c>
      <c r="E4" s="259">
        <v>2</v>
      </c>
      <c r="G4" s="254" t="s">
        <v>580</v>
      </c>
      <c r="H4">
        <v>1</v>
      </c>
      <c r="I4">
        <v>2</v>
      </c>
      <c r="J4">
        <v>3</v>
      </c>
      <c r="K4">
        <v>4</v>
      </c>
      <c r="L4" t="s">
        <v>578</v>
      </c>
    </row>
    <row r="5" spans="1:12" ht="15" customHeight="1" x14ac:dyDescent="0.25">
      <c r="A5" s="258" t="s">
        <v>447</v>
      </c>
      <c r="B5" s="258" t="str">
        <f>IFERROR(VLOOKUP($A5,'[2]Establecimiento 2023'!$A$1:$E$183,4,FALSE),0)</f>
        <v>04201-Illapel</v>
      </c>
      <c r="C5" s="258" t="str">
        <f>IFERROR(VLOOKUP($A5,'[2]Establecimiento 2023'!$A$1:$E$183,3,FALSE),0)</f>
        <v>105103-Hospital Dr. Humberto Elorza Cortés (Illapel)</v>
      </c>
      <c r="D5" s="259">
        <v>3</v>
      </c>
      <c r="E5" s="259">
        <v>2</v>
      </c>
      <c r="G5" s="256" t="s">
        <v>581</v>
      </c>
      <c r="H5" s="255">
        <v>1662</v>
      </c>
      <c r="I5" s="255">
        <v>1414</v>
      </c>
      <c r="J5" s="255">
        <v>1769</v>
      </c>
      <c r="K5" s="255">
        <v>1497</v>
      </c>
      <c r="L5" s="255">
        <v>6342</v>
      </c>
    </row>
    <row r="6" spans="1:12" ht="15" customHeight="1" x14ac:dyDescent="0.25">
      <c r="A6" s="258" t="s">
        <v>448</v>
      </c>
      <c r="B6" s="258" t="str">
        <f>IFERROR(VLOOKUP($A6,'[2]Establecimiento 2023'!$A$1:$E$183,4,FALSE),0)</f>
        <v>04204-Salamanca</v>
      </c>
      <c r="C6" s="258" t="str">
        <f>IFERROR(VLOOKUP($A6,'[2]Establecimiento 2023'!$A$1:$E$183,3,FALSE),0)</f>
        <v>105104-Hospital de Salamanca</v>
      </c>
      <c r="D6" s="259">
        <v>1</v>
      </c>
      <c r="E6" s="259">
        <v>27</v>
      </c>
      <c r="G6" s="169" t="s">
        <v>306</v>
      </c>
      <c r="H6" s="255">
        <v>474</v>
      </c>
      <c r="I6" s="255">
        <v>380</v>
      </c>
      <c r="J6" s="255">
        <v>596</v>
      </c>
      <c r="K6" s="255">
        <v>454</v>
      </c>
      <c r="L6" s="255">
        <v>1904</v>
      </c>
    </row>
    <row r="7" spans="1:12" ht="15" customHeight="1" x14ac:dyDescent="0.25">
      <c r="A7" s="258" t="s">
        <v>448</v>
      </c>
      <c r="B7" s="258" t="str">
        <f>IFERROR(VLOOKUP($A7,'[2]Establecimiento 2023'!$A$1:$E$183,4,FALSE),0)</f>
        <v>04204-Salamanca</v>
      </c>
      <c r="C7" s="258" t="str">
        <f>IFERROR(VLOOKUP($A7,'[2]Establecimiento 2023'!$A$1:$E$183,3,FALSE),0)</f>
        <v>105104-Hospital de Salamanca</v>
      </c>
      <c r="D7" s="259">
        <v>2</v>
      </c>
      <c r="E7" s="259">
        <v>17</v>
      </c>
      <c r="G7" s="169" t="s">
        <v>307</v>
      </c>
      <c r="H7" s="255">
        <v>258</v>
      </c>
      <c r="I7" s="255">
        <v>100</v>
      </c>
      <c r="J7" s="255">
        <v>110</v>
      </c>
      <c r="K7" s="255">
        <v>196</v>
      </c>
      <c r="L7" s="255">
        <v>664</v>
      </c>
    </row>
    <row r="8" spans="1:12" ht="15" customHeight="1" x14ac:dyDescent="0.25">
      <c r="A8" s="258" t="s">
        <v>448</v>
      </c>
      <c r="B8" s="258" t="str">
        <f>IFERROR(VLOOKUP($A8,'[2]Establecimiento 2023'!$A$1:$E$183,4,FALSE),0)</f>
        <v>04204-Salamanca</v>
      </c>
      <c r="C8" s="258" t="str">
        <f>IFERROR(VLOOKUP($A8,'[2]Establecimiento 2023'!$A$1:$E$183,3,FALSE),0)</f>
        <v>105104-Hospital de Salamanca</v>
      </c>
      <c r="D8" s="259">
        <v>3</v>
      </c>
      <c r="E8" s="259">
        <v>13</v>
      </c>
      <c r="G8" s="169" t="s">
        <v>308</v>
      </c>
      <c r="H8" s="255">
        <v>159</v>
      </c>
      <c r="I8" s="255">
        <v>362</v>
      </c>
      <c r="J8" s="255">
        <v>296</v>
      </c>
      <c r="K8" s="255">
        <v>254</v>
      </c>
      <c r="L8" s="255">
        <v>1071</v>
      </c>
    </row>
    <row r="9" spans="1:12" ht="15" customHeight="1" x14ac:dyDescent="0.25">
      <c r="A9" s="258" t="s">
        <v>448</v>
      </c>
      <c r="B9" s="258" t="str">
        <f>IFERROR(VLOOKUP($A9,'[2]Establecimiento 2023'!$A$1:$E$183,4,FALSE),0)</f>
        <v>04204-Salamanca</v>
      </c>
      <c r="C9" s="258" t="str">
        <f>IFERROR(VLOOKUP($A9,'[2]Establecimiento 2023'!$A$1:$E$183,3,FALSE),0)</f>
        <v>105104-Hospital de Salamanca</v>
      </c>
      <c r="D9" s="259">
        <v>4</v>
      </c>
      <c r="E9" s="259">
        <v>12</v>
      </c>
      <c r="G9" s="169" t="s">
        <v>309</v>
      </c>
      <c r="H9" s="255">
        <v>249</v>
      </c>
      <c r="I9" s="255">
        <v>336</v>
      </c>
      <c r="J9" s="255">
        <v>343</v>
      </c>
      <c r="K9" s="255">
        <v>225</v>
      </c>
      <c r="L9" s="255">
        <v>1153</v>
      </c>
    </row>
    <row r="10" spans="1:12" ht="15" customHeight="1" x14ac:dyDescent="0.25">
      <c r="A10" s="258" t="s">
        <v>449</v>
      </c>
      <c r="B10" s="258" t="str">
        <f>IFERROR(VLOOKUP($A10,'[2]Establecimiento 2023'!$A$1:$E$183,4,FALSE),0)</f>
        <v>04302-Combarbalá</v>
      </c>
      <c r="C10" s="258" t="str">
        <f>IFERROR(VLOOKUP($A10,'[2]Establecimiento 2023'!$A$1:$E$183,3,FALSE),0)</f>
        <v>105105-Hospital San Juan de Dios (Combarbalá)</v>
      </c>
      <c r="D10" s="259">
        <v>1</v>
      </c>
      <c r="E10" s="259">
        <v>81</v>
      </c>
      <c r="G10" s="169" t="s">
        <v>310</v>
      </c>
      <c r="H10" s="255">
        <v>163</v>
      </c>
      <c r="I10" s="255">
        <v>120</v>
      </c>
      <c r="J10" s="255">
        <v>159</v>
      </c>
      <c r="K10" s="255">
        <v>142</v>
      </c>
      <c r="L10" s="255">
        <v>584</v>
      </c>
    </row>
    <row r="11" spans="1:12" ht="15" customHeight="1" x14ac:dyDescent="0.25">
      <c r="A11" s="258" t="s">
        <v>449</v>
      </c>
      <c r="B11" s="258" t="str">
        <f>IFERROR(VLOOKUP($A11,'[2]Establecimiento 2023'!$A$1:$E$183,4,FALSE),0)</f>
        <v>04302-Combarbalá</v>
      </c>
      <c r="C11" s="258" t="str">
        <f>IFERROR(VLOOKUP($A11,'[2]Establecimiento 2023'!$A$1:$E$183,3,FALSE),0)</f>
        <v>105105-Hospital San Juan de Dios (Combarbalá)</v>
      </c>
      <c r="D11" s="259">
        <v>2</v>
      </c>
      <c r="E11" s="259">
        <v>110</v>
      </c>
      <c r="G11" s="169" t="s">
        <v>311</v>
      </c>
      <c r="H11" s="255">
        <v>175</v>
      </c>
      <c r="I11" s="255"/>
      <c r="J11" s="255">
        <v>100</v>
      </c>
      <c r="K11" s="255">
        <v>91</v>
      </c>
      <c r="L11" s="255">
        <v>366</v>
      </c>
    </row>
    <row r="12" spans="1:12" ht="15" customHeight="1" x14ac:dyDescent="0.25">
      <c r="A12" s="258" t="s">
        <v>449</v>
      </c>
      <c r="B12" s="258" t="str">
        <f>IFERROR(VLOOKUP($A12,'[2]Establecimiento 2023'!$A$1:$E$183,4,FALSE),0)</f>
        <v>04302-Combarbalá</v>
      </c>
      <c r="C12" s="258" t="str">
        <f>IFERROR(VLOOKUP($A12,'[2]Establecimiento 2023'!$A$1:$E$183,3,FALSE),0)</f>
        <v>105105-Hospital San Juan de Dios (Combarbalá)</v>
      </c>
      <c r="D12" s="259">
        <v>3</v>
      </c>
      <c r="E12" s="259">
        <v>93</v>
      </c>
      <c r="G12" s="169" t="s">
        <v>312</v>
      </c>
      <c r="H12" s="255">
        <v>27</v>
      </c>
      <c r="I12" s="255">
        <v>11</v>
      </c>
      <c r="J12" s="255">
        <v>26</v>
      </c>
      <c r="K12" s="255">
        <v>13</v>
      </c>
      <c r="L12" s="255">
        <v>77</v>
      </c>
    </row>
    <row r="13" spans="1:12" ht="15" customHeight="1" x14ac:dyDescent="0.25">
      <c r="A13" s="258" t="s">
        <v>449</v>
      </c>
      <c r="B13" s="258" t="str">
        <f>IFERROR(VLOOKUP($A13,'[2]Establecimiento 2023'!$A$1:$E$183,4,FALSE),0)</f>
        <v>04302-Combarbalá</v>
      </c>
      <c r="C13" s="258" t="str">
        <f>IFERROR(VLOOKUP($A13,'[2]Establecimiento 2023'!$A$1:$E$183,3,FALSE),0)</f>
        <v>105105-Hospital San Juan de Dios (Combarbalá)</v>
      </c>
      <c r="D13" s="259">
        <v>4</v>
      </c>
      <c r="E13" s="259">
        <v>89</v>
      </c>
      <c r="G13" s="169" t="s">
        <v>313</v>
      </c>
      <c r="H13" s="255">
        <v>35</v>
      </c>
      <c r="I13" s="255">
        <v>16</v>
      </c>
      <c r="J13" s="255">
        <v>6</v>
      </c>
      <c r="K13" s="255">
        <v>14</v>
      </c>
      <c r="L13" s="255">
        <v>71</v>
      </c>
    </row>
    <row r="14" spans="1:12" ht="15" customHeight="1" x14ac:dyDescent="0.25">
      <c r="A14" s="258" t="s">
        <v>450</v>
      </c>
      <c r="B14" s="258" t="str">
        <f>IFERROR(VLOOKUP($A14,'[2]Establecimiento 2023'!$A$1:$E$183,4,FALSE),0)</f>
        <v>04103-Andacollo</v>
      </c>
      <c r="C14" s="258" t="str">
        <f>IFERROR(VLOOKUP($A14,'[2]Establecimiento 2023'!$A$1:$E$183,3,FALSE),0)</f>
        <v>105106-Hospital Dr. José Arraño (Andacollo)</v>
      </c>
      <c r="D14" s="259">
        <v>1</v>
      </c>
      <c r="E14" s="259">
        <v>75</v>
      </c>
      <c r="G14" s="169" t="s">
        <v>314</v>
      </c>
      <c r="H14" s="255">
        <v>10</v>
      </c>
      <c r="I14" s="255">
        <v>3</v>
      </c>
      <c r="J14" s="255">
        <v>6</v>
      </c>
      <c r="K14" s="255">
        <v>8</v>
      </c>
      <c r="L14" s="255">
        <v>27</v>
      </c>
    </row>
    <row r="15" spans="1:12" ht="15" customHeight="1" x14ac:dyDescent="0.25">
      <c r="A15" s="258" t="s">
        <v>450</v>
      </c>
      <c r="B15" s="258" t="str">
        <f>IFERROR(VLOOKUP($A15,'[2]Establecimiento 2023'!$A$1:$E$183,4,FALSE),0)</f>
        <v>04103-Andacollo</v>
      </c>
      <c r="C15" s="258" t="str">
        <f>IFERROR(VLOOKUP($A15,'[2]Establecimiento 2023'!$A$1:$E$183,3,FALSE),0)</f>
        <v>105106-Hospital Dr. José Arraño (Andacollo)</v>
      </c>
      <c r="D15" s="259">
        <v>2</v>
      </c>
      <c r="E15" s="259">
        <v>71</v>
      </c>
      <c r="G15" s="169" t="s">
        <v>315</v>
      </c>
      <c r="H15" s="255">
        <v>17</v>
      </c>
      <c r="I15" s="255">
        <v>5</v>
      </c>
      <c r="J15" s="255">
        <v>7</v>
      </c>
      <c r="K15" s="255">
        <v>3</v>
      </c>
      <c r="L15" s="255">
        <v>32</v>
      </c>
    </row>
    <row r="16" spans="1:12" ht="15" customHeight="1" x14ac:dyDescent="0.25">
      <c r="A16" s="258" t="s">
        <v>450</v>
      </c>
      <c r="B16" s="258" t="str">
        <f>IFERROR(VLOOKUP($A16,'[2]Establecimiento 2023'!$A$1:$E$183,4,FALSE),0)</f>
        <v>04103-Andacollo</v>
      </c>
      <c r="C16" s="258" t="str">
        <f>IFERROR(VLOOKUP($A16,'[2]Establecimiento 2023'!$A$1:$E$183,3,FALSE),0)</f>
        <v>105106-Hospital Dr. José Arraño (Andacollo)</v>
      </c>
      <c r="D16" s="259">
        <v>3</v>
      </c>
      <c r="E16" s="259">
        <v>52</v>
      </c>
      <c r="G16" s="169" t="s">
        <v>316</v>
      </c>
      <c r="H16" s="255">
        <v>13</v>
      </c>
      <c r="I16" s="255">
        <v>5</v>
      </c>
      <c r="J16" s="255">
        <v>30</v>
      </c>
      <c r="K16" s="255">
        <v>27</v>
      </c>
      <c r="L16" s="255">
        <v>75</v>
      </c>
    </row>
    <row r="17" spans="1:12" ht="15" customHeight="1" x14ac:dyDescent="0.25">
      <c r="A17" s="258" t="s">
        <v>450</v>
      </c>
      <c r="B17" s="258" t="str">
        <f>IFERROR(VLOOKUP($A17,'[2]Establecimiento 2023'!$A$1:$E$183,4,FALSE),0)</f>
        <v>04103-Andacollo</v>
      </c>
      <c r="C17" s="258" t="str">
        <f>IFERROR(VLOOKUP($A17,'[2]Establecimiento 2023'!$A$1:$E$183,3,FALSE),0)</f>
        <v>105106-Hospital Dr. José Arraño (Andacollo)</v>
      </c>
      <c r="D17" s="259">
        <v>4</v>
      </c>
      <c r="E17" s="259">
        <v>80</v>
      </c>
      <c r="G17" s="169" t="s">
        <v>317</v>
      </c>
      <c r="H17" s="255">
        <v>46</v>
      </c>
      <c r="I17" s="255">
        <v>32</v>
      </c>
      <c r="J17" s="255">
        <v>41</v>
      </c>
      <c r="K17" s="255">
        <v>12</v>
      </c>
      <c r="L17" s="255">
        <v>131</v>
      </c>
    </row>
    <row r="18" spans="1:12" ht="15" customHeight="1" x14ac:dyDescent="0.25">
      <c r="A18" s="258" t="s">
        <v>451</v>
      </c>
      <c r="B18" s="258" t="str">
        <f>IFERROR(VLOOKUP($A18,'[2]Establecimiento 2023'!$A$1:$E$183,4,FALSE),0)</f>
        <v>04106-Vicuña</v>
      </c>
      <c r="C18" s="258" t="str">
        <f>IFERROR(VLOOKUP($A18,'[2]Establecimiento 2023'!$A$1:$E$183,3,FALSE),0)</f>
        <v>105107-Hospital San Juan de Dios (Vicuña)</v>
      </c>
      <c r="D18" s="259">
        <v>1</v>
      </c>
      <c r="E18" s="259">
        <v>12</v>
      </c>
      <c r="G18" s="169" t="s">
        <v>318</v>
      </c>
      <c r="H18" s="255">
        <v>15</v>
      </c>
      <c r="I18" s="255">
        <v>25</v>
      </c>
      <c r="J18" s="255">
        <v>38</v>
      </c>
      <c r="K18" s="255">
        <v>30</v>
      </c>
      <c r="L18" s="255">
        <v>108</v>
      </c>
    </row>
    <row r="19" spans="1:12" ht="15" customHeight="1" x14ac:dyDescent="0.25">
      <c r="A19" s="258" t="s">
        <v>451</v>
      </c>
      <c r="B19" s="258" t="str">
        <f>IFERROR(VLOOKUP($A19,'[2]Establecimiento 2023'!$A$1:$E$183,4,FALSE),0)</f>
        <v>04106-Vicuña</v>
      </c>
      <c r="C19" s="258" t="str">
        <f>IFERROR(VLOOKUP($A19,'[2]Establecimiento 2023'!$A$1:$E$183,3,FALSE),0)</f>
        <v>105107-Hospital San Juan de Dios (Vicuña)</v>
      </c>
      <c r="D19" s="259">
        <v>2</v>
      </c>
      <c r="E19" s="259">
        <v>6</v>
      </c>
      <c r="G19" s="169" t="s">
        <v>319</v>
      </c>
      <c r="H19" s="255">
        <v>21</v>
      </c>
      <c r="I19" s="255">
        <v>19</v>
      </c>
      <c r="J19" s="255">
        <v>11</v>
      </c>
      <c r="K19" s="255">
        <v>28</v>
      </c>
      <c r="L19" s="255">
        <v>79</v>
      </c>
    </row>
    <row r="20" spans="1:12" ht="15" customHeight="1" x14ac:dyDescent="0.25">
      <c r="A20" s="258" t="s">
        <v>451</v>
      </c>
      <c r="B20" s="258" t="str">
        <f>IFERROR(VLOOKUP($A20,'[2]Establecimiento 2023'!$A$1:$E$183,4,FALSE),0)</f>
        <v>04106-Vicuña</v>
      </c>
      <c r="C20" s="258" t="str">
        <f>IFERROR(VLOOKUP($A20,'[2]Establecimiento 2023'!$A$1:$E$183,3,FALSE),0)</f>
        <v>105107-Hospital San Juan de Dios (Vicuña)</v>
      </c>
      <c r="D20" s="259">
        <v>3</v>
      </c>
      <c r="E20" s="259">
        <v>15</v>
      </c>
      <c r="G20" s="256" t="s">
        <v>582</v>
      </c>
      <c r="H20" s="255">
        <v>1148</v>
      </c>
      <c r="I20" s="255">
        <v>938</v>
      </c>
      <c r="J20" s="255">
        <v>1188</v>
      </c>
      <c r="K20" s="255">
        <v>1013</v>
      </c>
      <c r="L20" s="255">
        <v>4287</v>
      </c>
    </row>
    <row r="21" spans="1:12" ht="15" customHeight="1" x14ac:dyDescent="0.25">
      <c r="A21" s="258" t="s">
        <v>451</v>
      </c>
      <c r="B21" s="258" t="str">
        <f>IFERROR(VLOOKUP($A21,'[2]Establecimiento 2023'!$A$1:$E$183,4,FALSE),0)</f>
        <v>04106-Vicuña</v>
      </c>
      <c r="C21" s="258" t="str">
        <f>IFERROR(VLOOKUP($A21,'[2]Establecimiento 2023'!$A$1:$E$183,3,FALSE),0)</f>
        <v>105107-Hospital San Juan de Dios (Vicuña)</v>
      </c>
      <c r="D21" s="259">
        <v>4</v>
      </c>
      <c r="E21" s="259">
        <v>9</v>
      </c>
      <c r="G21" s="169" t="s">
        <v>320</v>
      </c>
      <c r="H21" s="255">
        <v>252</v>
      </c>
      <c r="I21" s="255">
        <v>123</v>
      </c>
      <c r="J21" s="255">
        <v>136</v>
      </c>
      <c r="K21" s="255">
        <v>147</v>
      </c>
      <c r="L21" s="255">
        <v>658</v>
      </c>
    </row>
    <row r="22" spans="1:12" ht="15" customHeight="1" x14ac:dyDescent="0.25">
      <c r="A22" s="258" t="s">
        <v>452</v>
      </c>
      <c r="B22" s="258" t="str">
        <f>IFERROR(VLOOKUP($A22,'[2]Establecimiento 2023'!$A$1:$E$183,4,FALSE),0)</f>
        <v>04203-Los Vilos</v>
      </c>
      <c r="C22" s="258" t="str">
        <f>IFERROR(VLOOKUP($A22,'[2]Establecimiento 2023'!$A$1:$E$183,3,FALSE),0)</f>
        <v>105108-Hospital San Pedro (Los Vilos)</v>
      </c>
      <c r="D22" s="259">
        <v>1</v>
      </c>
      <c r="E22" s="259">
        <v>105</v>
      </c>
      <c r="G22" s="169" t="s">
        <v>321</v>
      </c>
      <c r="H22" s="255">
        <v>196</v>
      </c>
      <c r="I22" s="255">
        <v>136</v>
      </c>
      <c r="J22" s="255">
        <v>152</v>
      </c>
      <c r="K22" s="255">
        <v>239</v>
      </c>
      <c r="L22" s="255">
        <v>723</v>
      </c>
    </row>
    <row r="23" spans="1:12" ht="15" customHeight="1" x14ac:dyDescent="0.25">
      <c r="A23" s="258" t="s">
        <v>452</v>
      </c>
      <c r="B23" s="258" t="str">
        <f>IFERROR(VLOOKUP($A23,'[2]Establecimiento 2023'!$A$1:$E$183,4,FALSE),0)</f>
        <v>04203-Los Vilos</v>
      </c>
      <c r="C23" s="258" t="str">
        <f>IFERROR(VLOOKUP($A23,'[2]Establecimiento 2023'!$A$1:$E$183,3,FALSE),0)</f>
        <v>105108-Hospital San Pedro (Los Vilos)</v>
      </c>
      <c r="D23" s="259">
        <v>2</v>
      </c>
      <c r="E23" s="259">
        <v>85</v>
      </c>
      <c r="G23" s="169" t="s">
        <v>322</v>
      </c>
      <c r="H23" s="255">
        <v>137</v>
      </c>
      <c r="I23" s="255">
        <v>77</v>
      </c>
      <c r="J23" s="255">
        <v>226</v>
      </c>
      <c r="K23" s="255">
        <v>163</v>
      </c>
      <c r="L23" s="255">
        <v>603</v>
      </c>
    </row>
    <row r="24" spans="1:12" ht="15" customHeight="1" x14ac:dyDescent="0.25">
      <c r="A24" s="258" t="s">
        <v>452</v>
      </c>
      <c r="B24" s="258" t="str">
        <f>IFERROR(VLOOKUP($A24,'[2]Establecimiento 2023'!$A$1:$E$183,4,FALSE),0)</f>
        <v>04203-Los Vilos</v>
      </c>
      <c r="C24" s="258" t="str">
        <f>IFERROR(VLOOKUP($A24,'[2]Establecimiento 2023'!$A$1:$E$183,3,FALSE),0)</f>
        <v>105108-Hospital San Pedro (Los Vilos)</v>
      </c>
      <c r="D24" s="259">
        <v>3</v>
      </c>
      <c r="E24" s="259">
        <v>124</v>
      </c>
      <c r="G24" s="169" t="s">
        <v>323</v>
      </c>
      <c r="H24" s="255">
        <v>27</v>
      </c>
      <c r="I24" s="255">
        <v>27</v>
      </c>
      <c r="J24" s="255">
        <v>40</v>
      </c>
      <c r="K24" s="255">
        <v>75</v>
      </c>
      <c r="L24" s="255">
        <v>169</v>
      </c>
    </row>
    <row r="25" spans="1:12" ht="15" customHeight="1" x14ac:dyDescent="0.25">
      <c r="A25" s="258" t="s">
        <v>452</v>
      </c>
      <c r="B25" s="258" t="str">
        <f>IFERROR(VLOOKUP($A25,'[2]Establecimiento 2023'!$A$1:$E$183,4,FALSE),0)</f>
        <v>04203-Los Vilos</v>
      </c>
      <c r="C25" s="258" t="str">
        <f>IFERROR(VLOOKUP($A25,'[2]Establecimiento 2023'!$A$1:$E$183,3,FALSE),0)</f>
        <v>105108-Hospital San Pedro (Los Vilos)</v>
      </c>
      <c r="D25" s="259">
        <v>4</v>
      </c>
      <c r="E25" s="259">
        <v>136</v>
      </c>
      <c r="G25" s="169" t="s">
        <v>324</v>
      </c>
      <c r="H25" s="255">
        <v>296</v>
      </c>
      <c r="I25" s="255">
        <v>286</v>
      </c>
      <c r="J25" s="255">
        <v>344</v>
      </c>
      <c r="K25" s="255">
        <v>216</v>
      </c>
      <c r="L25" s="255">
        <v>1142</v>
      </c>
    </row>
    <row r="26" spans="1:12" ht="15" customHeight="1" x14ac:dyDescent="0.25">
      <c r="A26" s="258" t="s">
        <v>453</v>
      </c>
      <c r="B26" s="258" t="str">
        <f>IFERROR(VLOOKUP($A26,'[2]Establecimiento 2023'!$A$1:$E$183,4,FALSE),0)</f>
        <v>04101-La Serena</v>
      </c>
      <c r="C26" s="258" t="str">
        <f>IFERROR(VLOOKUP($A26,'[2]Establecimiento 2023'!$A$1:$E$183,3,FALSE),0)</f>
        <v>105300-Centro de Salud Familiar Cardenal Caro</v>
      </c>
      <c r="D26" s="259">
        <v>1</v>
      </c>
      <c r="E26" s="259">
        <v>151</v>
      </c>
      <c r="G26" s="169" t="s">
        <v>325</v>
      </c>
      <c r="H26" s="255">
        <v>8</v>
      </c>
      <c r="I26" s="255">
        <v>8</v>
      </c>
      <c r="J26" s="255">
        <v>19</v>
      </c>
      <c r="K26" s="255">
        <v>10</v>
      </c>
      <c r="L26" s="255">
        <v>45</v>
      </c>
    </row>
    <row r="27" spans="1:12" ht="15" customHeight="1" x14ac:dyDescent="0.25">
      <c r="A27" s="258" t="s">
        <v>453</v>
      </c>
      <c r="B27" s="258" t="str">
        <f>IFERROR(VLOOKUP($A27,'[2]Establecimiento 2023'!$A$1:$E$183,4,FALSE),0)</f>
        <v>04101-La Serena</v>
      </c>
      <c r="C27" s="258" t="str">
        <f>IFERROR(VLOOKUP($A27,'[2]Establecimiento 2023'!$A$1:$E$183,3,FALSE),0)</f>
        <v>105300-Centro de Salud Familiar Cardenal Caro</v>
      </c>
      <c r="D27" s="259">
        <v>2</v>
      </c>
      <c r="E27" s="259">
        <v>79</v>
      </c>
      <c r="G27" s="169" t="s">
        <v>326</v>
      </c>
      <c r="H27" s="255"/>
      <c r="I27" s="255"/>
      <c r="J27" s="255"/>
      <c r="K27" s="255">
        <v>6</v>
      </c>
      <c r="L27" s="255">
        <v>6</v>
      </c>
    </row>
    <row r="28" spans="1:12" ht="15" customHeight="1" x14ac:dyDescent="0.25">
      <c r="A28" s="258" t="s">
        <v>453</v>
      </c>
      <c r="B28" s="258" t="str">
        <f>IFERROR(VLOOKUP($A28,'[2]Establecimiento 2023'!$A$1:$E$183,4,FALSE),0)</f>
        <v>04101-La Serena</v>
      </c>
      <c r="C28" s="258" t="str">
        <f>IFERROR(VLOOKUP($A28,'[2]Establecimiento 2023'!$A$1:$E$183,3,FALSE),0)</f>
        <v>105300-Centro de Salud Familiar Cardenal Caro</v>
      </c>
      <c r="D28" s="259">
        <v>3</v>
      </c>
      <c r="E28" s="259">
        <v>222</v>
      </c>
      <c r="G28" s="169" t="s">
        <v>327</v>
      </c>
      <c r="H28" s="255"/>
      <c r="I28" s="255"/>
      <c r="J28" s="255">
        <v>2</v>
      </c>
      <c r="K28" s="255">
        <v>6</v>
      </c>
      <c r="L28" s="255">
        <v>8</v>
      </c>
    </row>
    <row r="29" spans="1:12" ht="15" customHeight="1" x14ac:dyDescent="0.25">
      <c r="A29" s="258" t="s">
        <v>453</v>
      </c>
      <c r="B29" s="258" t="str">
        <f>IFERROR(VLOOKUP($A29,'[2]Establecimiento 2023'!$A$1:$E$183,4,FALSE),0)</f>
        <v>04101-La Serena</v>
      </c>
      <c r="C29" s="258" t="str">
        <f>IFERROR(VLOOKUP($A29,'[2]Establecimiento 2023'!$A$1:$E$183,3,FALSE),0)</f>
        <v>105300-Centro de Salud Familiar Cardenal Caro</v>
      </c>
      <c r="D29" s="259">
        <v>4</v>
      </c>
      <c r="E29" s="259">
        <v>132</v>
      </c>
      <c r="G29" s="169" t="s">
        <v>328</v>
      </c>
      <c r="H29" s="255">
        <v>67</v>
      </c>
      <c r="I29" s="255">
        <v>97</v>
      </c>
      <c r="J29" s="255">
        <v>108</v>
      </c>
      <c r="K29" s="255"/>
      <c r="L29" s="255">
        <v>272</v>
      </c>
    </row>
    <row r="30" spans="1:12" ht="15" customHeight="1" x14ac:dyDescent="0.25">
      <c r="A30" s="258" t="s">
        <v>454</v>
      </c>
      <c r="B30" s="258" t="str">
        <f>IFERROR(VLOOKUP($A30,'[2]Establecimiento 2023'!$A$1:$E$183,4,FALSE),0)</f>
        <v>04101-La Serena</v>
      </c>
      <c r="C30" s="258" t="str">
        <f>IFERROR(VLOOKUP($A30,'[2]Establecimiento 2023'!$A$1:$E$183,3,FALSE),0)</f>
        <v>105301-Centro de Salud Familiar Las Compañías</v>
      </c>
      <c r="D30" s="259">
        <v>1</v>
      </c>
      <c r="E30" s="259">
        <v>117</v>
      </c>
      <c r="G30" s="169" t="s">
        <v>329</v>
      </c>
      <c r="H30" s="255">
        <v>72</v>
      </c>
      <c r="I30" s="255">
        <v>111</v>
      </c>
      <c r="J30" s="255">
        <v>86</v>
      </c>
      <c r="K30" s="255">
        <v>61</v>
      </c>
      <c r="L30" s="255">
        <v>330</v>
      </c>
    </row>
    <row r="31" spans="1:12" ht="15" customHeight="1" x14ac:dyDescent="0.25">
      <c r="A31" s="258" t="s">
        <v>454</v>
      </c>
      <c r="B31" s="258" t="str">
        <f>IFERROR(VLOOKUP($A31,'[2]Establecimiento 2023'!$A$1:$E$183,4,FALSE),0)</f>
        <v>04101-La Serena</v>
      </c>
      <c r="C31" s="258" t="str">
        <f>IFERROR(VLOOKUP($A31,'[2]Establecimiento 2023'!$A$1:$E$183,3,FALSE),0)</f>
        <v>105301-Centro de Salud Familiar Las Compañías</v>
      </c>
      <c r="D31" s="259">
        <v>2</v>
      </c>
      <c r="E31" s="259">
        <v>54</v>
      </c>
      <c r="G31" s="169" t="s">
        <v>330</v>
      </c>
      <c r="H31" s="255">
        <v>93</v>
      </c>
      <c r="I31" s="255">
        <v>73</v>
      </c>
      <c r="J31" s="255">
        <v>75</v>
      </c>
      <c r="K31" s="255">
        <v>90</v>
      </c>
      <c r="L31" s="255">
        <v>331</v>
      </c>
    </row>
    <row r="32" spans="1:12" ht="15" customHeight="1" x14ac:dyDescent="0.25">
      <c r="A32" s="258" t="s">
        <v>454</v>
      </c>
      <c r="B32" s="258" t="str">
        <f>IFERROR(VLOOKUP($A32,'[2]Establecimiento 2023'!$A$1:$E$183,4,FALSE),0)</f>
        <v>04101-La Serena</v>
      </c>
      <c r="C32" s="258" t="str">
        <f>IFERROR(VLOOKUP($A32,'[2]Establecimiento 2023'!$A$1:$E$183,3,FALSE),0)</f>
        <v>105301-Centro de Salud Familiar Las Compañías</v>
      </c>
      <c r="D32" s="259">
        <v>3</v>
      </c>
      <c r="E32" s="259">
        <v>83</v>
      </c>
      <c r="G32" s="256" t="s">
        <v>583</v>
      </c>
      <c r="H32" s="255">
        <v>118</v>
      </c>
      <c r="I32" s="255">
        <v>96</v>
      </c>
      <c r="J32" s="255">
        <v>74</v>
      </c>
      <c r="K32" s="255">
        <v>98</v>
      </c>
      <c r="L32" s="255">
        <v>386</v>
      </c>
    </row>
    <row r="33" spans="1:12" ht="15" customHeight="1" x14ac:dyDescent="0.25">
      <c r="A33" s="258" t="s">
        <v>454</v>
      </c>
      <c r="B33" s="258" t="str">
        <f>IFERROR(VLOOKUP($A33,'[2]Establecimiento 2023'!$A$1:$E$183,4,FALSE),0)</f>
        <v>04101-La Serena</v>
      </c>
      <c r="C33" s="258" t="str">
        <f>IFERROR(VLOOKUP($A33,'[2]Establecimiento 2023'!$A$1:$E$183,3,FALSE),0)</f>
        <v>105301-Centro de Salud Familiar Las Compañías</v>
      </c>
      <c r="D33" s="259">
        <v>4</v>
      </c>
      <c r="E33" s="259">
        <v>115</v>
      </c>
      <c r="G33" s="169" t="s">
        <v>596</v>
      </c>
      <c r="H33" s="255">
        <v>118</v>
      </c>
      <c r="I33" s="255">
        <v>96</v>
      </c>
      <c r="J33" s="255">
        <v>74</v>
      </c>
      <c r="K33" s="255">
        <v>98</v>
      </c>
      <c r="L33" s="255">
        <v>386</v>
      </c>
    </row>
    <row r="34" spans="1:12" ht="15" customHeight="1" x14ac:dyDescent="0.25">
      <c r="A34" s="258" t="s">
        <v>455</v>
      </c>
      <c r="B34" s="258" t="str">
        <f>IFERROR(VLOOKUP($A34,'[2]Establecimiento 2023'!$A$1:$E$183,4,FALSE),0)</f>
        <v>04101-La Serena</v>
      </c>
      <c r="C34" s="258" t="str">
        <f>IFERROR(VLOOKUP($A34,'[2]Establecimiento 2023'!$A$1:$E$183,3,FALSE),0)</f>
        <v>105302-Centro de Salud Familiar Pedro Aguirre Cerda</v>
      </c>
      <c r="D34" s="259">
        <v>1</v>
      </c>
      <c r="E34" s="259">
        <v>32</v>
      </c>
      <c r="G34" s="256" t="s">
        <v>584</v>
      </c>
      <c r="H34" s="255">
        <v>16</v>
      </c>
      <c r="I34" s="255">
        <v>14</v>
      </c>
      <c r="J34" s="255">
        <v>26</v>
      </c>
      <c r="K34" s="255">
        <v>51</v>
      </c>
      <c r="L34" s="255">
        <v>107</v>
      </c>
    </row>
    <row r="35" spans="1:12" ht="15" customHeight="1" x14ac:dyDescent="0.25">
      <c r="A35" s="258" t="s">
        <v>455</v>
      </c>
      <c r="B35" s="258" t="str">
        <f>IFERROR(VLOOKUP($A35,'[2]Establecimiento 2023'!$A$1:$E$183,4,FALSE),0)</f>
        <v>04101-La Serena</v>
      </c>
      <c r="C35" s="258" t="str">
        <f>IFERROR(VLOOKUP($A35,'[2]Establecimiento 2023'!$A$1:$E$183,3,FALSE),0)</f>
        <v>105302-Centro de Salud Familiar Pedro Aguirre Cerda</v>
      </c>
      <c r="D35" s="259">
        <v>2</v>
      </c>
      <c r="E35" s="259">
        <v>134</v>
      </c>
      <c r="G35" s="169" t="s">
        <v>597</v>
      </c>
      <c r="H35" s="255">
        <v>10</v>
      </c>
      <c r="I35" s="255">
        <v>4</v>
      </c>
      <c r="J35" s="255">
        <v>17</v>
      </c>
      <c r="K35" s="255">
        <v>10</v>
      </c>
      <c r="L35" s="255">
        <v>41</v>
      </c>
    </row>
    <row r="36" spans="1:12" ht="15" customHeight="1" x14ac:dyDescent="0.25">
      <c r="A36" s="258" t="s">
        <v>455</v>
      </c>
      <c r="B36" s="258" t="str">
        <f>IFERROR(VLOOKUP($A36,'[2]Establecimiento 2023'!$A$1:$E$183,4,FALSE),0)</f>
        <v>04101-La Serena</v>
      </c>
      <c r="C36" s="258" t="str">
        <f>IFERROR(VLOOKUP($A36,'[2]Establecimiento 2023'!$A$1:$E$183,3,FALSE),0)</f>
        <v>105302-Centro de Salud Familiar Pedro Aguirre Cerda</v>
      </c>
      <c r="D36" s="259">
        <v>3</v>
      </c>
      <c r="E36" s="259">
        <v>144</v>
      </c>
      <c r="G36" s="169" t="s">
        <v>598</v>
      </c>
      <c r="H36" s="255">
        <v>1</v>
      </c>
      <c r="I36" s="255">
        <v>9</v>
      </c>
      <c r="J36" s="255">
        <v>1</v>
      </c>
      <c r="K36" s="255">
        <v>9</v>
      </c>
      <c r="L36" s="255">
        <v>20</v>
      </c>
    </row>
    <row r="37" spans="1:12" ht="15" customHeight="1" x14ac:dyDescent="0.25">
      <c r="A37" s="258" t="s">
        <v>455</v>
      </c>
      <c r="B37" s="258" t="str">
        <f>IFERROR(VLOOKUP($A37,'[2]Establecimiento 2023'!$A$1:$E$183,4,FALSE),0)</f>
        <v>04101-La Serena</v>
      </c>
      <c r="C37" s="258" t="str">
        <f>IFERROR(VLOOKUP($A37,'[2]Establecimiento 2023'!$A$1:$E$183,3,FALSE),0)</f>
        <v>105302-Centro de Salud Familiar Pedro Aguirre Cerda</v>
      </c>
      <c r="D37" s="259">
        <v>4</v>
      </c>
      <c r="E37" s="259">
        <v>135</v>
      </c>
      <c r="G37" s="169" t="s">
        <v>599</v>
      </c>
      <c r="H37" s="255">
        <v>2</v>
      </c>
      <c r="I37" s="255">
        <v>1</v>
      </c>
      <c r="J37" s="255">
        <v>1</v>
      </c>
      <c r="K37" s="255">
        <v>28</v>
      </c>
      <c r="L37" s="255">
        <v>32</v>
      </c>
    </row>
    <row r="38" spans="1:12" ht="15" customHeight="1" x14ac:dyDescent="0.25">
      <c r="A38" s="258" t="s">
        <v>456</v>
      </c>
      <c r="B38" s="258" t="str">
        <f>IFERROR(VLOOKUP($A38,'[2]Establecimiento 2023'!$A$1:$E$183,4,FALSE),0)</f>
        <v>04102-Coquimbo</v>
      </c>
      <c r="C38" s="258" t="str">
        <f>IFERROR(VLOOKUP($A38,'[2]Establecimiento 2023'!$A$1:$E$183,3,FALSE),0)</f>
        <v>105303-Centro de Salud Familiar San Juan</v>
      </c>
      <c r="D38" s="259">
        <v>1</v>
      </c>
      <c r="E38" s="259">
        <v>157</v>
      </c>
      <c r="G38" s="169" t="s">
        <v>600</v>
      </c>
      <c r="H38" s="255">
        <v>3</v>
      </c>
      <c r="I38" s="255"/>
      <c r="J38" s="255">
        <v>7</v>
      </c>
      <c r="K38" s="255">
        <v>4</v>
      </c>
      <c r="L38" s="255">
        <v>14</v>
      </c>
    </row>
    <row r="39" spans="1:12" ht="15" customHeight="1" x14ac:dyDescent="0.25">
      <c r="A39" s="258" t="s">
        <v>456</v>
      </c>
      <c r="B39" s="258" t="str">
        <f>IFERROR(VLOOKUP($A39,'[2]Establecimiento 2023'!$A$1:$E$183,4,FALSE),0)</f>
        <v>04102-Coquimbo</v>
      </c>
      <c r="C39" s="258" t="str">
        <f>IFERROR(VLOOKUP($A39,'[2]Establecimiento 2023'!$A$1:$E$183,3,FALSE),0)</f>
        <v>105303-Centro de Salud Familiar San Juan</v>
      </c>
      <c r="D39" s="259">
        <v>2</v>
      </c>
      <c r="E39" s="259">
        <v>72</v>
      </c>
      <c r="G39" s="256" t="s">
        <v>585</v>
      </c>
      <c r="H39" s="255">
        <v>117</v>
      </c>
      <c r="I39" s="255">
        <v>113</v>
      </c>
      <c r="J39" s="255">
        <v>92</v>
      </c>
      <c r="K39" s="255">
        <v>138</v>
      </c>
      <c r="L39" s="255">
        <v>460</v>
      </c>
    </row>
    <row r="40" spans="1:12" ht="15" customHeight="1" x14ac:dyDescent="0.25">
      <c r="A40" s="258" t="s">
        <v>456</v>
      </c>
      <c r="B40" s="258" t="str">
        <f>IFERROR(VLOOKUP($A40,'[2]Establecimiento 2023'!$A$1:$E$183,4,FALSE),0)</f>
        <v>04102-Coquimbo</v>
      </c>
      <c r="C40" s="258" t="str">
        <f>IFERROR(VLOOKUP($A40,'[2]Establecimiento 2023'!$A$1:$E$183,3,FALSE),0)</f>
        <v>105303-Centro de Salud Familiar San Juan</v>
      </c>
      <c r="D40" s="259">
        <v>3</v>
      </c>
      <c r="E40" s="259">
        <v>109</v>
      </c>
      <c r="G40" s="169" t="s">
        <v>601</v>
      </c>
      <c r="H40" s="255">
        <v>68</v>
      </c>
      <c r="I40" s="255">
        <v>51</v>
      </c>
      <c r="J40" s="255">
        <v>49</v>
      </c>
      <c r="K40" s="255">
        <v>44</v>
      </c>
      <c r="L40" s="255">
        <v>212</v>
      </c>
    </row>
    <row r="41" spans="1:12" ht="15" customHeight="1" x14ac:dyDescent="0.25">
      <c r="A41" s="258" t="s">
        <v>456</v>
      </c>
      <c r="B41" s="258" t="str">
        <f>IFERROR(VLOOKUP($A41,'[2]Establecimiento 2023'!$A$1:$E$183,4,FALSE),0)</f>
        <v>04102-Coquimbo</v>
      </c>
      <c r="C41" s="258" t="str">
        <f>IFERROR(VLOOKUP($A41,'[2]Establecimiento 2023'!$A$1:$E$183,3,FALSE),0)</f>
        <v>105303-Centro de Salud Familiar San Juan</v>
      </c>
      <c r="D41" s="259">
        <v>4</v>
      </c>
      <c r="E41" s="259">
        <v>107</v>
      </c>
      <c r="G41" s="169" t="s">
        <v>602</v>
      </c>
      <c r="H41" s="255">
        <v>19</v>
      </c>
      <c r="I41" s="255">
        <v>22</v>
      </c>
      <c r="J41" s="255">
        <v>15</v>
      </c>
      <c r="K41" s="255">
        <v>25</v>
      </c>
      <c r="L41" s="255">
        <v>81</v>
      </c>
    </row>
    <row r="42" spans="1:12" ht="15" customHeight="1" x14ac:dyDescent="0.25">
      <c r="A42" s="258" t="s">
        <v>457</v>
      </c>
      <c r="B42" s="258" t="str">
        <f>IFERROR(VLOOKUP($A42,'[2]Establecimiento 2023'!$A$1:$E$183,4,FALSE),0)</f>
        <v>04102-Coquimbo</v>
      </c>
      <c r="C42" s="258" t="str">
        <f>IFERROR(VLOOKUP($A42,'[2]Establecimiento 2023'!$A$1:$E$183,3,FALSE),0)</f>
        <v>105304-Centro de Salud Familiar Santa Cecilia</v>
      </c>
      <c r="D42" s="259">
        <v>1</v>
      </c>
      <c r="E42" s="259">
        <v>88</v>
      </c>
      <c r="G42" s="169" t="s">
        <v>603</v>
      </c>
      <c r="H42" s="255">
        <v>6</v>
      </c>
      <c r="I42" s="255">
        <v>4</v>
      </c>
      <c r="J42" s="255">
        <v>5</v>
      </c>
      <c r="K42" s="255">
        <v>12</v>
      </c>
      <c r="L42" s="255">
        <v>27</v>
      </c>
    </row>
    <row r="43" spans="1:12" ht="15" customHeight="1" x14ac:dyDescent="0.25">
      <c r="A43" s="258" t="s">
        <v>457</v>
      </c>
      <c r="B43" s="258" t="str">
        <f>IFERROR(VLOOKUP($A43,'[2]Establecimiento 2023'!$A$1:$E$183,4,FALSE),0)</f>
        <v>04102-Coquimbo</v>
      </c>
      <c r="C43" s="258" t="str">
        <f>IFERROR(VLOOKUP($A43,'[2]Establecimiento 2023'!$A$1:$E$183,3,FALSE),0)</f>
        <v>105304-Centro de Salud Familiar Santa Cecilia</v>
      </c>
      <c r="D43" s="259">
        <v>2</v>
      </c>
      <c r="E43" s="259">
        <v>74</v>
      </c>
      <c r="G43" s="169" t="s">
        <v>604</v>
      </c>
      <c r="H43" s="255">
        <v>24</v>
      </c>
      <c r="I43" s="255">
        <v>36</v>
      </c>
      <c r="J43" s="255">
        <v>23</v>
      </c>
      <c r="K43" s="255">
        <v>57</v>
      </c>
      <c r="L43" s="255">
        <v>140</v>
      </c>
    </row>
    <row r="44" spans="1:12" ht="15" customHeight="1" x14ac:dyDescent="0.25">
      <c r="A44" s="258" t="s">
        <v>457</v>
      </c>
      <c r="B44" s="258" t="str">
        <f>IFERROR(VLOOKUP($A44,'[2]Establecimiento 2023'!$A$1:$E$183,4,FALSE),0)</f>
        <v>04102-Coquimbo</v>
      </c>
      <c r="C44" s="258" t="str">
        <f>IFERROR(VLOOKUP($A44,'[2]Establecimiento 2023'!$A$1:$E$183,3,FALSE),0)</f>
        <v>105304-Centro de Salud Familiar Santa Cecilia</v>
      </c>
      <c r="D44" s="259">
        <v>3</v>
      </c>
      <c r="E44" s="259">
        <v>114</v>
      </c>
      <c r="G44" s="256" t="s">
        <v>586</v>
      </c>
      <c r="H44" s="255">
        <v>309</v>
      </c>
      <c r="I44" s="255">
        <v>268</v>
      </c>
      <c r="J44" s="255">
        <v>221</v>
      </c>
      <c r="K44" s="255">
        <v>226</v>
      </c>
      <c r="L44" s="255">
        <v>1024</v>
      </c>
    </row>
    <row r="45" spans="1:12" ht="15" customHeight="1" x14ac:dyDescent="0.25">
      <c r="A45" s="258" t="s">
        <v>457</v>
      </c>
      <c r="B45" s="258" t="str">
        <f>IFERROR(VLOOKUP($A45,'[2]Establecimiento 2023'!$A$1:$E$183,4,FALSE),0)</f>
        <v>04102-Coquimbo</v>
      </c>
      <c r="C45" s="258" t="str">
        <f>IFERROR(VLOOKUP($A45,'[2]Establecimiento 2023'!$A$1:$E$183,3,FALSE),0)</f>
        <v>105304-Centro de Salud Familiar Santa Cecilia</v>
      </c>
      <c r="D45" s="259">
        <v>4</v>
      </c>
      <c r="E45" s="259">
        <v>116</v>
      </c>
      <c r="G45" s="169" t="s">
        <v>605</v>
      </c>
      <c r="H45" s="255">
        <v>125</v>
      </c>
      <c r="I45" s="255">
        <v>82</v>
      </c>
      <c r="J45" s="255">
        <v>122</v>
      </c>
      <c r="K45" s="255">
        <v>125</v>
      </c>
      <c r="L45" s="255">
        <v>454</v>
      </c>
    </row>
    <row r="46" spans="1:12" ht="15" customHeight="1" x14ac:dyDescent="0.25">
      <c r="A46" s="258" t="s">
        <v>458</v>
      </c>
      <c r="B46" s="258" t="str">
        <f>IFERROR(VLOOKUP($A46,'[2]Establecimiento 2023'!$A$1:$E$183,4,FALSE),0)</f>
        <v>04102-Coquimbo</v>
      </c>
      <c r="C46" s="258" t="str">
        <f>IFERROR(VLOOKUP($A46,'[2]Establecimiento 2023'!$A$1:$E$183,3,FALSE),0)</f>
        <v>105305-Centro de Salud Familiar Tierras Blancas</v>
      </c>
      <c r="D46" s="259">
        <v>1</v>
      </c>
      <c r="E46" s="259">
        <v>128</v>
      </c>
      <c r="G46" s="169" t="s">
        <v>331</v>
      </c>
      <c r="H46" s="255">
        <v>14</v>
      </c>
      <c r="I46" s="255">
        <v>8</v>
      </c>
      <c r="J46" s="255">
        <v>7</v>
      </c>
      <c r="K46" s="255">
        <v>5</v>
      </c>
      <c r="L46" s="255">
        <v>34</v>
      </c>
    </row>
    <row r="47" spans="1:12" ht="15" customHeight="1" x14ac:dyDescent="0.25">
      <c r="A47" s="258" t="s">
        <v>458</v>
      </c>
      <c r="B47" s="258" t="str">
        <f>IFERROR(VLOOKUP($A47,'[2]Establecimiento 2023'!$A$1:$E$183,4,FALSE),0)</f>
        <v>04102-Coquimbo</v>
      </c>
      <c r="C47" s="258" t="str">
        <f>IFERROR(VLOOKUP($A47,'[2]Establecimiento 2023'!$A$1:$E$183,3,FALSE),0)</f>
        <v>105305-Centro de Salud Familiar Tierras Blancas</v>
      </c>
      <c r="D47" s="259">
        <v>2</v>
      </c>
      <c r="E47" s="259">
        <v>72</v>
      </c>
      <c r="G47" s="169" t="s">
        <v>332</v>
      </c>
      <c r="H47" s="255">
        <v>24</v>
      </c>
      <c r="I47" s="255">
        <v>10</v>
      </c>
      <c r="J47" s="255">
        <v>13</v>
      </c>
      <c r="K47" s="255">
        <v>7</v>
      </c>
      <c r="L47" s="255">
        <v>54</v>
      </c>
    </row>
    <row r="48" spans="1:12" ht="15" customHeight="1" x14ac:dyDescent="0.25">
      <c r="A48" s="258" t="s">
        <v>458</v>
      </c>
      <c r="B48" s="258" t="str">
        <f>IFERROR(VLOOKUP($A48,'[2]Establecimiento 2023'!$A$1:$E$183,4,FALSE),0)</f>
        <v>04102-Coquimbo</v>
      </c>
      <c r="C48" s="258" t="str">
        <f>IFERROR(VLOOKUP($A48,'[2]Establecimiento 2023'!$A$1:$E$183,3,FALSE),0)</f>
        <v>105305-Centro de Salud Familiar Tierras Blancas</v>
      </c>
      <c r="D48" s="259">
        <v>3</v>
      </c>
      <c r="E48" s="259">
        <v>213</v>
      </c>
      <c r="G48" s="169" t="s">
        <v>333</v>
      </c>
      <c r="H48" s="255">
        <v>21</v>
      </c>
      <c r="I48" s="255">
        <v>6</v>
      </c>
      <c r="J48" s="255">
        <v>17</v>
      </c>
      <c r="K48" s="255">
        <v>7</v>
      </c>
      <c r="L48" s="255">
        <v>51</v>
      </c>
    </row>
    <row r="49" spans="1:12" ht="15" customHeight="1" x14ac:dyDescent="0.25">
      <c r="A49" s="258" t="s">
        <v>458</v>
      </c>
      <c r="B49" s="258" t="str">
        <f>IFERROR(VLOOKUP($A49,'[2]Establecimiento 2023'!$A$1:$E$183,4,FALSE),0)</f>
        <v>04102-Coquimbo</v>
      </c>
      <c r="C49" s="258" t="str">
        <f>IFERROR(VLOOKUP($A49,'[2]Establecimiento 2023'!$A$1:$E$183,3,FALSE),0)</f>
        <v>105305-Centro de Salud Familiar Tierras Blancas</v>
      </c>
      <c r="D49" s="259">
        <v>4</v>
      </c>
      <c r="E49" s="259">
        <v>156</v>
      </c>
      <c r="G49" s="169" t="s">
        <v>334</v>
      </c>
      <c r="H49" s="255">
        <v>13</v>
      </c>
      <c r="I49" s="255"/>
      <c r="J49" s="255"/>
      <c r="K49" s="255"/>
      <c r="L49" s="255">
        <v>13</v>
      </c>
    </row>
    <row r="50" spans="1:12" ht="15" customHeight="1" x14ac:dyDescent="0.25">
      <c r="A50" s="258" t="s">
        <v>459</v>
      </c>
      <c r="B50" s="258" t="str">
        <f>IFERROR(VLOOKUP($A50,'[2]Establecimiento 2023'!$A$1:$E$183,4,FALSE),0)</f>
        <v>04105-Paihuano</v>
      </c>
      <c r="C50" s="258" t="str">
        <f>IFERROR(VLOOKUP($A50,'[2]Establecimiento 2023'!$A$1:$E$183,3,FALSE),0)</f>
        <v>105306-Centro de Salud Familiar Paihuano</v>
      </c>
      <c r="D50" s="259">
        <v>1</v>
      </c>
      <c r="E50" s="259">
        <v>52</v>
      </c>
      <c r="G50" s="169" t="s">
        <v>335</v>
      </c>
      <c r="H50" s="255">
        <v>6</v>
      </c>
      <c r="I50" s="255">
        <v>33</v>
      </c>
      <c r="J50" s="255">
        <v>8</v>
      </c>
      <c r="K50" s="255">
        <v>8</v>
      </c>
      <c r="L50" s="255">
        <v>55</v>
      </c>
    </row>
    <row r="51" spans="1:12" ht="15" customHeight="1" x14ac:dyDescent="0.25">
      <c r="A51" s="258" t="s">
        <v>459</v>
      </c>
      <c r="B51" s="258" t="str">
        <f>IFERROR(VLOOKUP($A51,'[2]Establecimiento 2023'!$A$1:$E$183,4,FALSE),0)</f>
        <v>04105-Paihuano</v>
      </c>
      <c r="C51" s="258" t="str">
        <f>IFERROR(VLOOKUP($A51,'[2]Establecimiento 2023'!$A$1:$E$183,3,FALSE),0)</f>
        <v>105306-Centro de Salud Familiar Paihuano</v>
      </c>
      <c r="D51" s="259">
        <v>2</v>
      </c>
      <c r="E51" s="259">
        <v>38</v>
      </c>
      <c r="G51" s="169" t="s">
        <v>336</v>
      </c>
      <c r="H51" s="255">
        <v>2</v>
      </c>
      <c r="I51" s="255">
        <v>5</v>
      </c>
      <c r="J51" s="255">
        <v>3</v>
      </c>
      <c r="K51" s="255">
        <v>1</v>
      </c>
      <c r="L51" s="255">
        <v>11</v>
      </c>
    </row>
    <row r="52" spans="1:12" ht="15" customHeight="1" x14ac:dyDescent="0.25">
      <c r="A52" s="258" t="s">
        <v>459</v>
      </c>
      <c r="B52" s="258" t="str">
        <f>IFERROR(VLOOKUP($A52,'[2]Establecimiento 2023'!$A$1:$E$183,4,FALSE),0)</f>
        <v>04105-Paihuano</v>
      </c>
      <c r="C52" s="258" t="str">
        <f>IFERROR(VLOOKUP($A52,'[2]Establecimiento 2023'!$A$1:$E$183,3,FALSE),0)</f>
        <v>105306-Centro de Salud Familiar Paihuano</v>
      </c>
      <c r="D52" s="259">
        <v>3</v>
      </c>
      <c r="E52" s="259">
        <v>38</v>
      </c>
      <c r="G52" s="169" t="s">
        <v>337</v>
      </c>
      <c r="H52" s="255">
        <v>13</v>
      </c>
      <c r="I52" s="255">
        <v>21</v>
      </c>
      <c r="J52" s="255">
        <v>5</v>
      </c>
      <c r="K52" s="255">
        <v>28</v>
      </c>
      <c r="L52" s="255">
        <v>67</v>
      </c>
    </row>
    <row r="53" spans="1:12" ht="15" customHeight="1" x14ac:dyDescent="0.25">
      <c r="A53" s="258" t="s">
        <v>459</v>
      </c>
      <c r="B53" s="258" t="str">
        <f>IFERROR(VLOOKUP($A53,'[2]Establecimiento 2023'!$A$1:$E$183,4,FALSE),0)</f>
        <v>04105-Paihuano</v>
      </c>
      <c r="C53" s="258" t="str">
        <f>IFERROR(VLOOKUP($A53,'[2]Establecimiento 2023'!$A$1:$E$183,3,FALSE),0)</f>
        <v>105306-Centro de Salud Familiar Paihuano</v>
      </c>
      <c r="D53" s="259">
        <v>4</v>
      </c>
      <c r="E53" s="259">
        <v>42</v>
      </c>
      <c r="G53" s="169" t="s">
        <v>338</v>
      </c>
      <c r="H53" s="255">
        <v>1</v>
      </c>
      <c r="I53" s="255">
        <v>7</v>
      </c>
      <c r="J53" s="255"/>
      <c r="K53" s="255"/>
      <c r="L53" s="255">
        <v>8</v>
      </c>
    </row>
    <row r="54" spans="1:12" ht="15" customHeight="1" x14ac:dyDescent="0.25">
      <c r="A54" s="258" t="s">
        <v>460</v>
      </c>
      <c r="B54" s="258" t="str">
        <f>IFERROR(VLOOKUP($A54,'[2]Establecimiento 2023'!$A$1:$E$183,4,FALSE),0)</f>
        <v>04303-Monte Patria</v>
      </c>
      <c r="C54" s="258" t="str">
        <f>IFERROR(VLOOKUP($A54,'[2]Establecimiento 2023'!$A$1:$E$183,3,FALSE),0)</f>
        <v>105307-Centro de Salud Familiar Monte Patria</v>
      </c>
      <c r="D54" s="259">
        <v>1</v>
      </c>
      <c r="E54" s="259">
        <v>60</v>
      </c>
      <c r="G54" s="169" t="s">
        <v>339</v>
      </c>
      <c r="H54" s="255">
        <v>9</v>
      </c>
      <c r="I54" s="255">
        <v>3</v>
      </c>
      <c r="J54" s="255">
        <v>3</v>
      </c>
      <c r="K54" s="255">
        <v>6</v>
      </c>
      <c r="L54" s="255">
        <v>21</v>
      </c>
    </row>
    <row r="55" spans="1:12" ht="15" customHeight="1" x14ac:dyDescent="0.25">
      <c r="A55" s="258" t="s">
        <v>460</v>
      </c>
      <c r="B55" s="258" t="str">
        <f>IFERROR(VLOOKUP($A55,'[2]Establecimiento 2023'!$A$1:$E$183,4,FALSE),0)</f>
        <v>04303-Monte Patria</v>
      </c>
      <c r="C55" s="258" t="str">
        <f>IFERROR(VLOOKUP($A55,'[2]Establecimiento 2023'!$A$1:$E$183,3,FALSE),0)</f>
        <v>105307-Centro de Salud Familiar Monte Patria</v>
      </c>
      <c r="D55" s="259">
        <v>2</v>
      </c>
      <c r="E55" s="259">
        <v>49</v>
      </c>
      <c r="G55" s="169" t="s">
        <v>340</v>
      </c>
      <c r="H55" s="255">
        <v>81</v>
      </c>
      <c r="I55" s="255">
        <v>93</v>
      </c>
      <c r="J55" s="255">
        <v>43</v>
      </c>
      <c r="K55" s="255">
        <v>39</v>
      </c>
      <c r="L55" s="255">
        <v>256</v>
      </c>
    </row>
    <row r="56" spans="1:12" ht="15" customHeight="1" x14ac:dyDescent="0.25">
      <c r="A56" s="258" t="s">
        <v>460</v>
      </c>
      <c r="B56" s="258" t="str">
        <f>IFERROR(VLOOKUP($A56,'[2]Establecimiento 2023'!$A$1:$E$183,4,FALSE),0)</f>
        <v>04303-Monte Patria</v>
      </c>
      <c r="C56" s="258" t="str">
        <f>IFERROR(VLOOKUP($A56,'[2]Establecimiento 2023'!$A$1:$E$183,3,FALSE),0)</f>
        <v>105307-Centro de Salud Familiar Monte Patria</v>
      </c>
      <c r="D56" s="259">
        <v>3</v>
      </c>
      <c r="E56" s="259">
        <v>16</v>
      </c>
      <c r="G56" s="256" t="s">
        <v>587</v>
      </c>
      <c r="H56" s="255">
        <v>263</v>
      </c>
      <c r="I56" s="255">
        <v>242</v>
      </c>
      <c r="J56" s="255">
        <v>244</v>
      </c>
      <c r="K56" s="255">
        <v>299</v>
      </c>
      <c r="L56" s="255">
        <v>1048</v>
      </c>
    </row>
    <row r="57" spans="1:12" ht="15" customHeight="1" x14ac:dyDescent="0.25">
      <c r="A57" s="258" t="s">
        <v>460</v>
      </c>
      <c r="B57" s="258" t="str">
        <f>IFERROR(VLOOKUP($A57,'[2]Establecimiento 2023'!$A$1:$E$183,4,FALSE),0)</f>
        <v>04303-Monte Patria</v>
      </c>
      <c r="C57" s="258" t="str">
        <f>IFERROR(VLOOKUP($A57,'[2]Establecimiento 2023'!$A$1:$E$183,3,FALSE),0)</f>
        <v>105307-Centro de Salud Familiar Monte Patria</v>
      </c>
      <c r="D57" s="259">
        <v>4</v>
      </c>
      <c r="E57" s="259">
        <v>52</v>
      </c>
      <c r="G57" s="169" t="s">
        <v>606</v>
      </c>
      <c r="H57" s="255">
        <v>2</v>
      </c>
      <c r="I57" s="255">
        <v>2</v>
      </c>
      <c r="J57" s="255">
        <v>2</v>
      </c>
      <c r="K57" s="255"/>
      <c r="L57" s="255">
        <v>6</v>
      </c>
    </row>
    <row r="58" spans="1:12" ht="15" customHeight="1" x14ac:dyDescent="0.25">
      <c r="A58" s="258" t="s">
        <v>461</v>
      </c>
      <c r="B58" s="258" t="str">
        <f>IFERROR(VLOOKUP($A58,'[2]Establecimiento 2023'!$A$1:$E$183,4,FALSE),0)</f>
        <v>04304-Punitaqui</v>
      </c>
      <c r="C58" s="258" t="str">
        <f>IFERROR(VLOOKUP($A58,'[2]Establecimiento 2023'!$A$1:$E$183,3,FALSE),0)</f>
        <v>105308-Centro de Salud Familiar Punitaqui</v>
      </c>
      <c r="D58" s="259">
        <v>1</v>
      </c>
      <c r="E58" s="259">
        <v>28</v>
      </c>
      <c r="G58" s="169" t="s">
        <v>341</v>
      </c>
      <c r="H58" s="255">
        <v>17</v>
      </c>
      <c r="I58" s="255">
        <v>24</v>
      </c>
      <c r="J58" s="255">
        <v>17</v>
      </c>
      <c r="K58" s="255">
        <v>34</v>
      </c>
      <c r="L58" s="255">
        <v>92</v>
      </c>
    </row>
    <row r="59" spans="1:12" ht="15" customHeight="1" x14ac:dyDescent="0.25">
      <c r="A59" s="258" t="s">
        <v>461</v>
      </c>
      <c r="B59" s="258" t="str">
        <f>IFERROR(VLOOKUP($A59,'[2]Establecimiento 2023'!$A$1:$E$183,4,FALSE),0)</f>
        <v>04304-Punitaqui</v>
      </c>
      <c r="C59" s="258" t="str">
        <f>IFERROR(VLOOKUP($A59,'[2]Establecimiento 2023'!$A$1:$E$183,3,FALSE),0)</f>
        <v>105308-Centro de Salud Familiar Punitaqui</v>
      </c>
      <c r="D59" s="259">
        <v>2</v>
      </c>
      <c r="E59" s="259">
        <v>15</v>
      </c>
      <c r="G59" s="169" t="s">
        <v>342</v>
      </c>
      <c r="H59" s="255">
        <v>9</v>
      </c>
      <c r="I59" s="255">
        <v>18</v>
      </c>
      <c r="J59" s="255">
        <v>13</v>
      </c>
      <c r="K59" s="255">
        <v>21</v>
      </c>
      <c r="L59" s="255">
        <v>61</v>
      </c>
    </row>
    <row r="60" spans="1:12" ht="15" customHeight="1" x14ac:dyDescent="0.25">
      <c r="A60" s="258" t="s">
        <v>461</v>
      </c>
      <c r="B60" s="258" t="str">
        <f>IFERROR(VLOOKUP($A60,'[2]Establecimiento 2023'!$A$1:$E$183,4,FALSE),0)</f>
        <v>04304-Punitaqui</v>
      </c>
      <c r="C60" s="258" t="str">
        <f>IFERROR(VLOOKUP($A60,'[2]Establecimiento 2023'!$A$1:$E$183,3,FALSE),0)</f>
        <v>105308-Centro de Salud Familiar Punitaqui</v>
      </c>
      <c r="D60" s="259">
        <v>3</v>
      </c>
      <c r="E60" s="259">
        <v>9</v>
      </c>
      <c r="G60" s="169" t="s">
        <v>343</v>
      </c>
      <c r="H60" s="255">
        <v>16</v>
      </c>
      <c r="I60" s="255"/>
      <c r="J60" s="255">
        <v>4</v>
      </c>
      <c r="K60" s="255">
        <v>25</v>
      </c>
      <c r="L60" s="255">
        <v>45</v>
      </c>
    </row>
    <row r="61" spans="1:12" ht="15" customHeight="1" x14ac:dyDescent="0.25">
      <c r="A61" s="258" t="s">
        <v>461</v>
      </c>
      <c r="B61" s="258" t="str">
        <f>IFERROR(VLOOKUP($A61,'[2]Establecimiento 2023'!$A$1:$E$183,4,FALSE),0)</f>
        <v>04304-Punitaqui</v>
      </c>
      <c r="C61" s="258" t="str">
        <f>IFERROR(VLOOKUP($A61,'[2]Establecimiento 2023'!$A$1:$E$183,3,FALSE),0)</f>
        <v>105308-Centro de Salud Familiar Punitaqui</v>
      </c>
      <c r="D61" s="259">
        <v>4</v>
      </c>
      <c r="E61" s="259">
        <v>8</v>
      </c>
      <c r="G61" s="169" t="s">
        <v>344</v>
      </c>
      <c r="H61" s="255">
        <v>4</v>
      </c>
      <c r="I61" s="255">
        <v>5</v>
      </c>
      <c r="J61" s="255">
        <v>3</v>
      </c>
      <c r="K61" s="255">
        <v>3</v>
      </c>
      <c r="L61" s="255">
        <v>15</v>
      </c>
    </row>
    <row r="62" spans="1:12" ht="15" customHeight="1" x14ac:dyDescent="0.25">
      <c r="A62" s="258" t="s">
        <v>462</v>
      </c>
      <c r="B62" s="258" t="str">
        <f>IFERROR(VLOOKUP($A62,'[2]Establecimiento 2023'!$A$1:$E$183,4,FALSE),0)</f>
        <v>04202-Canela</v>
      </c>
      <c r="C62" s="258" t="str">
        <f>IFERROR(VLOOKUP($A62,'[2]Establecimiento 2023'!$A$1:$E$183,3,FALSE),0)</f>
        <v>105309-Centro de Salud Familiar Canela</v>
      </c>
      <c r="D62" s="259">
        <v>1</v>
      </c>
      <c r="E62" s="259">
        <v>2</v>
      </c>
      <c r="G62" s="169" t="s">
        <v>345</v>
      </c>
      <c r="H62" s="255">
        <v>3</v>
      </c>
      <c r="I62" s="255">
        <v>1</v>
      </c>
      <c r="J62" s="255"/>
      <c r="K62" s="255"/>
      <c r="L62" s="255">
        <v>4</v>
      </c>
    </row>
    <row r="63" spans="1:12" ht="15" customHeight="1" x14ac:dyDescent="0.25">
      <c r="A63" s="258" t="s">
        <v>462</v>
      </c>
      <c r="B63" s="258" t="str">
        <f>IFERROR(VLOOKUP($A63,'[2]Establecimiento 2023'!$A$1:$E$183,4,FALSE),0)</f>
        <v>04202-Canela</v>
      </c>
      <c r="C63" s="258" t="str">
        <f>IFERROR(VLOOKUP($A63,'[2]Establecimiento 2023'!$A$1:$E$183,3,FALSE),0)</f>
        <v>105309-Centro de Salud Familiar Canela</v>
      </c>
      <c r="D63" s="259">
        <v>2</v>
      </c>
      <c r="E63" s="259">
        <v>13</v>
      </c>
      <c r="G63" s="169" t="s">
        <v>346</v>
      </c>
      <c r="H63" s="255"/>
      <c r="I63" s="255">
        <v>8</v>
      </c>
      <c r="J63" s="255"/>
      <c r="K63" s="255">
        <v>2</v>
      </c>
      <c r="L63" s="255">
        <v>10</v>
      </c>
    </row>
    <row r="64" spans="1:12" ht="15" customHeight="1" x14ac:dyDescent="0.25">
      <c r="A64" s="258" t="s">
        <v>462</v>
      </c>
      <c r="B64" s="258" t="str">
        <f>IFERROR(VLOOKUP($A64,'[2]Establecimiento 2023'!$A$1:$E$183,4,FALSE),0)</f>
        <v>04202-Canela</v>
      </c>
      <c r="C64" s="258" t="str">
        <f>IFERROR(VLOOKUP($A64,'[2]Establecimiento 2023'!$A$1:$E$183,3,FALSE),0)</f>
        <v>105309-Centro de Salud Familiar Canela</v>
      </c>
      <c r="D64" s="259">
        <v>3</v>
      </c>
      <c r="E64" s="259">
        <v>3</v>
      </c>
      <c r="G64" s="169" t="s">
        <v>347</v>
      </c>
      <c r="H64" s="255">
        <v>8</v>
      </c>
      <c r="I64" s="255">
        <v>3</v>
      </c>
      <c r="J64" s="255">
        <v>6</v>
      </c>
      <c r="K64" s="255">
        <v>11</v>
      </c>
      <c r="L64" s="255">
        <v>28</v>
      </c>
    </row>
    <row r="65" spans="1:12" ht="15" customHeight="1" x14ac:dyDescent="0.25">
      <c r="A65" s="258" t="s">
        <v>462</v>
      </c>
      <c r="B65" s="258" t="str">
        <f>IFERROR(VLOOKUP($A65,'[2]Establecimiento 2023'!$A$1:$E$183,4,FALSE),0)</f>
        <v>04202-Canela</v>
      </c>
      <c r="C65" s="258" t="str">
        <f>IFERROR(VLOOKUP($A65,'[2]Establecimiento 2023'!$A$1:$E$183,3,FALSE),0)</f>
        <v>105309-Centro de Salud Familiar Canela</v>
      </c>
      <c r="D65" s="259">
        <v>4</v>
      </c>
      <c r="E65" s="259">
        <v>5</v>
      </c>
      <c r="G65" s="169" t="s">
        <v>348</v>
      </c>
      <c r="H65" s="255">
        <v>5</v>
      </c>
      <c r="I65" s="255"/>
      <c r="J65" s="255">
        <v>1</v>
      </c>
      <c r="K65" s="255">
        <v>5</v>
      </c>
      <c r="L65" s="255">
        <v>11</v>
      </c>
    </row>
    <row r="66" spans="1:12" ht="15" customHeight="1" x14ac:dyDescent="0.25">
      <c r="A66" s="258" t="s">
        <v>463</v>
      </c>
      <c r="B66" s="258" t="str">
        <f>IFERROR(VLOOKUP($A66,'[2]Establecimiento 2023'!$A$1:$E$183,4,FALSE),0)</f>
        <v>04305-Rio Hurtado</v>
      </c>
      <c r="C66" s="258" t="str">
        <f>IFERROR(VLOOKUP($A66,'[2]Establecimiento 2023'!$A$1:$E$183,3,FALSE),0)</f>
        <v>105310-Centro de Salud Familiar Pichasca</v>
      </c>
      <c r="D66" s="259">
        <v>1</v>
      </c>
      <c r="E66" s="259">
        <v>11</v>
      </c>
      <c r="G66" s="169" t="s">
        <v>349</v>
      </c>
      <c r="H66" s="255">
        <v>5</v>
      </c>
      <c r="I66" s="255">
        <v>3</v>
      </c>
      <c r="J66" s="255">
        <v>4</v>
      </c>
      <c r="K66" s="255">
        <v>1</v>
      </c>
      <c r="L66" s="255">
        <v>13</v>
      </c>
    </row>
    <row r="67" spans="1:12" ht="15" customHeight="1" x14ac:dyDescent="0.25">
      <c r="A67" s="258" t="s">
        <v>463</v>
      </c>
      <c r="B67" s="258" t="str">
        <f>IFERROR(VLOOKUP($A67,'[2]Establecimiento 2023'!$A$1:$E$183,4,FALSE),0)</f>
        <v>04305-Rio Hurtado</v>
      </c>
      <c r="C67" s="258" t="str">
        <f>IFERROR(VLOOKUP($A67,'[2]Establecimiento 2023'!$A$1:$E$183,3,FALSE),0)</f>
        <v>105310-Centro de Salud Familiar Pichasca</v>
      </c>
      <c r="D67" s="259">
        <v>3</v>
      </c>
      <c r="E67" s="259">
        <v>11</v>
      </c>
      <c r="G67" s="169" t="s">
        <v>350</v>
      </c>
      <c r="H67" s="255">
        <v>4</v>
      </c>
      <c r="I67" s="255">
        <v>5</v>
      </c>
      <c r="J67" s="255">
        <v>5</v>
      </c>
      <c r="K67" s="255">
        <v>4</v>
      </c>
      <c r="L67" s="255">
        <v>18</v>
      </c>
    </row>
    <row r="68" spans="1:12" ht="15" customHeight="1" x14ac:dyDescent="0.25">
      <c r="A68" s="258" t="s">
        <v>463</v>
      </c>
      <c r="B68" s="258" t="str">
        <f>IFERROR(VLOOKUP($A68,'[2]Establecimiento 2023'!$A$1:$E$183,4,FALSE),0)</f>
        <v>04305-Rio Hurtado</v>
      </c>
      <c r="C68" s="258" t="str">
        <f>IFERROR(VLOOKUP($A68,'[2]Establecimiento 2023'!$A$1:$E$183,3,FALSE),0)</f>
        <v>105310-Centro de Salud Familiar Pichasca</v>
      </c>
      <c r="D68" s="259">
        <v>4</v>
      </c>
      <c r="E68" s="259">
        <v>14</v>
      </c>
      <c r="G68" s="169" t="s">
        <v>351</v>
      </c>
      <c r="H68" s="255">
        <v>15</v>
      </c>
      <c r="I68" s="255">
        <v>11</v>
      </c>
      <c r="J68" s="255">
        <v>5</v>
      </c>
      <c r="K68" s="255">
        <v>15</v>
      </c>
      <c r="L68" s="255">
        <v>46</v>
      </c>
    </row>
    <row r="69" spans="1:12" ht="15" customHeight="1" x14ac:dyDescent="0.25">
      <c r="A69" s="258" t="s">
        <v>464</v>
      </c>
      <c r="B69" s="258" t="str">
        <f>IFERROR(VLOOKUP($A69,'[2]Establecimiento 2023'!$A$1:$E$183,4,FALSE),0)</f>
        <v>04303-Monte Patria</v>
      </c>
      <c r="C69" s="258" t="str">
        <f>IFERROR(VLOOKUP($A69,'[2]Establecimiento 2023'!$A$1:$E$183,3,FALSE),0)</f>
        <v>105311-Centro de Salud Familiar Chañaral Alto</v>
      </c>
      <c r="D69" s="259">
        <v>1</v>
      </c>
      <c r="E69" s="259">
        <v>10</v>
      </c>
      <c r="G69" s="169" t="s">
        <v>352</v>
      </c>
      <c r="H69" s="255">
        <v>4</v>
      </c>
      <c r="I69" s="255">
        <v>2</v>
      </c>
      <c r="J69" s="255">
        <v>4</v>
      </c>
      <c r="K69" s="255">
        <v>7</v>
      </c>
      <c r="L69" s="255">
        <v>17</v>
      </c>
    </row>
    <row r="70" spans="1:12" ht="15" customHeight="1" x14ac:dyDescent="0.25">
      <c r="A70" s="258" t="s">
        <v>464</v>
      </c>
      <c r="B70" s="258" t="str">
        <f>IFERROR(VLOOKUP($A70,'[2]Establecimiento 2023'!$A$1:$E$183,4,FALSE),0)</f>
        <v>04303-Monte Patria</v>
      </c>
      <c r="C70" s="258" t="str">
        <f>IFERROR(VLOOKUP($A70,'[2]Establecimiento 2023'!$A$1:$E$183,3,FALSE),0)</f>
        <v>105311-Centro de Salud Familiar Chañaral Alto</v>
      </c>
      <c r="D70" s="259">
        <v>2</v>
      </c>
      <c r="E70" s="259">
        <v>27</v>
      </c>
      <c r="G70" s="169" t="s">
        <v>353</v>
      </c>
      <c r="H70" s="255">
        <v>1</v>
      </c>
      <c r="I70" s="255">
        <v>6</v>
      </c>
      <c r="J70" s="255">
        <v>4</v>
      </c>
      <c r="K70" s="255">
        <v>6</v>
      </c>
      <c r="L70" s="255">
        <v>17</v>
      </c>
    </row>
    <row r="71" spans="1:12" ht="15" customHeight="1" x14ac:dyDescent="0.25">
      <c r="A71" s="258" t="s">
        <v>464</v>
      </c>
      <c r="B71" s="258" t="str">
        <f>IFERROR(VLOOKUP($A71,'[2]Establecimiento 2023'!$A$1:$E$183,4,FALSE),0)</f>
        <v>04303-Monte Patria</v>
      </c>
      <c r="C71" s="258" t="str">
        <f>IFERROR(VLOOKUP($A71,'[2]Establecimiento 2023'!$A$1:$E$183,3,FALSE),0)</f>
        <v>105311-Centro de Salud Familiar Chañaral Alto</v>
      </c>
      <c r="D71" s="259">
        <v>3</v>
      </c>
      <c r="E71" s="259">
        <v>18</v>
      </c>
      <c r="G71" s="169" t="s">
        <v>354</v>
      </c>
      <c r="H71" s="255">
        <v>170</v>
      </c>
      <c r="I71" s="255">
        <v>154</v>
      </c>
      <c r="J71" s="255">
        <v>176</v>
      </c>
      <c r="K71" s="255">
        <v>165</v>
      </c>
      <c r="L71" s="255">
        <v>665</v>
      </c>
    </row>
    <row r="72" spans="1:12" ht="15" customHeight="1" x14ac:dyDescent="0.25">
      <c r="A72" s="258" t="s">
        <v>464</v>
      </c>
      <c r="B72" s="258" t="str">
        <f>IFERROR(VLOOKUP($A72,'[2]Establecimiento 2023'!$A$1:$E$183,4,FALSE),0)</f>
        <v>04303-Monte Patria</v>
      </c>
      <c r="C72" s="258" t="str">
        <f>IFERROR(VLOOKUP($A72,'[2]Establecimiento 2023'!$A$1:$E$183,3,FALSE),0)</f>
        <v>105311-Centro de Salud Familiar Chañaral Alto</v>
      </c>
      <c r="D72" s="259">
        <v>4</v>
      </c>
      <c r="E72" s="259">
        <v>16</v>
      </c>
      <c r="G72" s="256" t="s">
        <v>588</v>
      </c>
      <c r="H72" s="255">
        <v>40</v>
      </c>
      <c r="I72" s="255">
        <v>69</v>
      </c>
      <c r="J72" s="255">
        <v>44</v>
      </c>
      <c r="K72" s="255">
        <v>51</v>
      </c>
      <c r="L72" s="255">
        <v>204</v>
      </c>
    </row>
    <row r="73" spans="1:12" ht="15" customHeight="1" x14ac:dyDescent="0.25">
      <c r="A73" s="258" t="s">
        <v>465</v>
      </c>
      <c r="B73" s="258" t="str">
        <f>IFERROR(VLOOKUP($A73,'[2]Establecimiento 2023'!$A$1:$E$183,4,FALSE),0)</f>
        <v>04303-Monte Patria</v>
      </c>
      <c r="C73" s="258" t="str">
        <f>IFERROR(VLOOKUP($A73,'[2]Establecimiento 2023'!$A$1:$E$183,3,FALSE),0)</f>
        <v>105312-Centro de Salud Familiar Carén</v>
      </c>
      <c r="D73" s="259">
        <v>1</v>
      </c>
      <c r="E73" s="259">
        <v>4</v>
      </c>
      <c r="G73" s="169" t="s">
        <v>355</v>
      </c>
      <c r="H73" s="255">
        <v>40</v>
      </c>
      <c r="I73" s="255">
        <v>69</v>
      </c>
      <c r="J73" s="255">
        <v>44</v>
      </c>
      <c r="K73" s="255">
        <v>51</v>
      </c>
      <c r="L73" s="255">
        <v>204</v>
      </c>
    </row>
    <row r="74" spans="1:12" ht="15" customHeight="1" x14ac:dyDescent="0.25">
      <c r="A74" s="258" t="s">
        <v>465</v>
      </c>
      <c r="B74" s="258" t="str">
        <f>IFERROR(VLOOKUP($A74,'[2]Establecimiento 2023'!$A$1:$E$183,4,FALSE),0)</f>
        <v>04303-Monte Patria</v>
      </c>
      <c r="C74" s="258" t="str">
        <f>IFERROR(VLOOKUP($A74,'[2]Establecimiento 2023'!$A$1:$E$183,3,FALSE),0)</f>
        <v>105312-Centro de Salud Familiar Carén</v>
      </c>
      <c r="D74" s="259">
        <v>2</v>
      </c>
      <c r="E74" s="259">
        <v>4</v>
      </c>
      <c r="G74" s="256" t="s">
        <v>589</v>
      </c>
      <c r="H74" s="255">
        <v>225</v>
      </c>
      <c r="I74" s="255">
        <v>222</v>
      </c>
      <c r="J74" s="255">
        <v>283</v>
      </c>
      <c r="K74" s="255">
        <v>294</v>
      </c>
      <c r="L74" s="255">
        <v>1024</v>
      </c>
    </row>
    <row r="75" spans="1:12" ht="15" customHeight="1" x14ac:dyDescent="0.25">
      <c r="A75" s="258" t="s">
        <v>465</v>
      </c>
      <c r="B75" s="258" t="str">
        <f>IFERROR(VLOOKUP($A75,'[2]Establecimiento 2023'!$A$1:$E$183,4,FALSE),0)</f>
        <v>04303-Monte Patria</v>
      </c>
      <c r="C75" s="258" t="str">
        <f>IFERROR(VLOOKUP($A75,'[2]Establecimiento 2023'!$A$1:$E$183,3,FALSE),0)</f>
        <v>105312-Centro de Salud Familiar Carén</v>
      </c>
      <c r="D75" s="259">
        <v>3</v>
      </c>
      <c r="E75" s="259">
        <v>2</v>
      </c>
      <c r="G75" s="169" t="s">
        <v>607</v>
      </c>
      <c r="H75" s="255">
        <v>154</v>
      </c>
      <c r="I75" s="255">
        <v>152</v>
      </c>
      <c r="J75" s="255">
        <v>214</v>
      </c>
      <c r="K75" s="255">
        <v>225</v>
      </c>
      <c r="L75" s="255">
        <v>745</v>
      </c>
    </row>
    <row r="76" spans="1:12" ht="15" customHeight="1" x14ac:dyDescent="0.25">
      <c r="A76" s="258" t="s">
        <v>465</v>
      </c>
      <c r="B76" s="258" t="str">
        <f>IFERROR(VLOOKUP($A76,'[2]Establecimiento 2023'!$A$1:$E$183,4,FALSE),0)</f>
        <v>04303-Monte Patria</v>
      </c>
      <c r="C76" s="258" t="str">
        <f>IFERROR(VLOOKUP($A76,'[2]Establecimiento 2023'!$A$1:$E$183,3,FALSE),0)</f>
        <v>105312-Centro de Salud Familiar Carén</v>
      </c>
      <c r="D76" s="259">
        <v>4</v>
      </c>
      <c r="E76" s="259">
        <v>3</v>
      </c>
      <c r="G76" s="169" t="s">
        <v>365</v>
      </c>
      <c r="H76" s="255">
        <v>10</v>
      </c>
      <c r="I76" s="255">
        <v>1</v>
      </c>
      <c r="J76" s="255">
        <v>11</v>
      </c>
      <c r="K76" s="255">
        <v>15</v>
      </c>
      <c r="L76" s="255">
        <v>37</v>
      </c>
    </row>
    <row r="77" spans="1:12" ht="15" customHeight="1" x14ac:dyDescent="0.25">
      <c r="A77" s="258" t="s">
        <v>466</v>
      </c>
      <c r="B77" s="258" t="str">
        <f>IFERROR(VLOOKUP($A77,'[2]Establecimiento 2023'!$A$1:$E$183,4,FALSE),0)</f>
        <v>04101-La Serena</v>
      </c>
      <c r="C77" s="258" t="str">
        <f>IFERROR(VLOOKUP($A77,'[2]Establecimiento 2023'!$A$1:$E$183,3,FALSE),0)</f>
        <v>105313-Centro de Salud Familiar Dr. Emilio Schaffhauser</v>
      </c>
      <c r="D77" s="259">
        <v>1</v>
      </c>
      <c r="E77" s="259">
        <v>116</v>
      </c>
      <c r="G77" s="169" t="s">
        <v>366</v>
      </c>
      <c r="H77" s="255">
        <v>27</v>
      </c>
      <c r="I77" s="255">
        <v>17</v>
      </c>
      <c r="J77" s="255">
        <v>16</v>
      </c>
      <c r="K77" s="255">
        <v>17</v>
      </c>
      <c r="L77" s="255">
        <v>77</v>
      </c>
    </row>
    <row r="78" spans="1:12" ht="15" customHeight="1" x14ac:dyDescent="0.25">
      <c r="A78" s="258" t="s">
        <v>466</v>
      </c>
      <c r="B78" s="258" t="str">
        <f>IFERROR(VLOOKUP($A78,'[2]Establecimiento 2023'!$A$1:$E$183,4,FALSE),0)</f>
        <v>04101-La Serena</v>
      </c>
      <c r="C78" s="258" t="str">
        <f>IFERROR(VLOOKUP($A78,'[2]Establecimiento 2023'!$A$1:$E$183,3,FALSE),0)</f>
        <v>105313-Centro de Salud Familiar Dr. Emilio Schaffhauser</v>
      </c>
      <c r="D78" s="259">
        <v>2</v>
      </c>
      <c r="E78" s="259">
        <v>122</v>
      </c>
      <c r="G78" s="169" t="s">
        <v>367</v>
      </c>
      <c r="H78" s="255">
        <v>15</v>
      </c>
      <c r="I78" s="255">
        <v>20</v>
      </c>
      <c r="J78" s="255">
        <v>25</v>
      </c>
      <c r="K78" s="255">
        <v>28</v>
      </c>
      <c r="L78" s="255">
        <v>88</v>
      </c>
    </row>
    <row r="79" spans="1:12" ht="15" customHeight="1" x14ac:dyDescent="0.25">
      <c r="A79" s="258" t="s">
        <v>466</v>
      </c>
      <c r="B79" s="258" t="str">
        <f>IFERROR(VLOOKUP($A79,'[2]Establecimiento 2023'!$A$1:$E$183,4,FALSE),0)</f>
        <v>04101-La Serena</v>
      </c>
      <c r="C79" s="258" t="str">
        <f>IFERROR(VLOOKUP($A79,'[2]Establecimiento 2023'!$A$1:$E$183,3,FALSE),0)</f>
        <v>105313-Centro de Salud Familiar Dr. Emilio Schaffhauser</v>
      </c>
      <c r="D79" s="259">
        <v>3</v>
      </c>
      <c r="E79" s="259">
        <v>156</v>
      </c>
      <c r="G79" s="169" t="s">
        <v>368</v>
      </c>
      <c r="H79" s="255">
        <v>2</v>
      </c>
      <c r="I79" s="255">
        <v>2</v>
      </c>
      <c r="J79" s="255">
        <v>1</v>
      </c>
      <c r="K79" s="255">
        <v>1</v>
      </c>
      <c r="L79" s="255">
        <v>6</v>
      </c>
    </row>
    <row r="80" spans="1:12" ht="15" customHeight="1" x14ac:dyDescent="0.25">
      <c r="A80" s="258" t="s">
        <v>466</v>
      </c>
      <c r="B80" s="258" t="str">
        <f>IFERROR(VLOOKUP($A80,'[2]Establecimiento 2023'!$A$1:$E$183,4,FALSE),0)</f>
        <v>04101-La Serena</v>
      </c>
      <c r="C80" s="258" t="str">
        <f>IFERROR(VLOOKUP($A80,'[2]Establecimiento 2023'!$A$1:$E$183,3,FALSE),0)</f>
        <v>105313-Centro de Salud Familiar Dr. Emilio Schaffhauser</v>
      </c>
      <c r="D80" s="259">
        <v>4</v>
      </c>
      <c r="E80" s="259">
        <v>69</v>
      </c>
      <c r="G80" s="169" t="s">
        <v>369</v>
      </c>
      <c r="H80" s="255">
        <v>17</v>
      </c>
      <c r="I80" s="255">
        <v>30</v>
      </c>
      <c r="J80" s="255">
        <v>16</v>
      </c>
      <c r="K80" s="255">
        <v>8</v>
      </c>
      <c r="L80" s="255">
        <v>71</v>
      </c>
    </row>
    <row r="81" spans="1:12" ht="15" customHeight="1" x14ac:dyDescent="0.25">
      <c r="A81" s="258" t="s">
        <v>467</v>
      </c>
      <c r="B81" s="258" t="str">
        <f>IFERROR(VLOOKUP($A81,'[2]Establecimiento 2023'!$A$1:$E$183,4,FALSE),0)</f>
        <v>04104-La Higuera</v>
      </c>
      <c r="C81" s="258" t="str">
        <f>IFERROR(VLOOKUP($A81,'[2]Establecimiento 2023'!$A$1:$E$183,3,FALSE),0)</f>
        <v>105314-Centro de Salud Familiar La Higuera</v>
      </c>
      <c r="D81" s="259">
        <v>1</v>
      </c>
      <c r="E81" s="259">
        <v>10</v>
      </c>
      <c r="G81" s="256" t="s">
        <v>590</v>
      </c>
      <c r="H81" s="255">
        <v>101</v>
      </c>
      <c r="I81" s="255">
        <v>94</v>
      </c>
      <c r="J81" s="255">
        <v>108</v>
      </c>
      <c r="K81" s="255">
        <v>127</v>
      </c>
      <c r="L81" s="255">
        <v>430</v>
      </c>
    </row>
    <row r="82" spans="1:12" ht="15" customHeight="1" x14ac:dyDescent="0.25">
      <c r="A82" s="258" t="s">
        <v>467</v>
      </c>
      <c r="B82" s="258" t="str">
        <f>IFERROR(VLOOKUP($A82,'[2]Establecimiento 2023'!$A$1:$E$183,4,FALSE),0)</f>
        <v>04104-La Higuera</v>
      </c>
      <c r="C82" s="258" t="str">
        <f>IFERROR(VLOOKUP($A82,'[2]Establecimiento 2023'!$A$1:$E$183,3,FALSE),0)</f>
        <v>105314-Centro de Salud Familiar La Higuera</v>
      </c>
      <c r="D82" s="259">
        <v>2</v>
      </c>
      <c r="E82" s="259">
        <v>4</v>
      </c>
      <c r="G82" s="169" t="s">
        <v>608</v>
      </c>
      <c r="H82" s="255">
        <v>65</v>
      </c>
      <c r="I82" s="255">
        <v>69</v>
      </c>
      <c r="J82" s="255">
        <v>61</v>
      </c>
      <c r="K82" s="255">
        <v>63</v>
      </c>
      <c r="L82" s="255">
        <v>258</v>
      </c>
    </row>
    <row r="83" spans="1:12" ht="15" customHeight="1" x14ac:dyDescent="0.25">
      <c r="A83" s="258" t="s">
        <v>467</v>
      </c>
      <c r="B83" s="258" t="str">
        <f>IFERROR(VLOOKUP($A83,'[2]Establecimiento 2023'!$A$1:$E$183,4,FALSE),0)</f>
        <v>04104-La Higuera</v>
      </c>
      <c r="C83" s="258" t="str">
        <f>IFERROR(VLOOKUP($A83,'[2]Establecimiento 2023'!$A$1:$E$183,3,FALSE),0)</f>
        <v>105314-Centro de Salud Familiar La Higuera</v>
      </c>
      <c r="D83" s="259">
        <v>3</v>
      </c>
      <c r="E83" s="259">
        <v>15</v>
      </c>
      <c r="G83" s="169" t="s">
        <v>370</v>
      </c>
      <c r="H83" s="255">
        <v>1</v>
      </c>
      <c r="I83" s="255"/>
      <c r="J83" s="255">
        <v>3</v>
      </c>
      <c r="K83" s="255">
        <v>1</v>
      </c>
      <c r="L83" s="255">
        <v>5</v>
      </c>
    </row>
    <row r="84" spans="1:12" ht="15" customHeight="1" x14ac:dyDescent="0.25">
      <c r="A84" s="258" t="s">
        <v>467</v>
      </c>
      <c r="B84" s="258" t="str">
        <f>IFERROR(VLOOKUP($A84,'[2]Establecimiento 2023'!$A$1:$E$183,4,FALSE),0)</f>
        <v>04104-La Higuera</v>
      </c>
      <c r="C84" s="258" t="str">
        <f>IFERROR(VLOOKUP($A84,'[2]Establecimiento 2023'!$A$1:$E$183,3,FALSE),0)</f>
        <v>105314-Centro de Salud Familiar La Higuera</v>
      </c>
      <c r="D84" s="259">
        <v>4</v>
      </c>
      <c r="E84" s="259">
        <v>10</v>
      </c>
      <c r="G84" s="169" t="s">
        <v>371</v>
      </c>
      <c r="H84" s="255">
        <v>4</v>
      </c>
      <c r="I84" s="255">
        <v>3</v>
      </c>
      <c r="J84" s="255">
        <v>8</v>
      </c>
      <c r="K84" s="255">
        <v>7</v>
      </c>
      <c r="L84" s="255">
        <v>22</v>
      </c>
    </row>
    <row r="85" spans="1:12" ht="15" customHeight="1" x14ac:dyDescent="0.25">
      <c r="A85" s="258" t="s">
        <v>468</v>
      </c>
      <c r="B85" s="258" t="str">
        <f>IFERROR(VLOOKUP($A85,'[2]Establecimiento 2023'!$A$1:$E$183,4,FALSE),0)</f>
        <v>04301-Ovalle</v>
      </c>
      <c r="C85" s="258" t="str">
        <f>IFERROR(VLOOKUP($A85,'[2]Establecimiento 2023'!$A$1:$E$183,3,FALSE),0)</f>
        <v>105315-Centro de Salud Familiar Cerrillos de Tamaya</v>
      </c>
      <c r="D85" s="259">
        <v>1</v>
      </c>
      <c r="E85" s="259">
        <v>41</v>
      </c>
      <c r="G85" s="169" t="s">
        <v>372</v>
      </c>
      <c r="H85" s="255">
        <v>2</v>
      </c>
      <c r="I85" s="255"/>
      <c r="J85" s="255">
        <v>5</v>
      </c>
      <c r="K85" s="255">
        <v>3</v>
      </c>
      <c r="L85" s="255">
        <v>10</v>
      </c>
    </row>
    <row r="86" spans="1:12" ht="15" customHeight="1" x14ac:dyDescent="0.25">
      <c r="A86" s="258" t="s">
        <v>468</v>
      </c>
      <c r="B86" s="258" t="str">
        <f>IFERROR(VLOOKUP($A86,'[2]Establecimiento 2023'!$A$1:$E$183,4,FALSE),0)</f>
        <v>04301-Ovalle</v>
      </c>
      <c r="C86" s="258" t="str">
        <f>IFERROR(VLOOKUP($A86,'[2]Establecimiento 2023'!$A$1:$E$183,3,FALSE),0)</f>
        <v>105315-Centro de Salud Familiar Cerrillos de Tamaya</v>
      </c>
      <c r="D86" s="259">
        <v>2</v>
      </c>
      <c r="E86" s="259">
        <v>30</v>
      </c>
      <c r="G86" s="169" t="s">
        <v>609</v>
      </c>
      <c r="H86" s="255">
        <v>6</v>
      </c>
      <c r="I86" s="255">
        <v>4</v>
      </c>
      <c r="J86" s="255">
        <v>7</v>
      </c>
      <c r="K86" s="255">
        <v>2</v>
      </c>
      <c r="L86" s="255">
        <v>19</v>
      </c>
    </row>
    <row r="87" spans="1:12" ht="15" customHeight="1" x14ac:dyDescent="0.25">
      <c r="A87" s="258" t="s">
        <v>468</v>
      </c>
      <c r="B87" s="258" t="str">
        <f>IFERROR(VLOOKUP($A87,'[2]Establecimiento 2023'!$A$1:$E$183,4,FALSE),0)</f>
        <v>04301-Ovalle</v>
      </c>
      <c r="C87" s="258" t="str">
        <f>IFERROR(VLOOKUP($A87,'[2]Establecimiento 2023'!$A$1:$E$183,3,FALSE),0)</f>
        <v>105315-Centro de Salud Familiar Cerrillos de Tamaya</v>
      </c>
      <c r="D87" s="259">
        <v>3</v>
      </c>
      <c r="E87" s="259">
        <v>40</v>
      </c>
      <c r="G87" s="169" t="s">
        <v>373</v>
      </c>
      <c r="H87" s="255">
        <v>3</v>
      </c>
      <c r="I87" s="255">
        <v>5</v>
      </c>
      <c r="J87" s="255">
        <v>5</v>
      </c>
      <c r="K87" s="255">
        <v>3</v>
      </c>
      <c r="L87" s="255">
        <v>16</v>
      </c>
    </row>
    <row r="88" spans="1:12" ht="15" customHeight="1" x14ac:dyDescent="0.25">
      <c r="A88" s="258" t="s">
        <v>468</v>
      </c>
      <c r="B88" s="258" t="str">
        <f>IFERROR(VLOOKUP($A88,'[2]Establecimiento 2023'!$A$1:$E$183,4,FALSE),0)</f>
        <v>04301-Ovalle</v>
      </c>
      <c r="C88" s="258" t="str">
        <f>IFERROR(VLOOKUP($A88,'[2]Establecimiento 2023'!$A$1:$E$183,3,FALSE),0)</f>
        <v>105315-Centro de Salud Familiar Cerrillos de Tamaya</v>
      </c>
      <c r="D88" s="259">
        <v>4</v>
      </c>
      <c r="E88" s="259">
        <v>56</v>
      </c>
      <c r="G88" s="169" t="s">
        <v>374</v>
      </c>
      <c r="H88" s="255"/>
      <c r="I88" s="255"/>
      <c r="J88" s="255">
        <v>2</v>
      </c>
      <c r="K88" s="255">
        <v>2</v>
      </c>
      <c r="L88" s="255">
        <v>4</v>
      </c>
    </row>
    <row r="89" spans="1:12" ht="15" customHeight="1" x14ac:dyDescent="0.25">
      <c r="A89" s="258" t="s">
        <v>469</v>
      </c>
      <c r="B89" s="258" t="str">
        <f>IFERROR(VLOOKUP($A89,'[2]Establecimiento 2023'!$A$1:$E$183,4,FALSE),0)</f>
        <v>04301-Ovalle</v>
      </c>
      <c r="C89" s="258" t="str">
        <f>IFERROR(VLOOKUP($A89,'[2]Establecimiento 2023'!$A$1:$E$183,3,FALSE),0)</f>
        <v>105317-Centro de Salud Familiar Jorge Jordán Domic</v>
      </c>
      <c r="D89" s="259">
        <v>1</v>
      </c>
      <c r="E89" s="259">
        <v>50</v>
      </c>
      <c r="G89" s="169" t="s">
        <v>375</v>
      </c>
      <c r="H89" s="255"/>
      <c r="I89" s="255">
        <v>5</v>
      </c>
      <c r="J89" s="255">
        <v>4</v>
      </c>
      <c r="K89" s="255">
        <v>23</v>
      </c>
      <c r="L89" s="255">
        <v>32</v>
      </c>
    </row>
    <row r="90" spans="1:12" ht="15" customHeight="1" x14ac:dyDescent="0.25">
      <c r="A90" s="258" t="s">
        <v>469</v>
      </c>
      <c r="B90" s="258" t="str">
        <f>IFERROR(VLOOKUP($A90,'[2]Establecimiento 2023'!$A$1:$E$183,4,FALSE),0)</f>
        <v>04301-Ovalle</v>
      </c>
      <c r="C90" s="258" t="str">
        <f>IFERROR(VLOOKUP($A90,'[2]Establecimiento 2023'!$A$1:$E$183,3,FALSE),0)</f>
        <v>105317-Centro de Salud Familiar Jorge Jordán Domic</v>
      </c>
      <c r="D90" s="259">
        <v>2</v>
      </c>
      <c r="E90" s="259">
        <v>116</v>
      </c>
      <c r="G90" s="169" t="s">
        <v>376</v>
      </c>
      <c r="H90" s="255">
        <v>15</v>
      </c>
      <c r="I90" s="255">
        <v>6</v>
      </c>
      <c r="J90" s="255">
        <v>13</v>
      </c>
      <c r="K90" s="255">
        <v>18</v>
      </c>
      <c r="L90" s="255">
        <v>52</v>
      </c>
    </row>
    <row r="91" spans="1:12" ht="15" customHeight="1" x14ac:dyDescent="0.25">
      <c r="A91" s="258" t="s">
        <v>469</v>
      </c>
      <c r="B91" s="258" t="str">
        <f>IFERROR(VLOOKUP($A91,'[2]Establecimiento 2023'!$A$1:$E$183,4,FALSE),0)</f>
        <v>04301-Ovalle</v>
      </c>
      <c r="C91" s="258" t="str">
        <f>IFERROR(VLOOKUP($A91,'[2]Establecimiento 2023'!$A$1:$E$183,3,FALSE),0)</f>
        <v>105317-Centro de Salud Familiar Jorge Jordán Domic</v>
      </c>
      <c r="D91" s="259">
        <v>3</v>
      </c>
      <c r="E91" s="259">
        <v>70</v>
      </c>
      <c r="G91" s="169" t="s">
        <v>377</v>
      </c>
      <c r="H91" s="255">
        <v>5</v>
      </c>
      <c r="I91" s="255">
        <v>2</v>
      </c>
      <c r="J91" s="255"/>
      <c r="K91" s="255">
        <v>5</v>
      </c>
      <c r="L91" s="255">
        <v>12</v>
      </c>
    </row>
    <row r="92" spans="1:12" ht="15" customHeight="1" x14ac:dyDescent="0.25">
      <c r="A92" s="258" t="s">
        <v>469</v>
      </c>
      <c r="B92" s="258" t="str">
        <f>IFERROR(VLOOKUP($A92,'[2]Establecimiento 2023'!$A$1:$E$183,4,FALSE),0)</f>
        <v>04301-Ovalle</v>
      </c>
      <c r="C92" s="258" t="str">
        <f>IFERROR(VLOOKUP($A92,'[2]Establecimiento 2023'!$A$1:$E$183,3,FALSE),0)</f>
        <v>105317-Centro de Salud Familiar Jorge Jordán Domic</v>
      </c>
      <c r="D92" s="259">
        <v>4</v>
      </c>
      <c r="E92" s="259">
        <v>65</v>
      </c>
      <c r="G92" s="256" t="s">
        <v>591</v>
      </c>
      <c r="H92" s="255">
        <v>426</v>
      </c>
      <c r="I92" s="255">
        <v>475</v>
      </c>
      <c r="J92" s="255">
        <v>414</v>
      </c>
      <c r="K92" s="255">
        <v>537</v>
      </c>
      <c r="L92" s="255">
        <v>1852</v>
      </c>
    </row>
    <row r="93" spans="1:12" ht="15" customHeight="1" x14ac:dyDescent="0.25">
      <c r="A93" s="258" t="s">
        <v>470</v>
      </c>
      <c r="B93" s="258" t="str">
        <f>IFERROR(VLOOKUP($A93,'[2]Establecimiento 2023'!$A$1:$E$183,4,FALSE),0)</f>
        <v>04303-Monte Patria</v>
      </c>
      <c r="C93" s="258" t="str">
        <f>IFERROR(VLOOKUP($A93,'[2]Establecimiento 2023'!$A$1:$E$183,3,FALSE),0)</f>
        <v>105318-Centro de Salud Familiar El Palqui</v>
      </c>
      <c r="D93" s="259">
        <v>1</v>
      </c>
      <c r="E93" s="259">
        <v>35</v>
      </c>
      <c r="G93" s="169" t="s">
        <v>380</v>
      </c>
      <c r="H93" s="255">
        <v>46</v>
      </c>
      <c r="I93" s="255">
        <v>37</v>
      </c>
      <c r="J93" s="255">
        <v>49</v>
      </c>
      <c r="K93" s="255">
        <v>78</v>
      </c>
      <c r="L93" s="255">
        <v>210</v>
      </c>
    </row>
    <row r="94" spans="1:12" ht="15" customHeight="1" x14ac:dyDescent="0.25">
      <c r="A94" s="258" t="s">
        <v>470</v>
      </c>
      <c r="B94" s="258" t="str">
        <f>IFERROR(VLOOKUP($A94,'[2]Establecimiento 2023'!$A$1:$E$183,4,FALSE),0)</f>
        <v>04303-Monte Patria</v>
      </c>
      <c r="C94" s="258" t="str">
        <f>IFERROR(VLOOKUP($A94,'[2]Establecimiento 2023'!$A$1:$E$183,3,FALSE),0)</f>
        <v>105318-Centro de Salud Familiar El Palqui</v>
      </c>
      <c r="D94" s="259">
        <v>2</v>
      </c>
      <c r="E94" s="259">
        <v>25</v>
      </c>
      <c r="G94" s="169" t="s">
        <v>381</v>
      </c>
      <c r="H94" s="255">
        <v>92</v>
      </c>
      <c r="I94" s="255">
        <v>153</v>
      </c>
      <c r="J94" s="255">
        <v>104</v>
      </c>
      <c r="K94" s="255">
        <v>128</v>
      </c>
      <c r="L94" s="255">
        <v>477</v>
      </c>
    </row>
    <row r="95" spans="1:12" ht="15" customHeight="1" x14ac:dyDescent="0.25">
      <c r="A95" s="258" t="s">
        <v>470</v>
      </c>
      <c r="B95" s="258" t="str">
        <f>IFERROR(VLOOKUP($A95,'[2]Establecimiento 2023'!$A$1:$E$183,4,FALSE),0)</f>
        <v>04303-Monte Patria</v>
      </c>
      <c r="C95" s="258" t="str">
        <f>IFERROR(VLOOKUP($A95,'[2]Establecimiento 2023'!$A$1:$E$183,3,FALSE),0)</f>
        <v>105318-Centro de Salud Familiar El Palqui</v>
      </c>
      <c r="D95" s="259">
        <v>3</v>
      </c>
      <c r="E95" s="259">
        <v>32</v>
      </c>
      <c r="G95" s="169" t="s">
        <v>382</v>
      </c>
      <c r="H95" s="255">
        <v>82</v>
      </c>
      <c r="I95" s="255">
        <v>124</v>
      </c>
      <c r="J95" s="255">
        <v>67</v>
      </c>
      <c r="K95" s="255">
        <v>151</v>
      </c>
      <c r="L95" s="255">
        <v>424</v>
      </c>
    </row>
    <row r="96" spans="1:12" ht="15" customHeight="1" x14ac:dyDescent="0.25">
      <c r="A96" s="258" t="s">
        <v>470</v>
      </c>
      <c r="B96" s="258" t="str">
        <f>IFERROR(VLOOKUP($A96,'[2]Establecimiento 2023'!$A$1:$E$183,4,FALSE),0)</f>
        <v>04303-Monte Patria</v>
      </c>
      <c r="C96" s="258" t="str">
        <f>IFERROR(VLOOKUP($A96,'[2]Establecimiento 2023'!$A$1:$E$183,3,FALSE),0)</f>
        <v>105318-Centro de Salud Familiar El Palqui</v>
      </c>
      <c r="D96" s="259">
        <v>4</v>
      </c>
      <c r="E96" s="259">
        <v>18</v>
      </c>
      <c r="G96" s="169" t="s">
        <v>383</v>
      </c>
      <c r="H96" s="255">
        <v>30</v>
      </c>
      <c r="I96" s="255">
        <v>14</v>
      </c>
      <c r="J96" s="255">
        <v>55</v>
      </c>
      <c r="K96" s="255">
        <v>28</v>
      </c>
      <c r="L96" s="255">
        <v>127</v>
      </c>
    </row>
    <row r="97" spans="1:12" ht="15" customHeight="1" x14ac:dyDescent="0.25">
      <c r="A97" s="258" t="s">
        <v>471</v>
      </c>
      <c r="B97" s="258" t="str">
        <f>IFERROR(VLOOKUP($A97,'[2]Establecimiento 2023'!$A$1:$E$183,4,FALSE),0)</f>
        <v>04101-La Serena</v>
      </c>
      <c r="C97" s="258" t="str">
        <f>IFERROR(VLOOKUP($A97,'[2]Establecimiento 2023'!$A$1:$E$183,3,FALSE),0)</f>
        <v>105319-Centro de Salud Familiar Cardenal Raúl Silva Henríquez de La Serena</v>
      </c>
      <c r="D97" s="259">
        <v>1</v>
      </c>
      <c r="E97" s="259">
        <v>38</v>
      </c>
      <c r="G97" s="169" t="s">
        <v>385</v>
      </c>
      <c r="H97" s="255">
        <v>11</v>
      </c>
      <c r="I97" s="255"/>
      <c r="J97" s="255">
        <v>4</v>
      </c>
      <c r="K97" s="255"/>
      <c r="L97" s="255">
        <v>15</v>
      </c>
    </row>
    <row r="98" spans="1:12" ht="15" customHeight="1" x14ac:dyDescent="0.25">
      <c r="A98" s="258" t="s">
        <v>471</v>
      </c>
      <c r="B98" s="258" t="str">
        <f>IFERROR(VLOOKUP($A98,'[2]Establecimiento 2023'!$A$1:$E$183,4,FALSE),0)</f>
        <v>04101-La Serena</v>
      </c>
      <c r="C98" s="258" t="str">
        <f>IFERROR(VLOOKUP($A98,'[2]Establecimiento 2023'!$A$1:$E$183,3,FALSE),0)</f>
        <v>105319-Centro de Salud Familiar Cardenal Raúl Silva Henríquez de La Serena</v>
      </c>
      <c r="D98" s="259">
        <v>2</v>
      </c>
      <c r="E98" s="259">
        <v>33</v>
      </c>
      <c r="G98" s="169" t="s">
        <v>386</v>
      </c>
      <c r="H98" s="255"/>
      <c r="I98" s="255">
        <v>1</v>
      </c>
      <c r="J98" s="255"/>
      <c r="K98" s="255"/>
      <c r="L98" s="255">
        <v>1</v>
      </c>
    </row>
    <row r="99" spans="1:12" ht="15" customHeight="1" x14ac:dyDescent="0.25">
      <c r="A99" s="258" t="s">
        <v>471</v>
      </c>
      <c r="B99" s="258" t="str">
        <f>IFERROR(VLOOKUP($A99,'[2]Establecimiento 2023'!$A$1:$E$183,4,FALSE),0)</f>
        <v>04101-La Serena</v>
      </c>
      <c r="C99" s="258" t="str">
        <f>IFERROR(VLOOKUP($A99,'[2]Establecimiento 2023'!$A$1:$E$183,3,FALSE),0)</f>
        <v>105319-Centro de Salud Familiar Cardenal Raúl Silva Henríquez de La Serena</v>
      </c>
      <c r="D99" s="259">
        <v>3</v>
      </c>
      <c r="E99" s="259">
        <v>65</v>
      </c>
      <c r="G99" s="169" t="s">
        <v>387</v>
      </c>
      <c r="H99" s="255">
        <v>7</v>
      </c>
      <c r="I99" s="255"/>
      <c r="J99" s="255"/>
      <c r="K99" s="255"/>
      <c r="L99" s="255">
        <v>7</v>
      </c>
    </row>
    <row r="100" spans="1:12" ht="15" customHeight="1" x14ac:dyDescent="0.25">
      <c r="A100" s="258" t="s">
        <v>471</v>
      </c>
      <c r="B100" s="258" t="str">
        <f>IFERROR(VLOOKUP($A100,'[2]Establecimiento 2023'!$A$1:$E$183,4,FALSE),0)</f>
        <v>04101-La Serena</v>
      </c>
      <c r="C100" s="258" t="str">
        <f>IFERROR(VLOOKUP($A100,'[2]Establecimiento 2023'!$A$1:$E$183,3,FALSE),0)</f>
        <v>105319-Centro de Salud Familiar Cardenal Raúl Silva Henríquez de La Serena</v>
      </c>
      <c r="D100" s="259">
        <v>4</v>
      </c>
      <c r="E100" s="259">
        <v>69</v>
      </c>
      <c r="G100" s="169" t="s">
        <v>389</v>
      </c>
      <c r="H100" s="255">
        <v>1</v>
      </c>
      <c r="I100" s="255">
        <v>2</v>
      </c>
      <c r="J100" s="255"/>
      <c r="K100" s="255"/>
      <c r="L100" s="255">
        <v>3</v>
      </c>
    </row>
    <row r="101" spans="1:12" ht="15" customHeight="1" x14ac:dyDescent="0.25">
      <c r="A101" s="258" t="s">
        <v>472</v>
      </c>
      <c r="B101" s="258" t="str">
        <f>IFERROR(VLOOKUP($A101,'[2]Establecimiento 2023'!$A$1:$E$183,4,FALSE),0)</f>
        <v>04102-Coquimbo</v>
      </c>
      <c r="C101" s="258" t="str">
        <f>IFERROR(VLOOKUP($A101,'[2]Establecimiento 2023'!$A$1:$E$183,3,FALSE),0)</f>
        <v>105321-Centro de Salud Familiar Tongoy</v>
      </c>
      <c r="D101" s="259">
        <v>1</v>
      </c>
      <c r="E101" s="259">
        <v>18</v>
      </c>
      <c r="G101" s="169" t="s">
        <v>390</v>
      </c>
      <c r="H101" s="255">
        <v>5</v>
      </c>
      <c r="I101" s="255">
        <v>2</v>
      </c>
      <c r="J101" s="255"/>
      <c r="K101" s="255"/>
      <c r="L101" s="255">
        <v>7</v>
      </c>
    </row>
    <row r="102" spans="1:12" ht="15" customHeight="1" x14ac:dyDescent="0.25">
      <c r="A102" s="258" t="s">
        <v>472</v>
      </c>
      <c r="B102" s="258" t="str">
        <f>IFERROR(VLOOKUP($A102,'[2]Establecimiento 2023'!$A$1:$E$183,4,FALSE),0)</f>
        <v>04102-Coquimbo</v>
      </c>
      <c r="C102" s="258" t="str">
        <f>IFERROR(VLOOKUP($A102,'[2]Establecimiento 2023'!$A$1:$E$183,3,FALSE),0)</f>
        <v>105321-Centro de Salud Familiar Tongoy</v>
      </c>
      <c r="D102" s="259">
        <v>2</v>
      </c>
      <c r="E102" s="259">
        <v>18</v>
      </c>
      <c r="G102" s="169" t="s">
        <v>391</v>
      </c>
      <c r="H102" s="255">
        <v>4</v>
      </c>
      <c r="I102" s="255">
        <v>1</v>
      </c>
      <c r="J102" s="255"/>
      <c r="K102" s="255">
        <v>6</v>
      </c>
      <c r="L102" s="255">
        <v>11</v>
      </c>
    </row>
    <row r="103" spans="1:12" ht="15" customHeight="1" x14ac:dyDescent="0.25">
      <c r="A103" s="258" t="s">
        <v>472</v>
      </c>
      <c r="B103" s="258" t="str">
        <f>IFERROR(VLOOKUP($A103,'[2]Establecimiento 2023'!$A$1:$E$183,4,FALSE),0)</f>
        <v>04102-Coquimbo</v>
      </c>
      <c r="C103" s="258" t="str">
        <f>IFERROR(VLOOKUP($A103,'[2]Establecimiento 2023'!$A$1:$E$183,3,FALSE),0)</f>
        <v>105321-Centro de Salud Familiar Tongoy</v>
      </c>
      <c r="D103" s="259">
        <v>3</v>
      </c>
      <c r="E103" s="259">
        <v>36</v>
      </c>
      <c r="G103" s="169" t="s">
        <v>392</v>
      </c>
      <c r="H103" s="255">
        <v>2</v>
      </c>
      <c r="I103" s="255">
        <v>2</v>
      </c>
      <c r="J103" s="255">
        <v>2</v>
      </c>
      <c r="K103" s="255">
        <v>1</v>
      </c>
      <c r="L103" s="255">
        <v>7</v>
      </c>
    </row>
    <row r="104" spans="1:12" ht="15" customHeight="1" x14ac:dyDescent="0.25">
      <c r="A104" s="258" t="s">
        <v>472</v>
      </c>
      <c r="B104" s="258" t="str">
        <f>IFERROR(VLOOKUP($A104,'[2]Establecimiento 2023'!$A$1:$E$183,4,FALSE),0)</f>
        <v>04102-Coquimbo</v>
      </c>
      <c r="C104" s="258" t="str">
        <f>IFERROR(VLOOKUP($A104,'[2]Establecimiento 2023'!$A$1:$E$183,3,FALSE),0)</f>
        <v>105321-Centro de Salud Familiar Tongoy</v>
      </c>
      <c r="D104" s="259">
        <v>4</v>
      </c>
      <c r="E104" s="259">
        <v>50</v>
      </c>
      <c r="G104" s="169" t="s">
        <v>393</v>
      </c>
      <c r="H104" s="255">
        <v>25</v>
      </c>
      <c r="I104" s="255">
        <v>30</v>
      </c>
      <c r="J104" s="255">
        <v>30</v>
      </c>
      <c r="K104" s="255">
        <v>27</v>
      </c>
      <c r="L104" s="255">
        <v>112</v>
      </c>
    </row>
    <row r="105" spans="1:12" ht="15" customHeight="1" x14ac:dyDescent="0.25">
      <c r="A105" s="258" t="s">
        <v>473</v>
      </c>
      <c r="B105" s="258" t="str">
        <f>IFERROR(VLOOKUP($A105,'[2]Establecimiento 2023'!$A$1:$E$183,4,FALSE),0)</f>
        <v>04301-Ovalle</v>
      </c>
      <c r="C105" s="258" t="str">
        <f>IFERROR(VLOOKUP($A105,'[2]Establecimiento 2023'!$A$1:$E$183,3,FALSE),0)</f>
        <v>105322-Centro de Salud Familiar Marcos Macuada</v>
      </c>
      <c r="D105" s="259">
        <v>1</v>
      </c>
      <c r="E105" s="259">
        <v>32</v>
      </c>
      <c r="G105" s="169" t="s">
        <v>394</v>
      </c>
      <c r="H105" s="255">
        <v>35</v>
      </c>
      <c r="I105" s="255">
        <v>24</v>
      </c>
      <c r="J105" s="255">
        <v>22</v>
      </c>
      <c r="K105" s="255">
        <v>24</v>
      </c>
      <c r="L105" s="255">
        <v>105</v>
      </c>
    </row>
    <row r="106" spans="1:12" ht="15" customHeight="1" x14ac:dyDescent="0.25">
      <c r="A106" s="258" t="s">
        <v>473</v>
      </c>
      <c r="B106" s="258" t="str">
        <f>IFERROR(VLOOKUP($A106,'[2]Establecimiento 2023'!$A$1:$E$183,4,FALSE),0)</f>
        <v>04301-Ovalle</v>
      </c>
      <c r="C106" s="258" t="str">
        <f>IFERROR(VLOOKUP($A106,'[2]Establecimiento 2023'!$A$1:$E$183,3,FALSE),0)</f>
        <v>105322-Centro de Salud Familiar Marcos Macuada</v>
      </c>
      <c r="D106" s="259">
        <v>2</v>
      </c>
      <c r="E106" s="259">
        <v>62</v>
      </c>
      <c r="G106" s="169" t="s">
        <v>395</v>
      </c>
      <c r="H106" s="255"/>
      <c r="I106" s="255">
        <v>25</v>
      </c>
      <c r="J106" s="255">
        <v>42</v>
      </c>
      <c r="K106" s="255">
        <v>42</v>
      </c>
      <c r="L106" s="255">
        <v>109</v>
      </c>
    </row>
    <row r="107" spans="1:12" ht="15" customHeight="1" x14ac:dyDescent="0.25">
      <c r="A107" s="258" t="s">
        <v>473</v>
      </c>
      <c r="B107" s="258" t="str">
        <f>IFERROR(VLOOKUP($A107,'[2]Establecimiento 2023'!$A$1:$E$183,4,FALSE),0)</f>
        <v>04301-Ovalle</v>
      </c>
      <c r="C107" s="258" t="str">
        <f>IFERROR(VLOOKUP($A107,'[2]Establecimiento 2023'!$A$1:$E$183,3,FALSE),0)</f>
        <v>105322-Centro de Salud Familiar Marcos Macuada</v>
      </c>
      <c r="D107" s="259">
        <v>3</v>
      </c>
      <c r="E107" s="259">
        <v>45</v>
      </c>
      <c r="G107" s="169" t="s">
        <v>396</v>
      </c>
      <c r="H107" s="255">
        <v>27</v>
      </c>
      <c r="I107" s="255">
        <v>33</v>
      </c>
      <c r="J107" s="255">
        <v>7</v>
      </c>
      <c r="K107" s="255">
        <v>19</v>
      </c>
      <c r="L107" s="255">
        <v>86</v>
      </c>
    </row>
    <row r="108" spans="1:12" ht="15" customHeight="1" x14ac:dyDescent="0.25">
      <c r="A108" s="258" t="s">
        <v>473</v>
      </c>
      <c r="B108" s="258" t="str">
        <f>IFERROR(VLOOKUP($A108,'[2]Establecimiento 2023'!$A$1:$E$183,4,FALSE),0)</f>
        <v>04301-Ovalle</v>
      </c>
      <c r="C108" s="258" t="str">
        <f>IFERROR(VLOOKUP($A108,'[2]Establecimiento 2023'!$A$1:$E$183,3,FALSE),0)</f>
        <v>105322-Centro de Salud Familiar Marcos Macuada</v>
      </c>
      <c r="D108" s="259">
        <v>4</v>
      </c>
      <c r="E108" s="259">
        <v>69</v>
      </c>
      <c r="G108" s="169" t="s">
        <v>397</v>
      </c>
      <c r="H108" s="255">
        <v>59</v>
      </c>
      <c r="I108" s="255">
        <v>27</v>
      </c>
      <c r="J108" s="255">
        <v>32</v>
      </c>
      <c r="K108" s="255">
        <v>33</v>
      </c>
      <c r="L108" s="255">
        <v>151</v>
      </c>
    </row>
    <row r="109" spans="1:12" ht="15" customHeight="1" x14ac:dyDescent="0.25">
      <c r="A109" s="258" t="s">
        <v>474</v>
      </c>
      <c r="B109" s="258" t="str">
        <f>IFERROR(VLOOKUP($A109,'[2]Establecimiento 2023'!$A$1:$E$183,4,FALSE),0)</f>
        <v>04102-Coquimbo</v>
      </c>
      <c r="C109" s="258" t="str">
        <f>IFERROR(VLOOKUP($A109,'[2]Establecimiento 2023'!$A$1:$E$183,3,FALSE),0)</f>
        <v>105323-Centro de Salud Familiar Dr. Sergio Aguilar Delgado</v>
      </c>
      <c r="D109" s="259">
        <v>1</v>
      </c>
      <c r="E109" s="259">
        <v>169</v>
      </c>
      <c r="G109" s="256" t="s">
        <v>592</v>
      </c>
      <c r="H109" s="255">
        <v>202</v>
      </c>
      <c r="I109" s="255">
        <v>256</v>
      </c>
      <c r="J109" s="255">
        <v>285</v>
      </c>
      <c r="K109" s="255">
        <v>227</v>
      </c>
      <c r="L109" s="255">
        <v>970</v>
      </c>
    </row>
    <row r="110" spans="1:12" ht="15" customHeight="1" x14ac:dyDescent="0.25">
      <c r="A110" s="258" t="s">
        <v>474</v>
      </c>
      <c r="B110" s="258" t="str">
        <f>IFERROR(VLOOKUP($A110,'[2]Establecimiento 2023'!$A$1:$E$183,4,FALSE),0)</f>
        <v>04102-Coquimbo</v>
      </c>
      <c r="C110" s="258" t="str">
        <f>IFERROR(VLOOKUP($A110,'[2]Establecimiento 2023'!$A$1:$E$183,3,FALSE),0)</f>
        <v>105323-Centro de Salud Familiar Dr. Sergio Aguilar Delgado</v>
      </c>
      <c r="D110" s="259">
        <v>2</v>
      </c>
      <c r="E110" s="259">
        <v>149</v>
      </c>
      <c r="G110" s="169" t="s">
        <v>610</v>
      </c>
      <c r="H110" s="255">
        <v>131</v>
      </c>
      <c r="I110" s="255">
        <v>163</v>
      </c>
      <c r="J110" s="255">
        <v>182</v>
      </c>
      <c r="K110" s="255">
        <v>139</v>
      </c>
      <c r="L110" s="255">
        <v>615</v>
      </c>
    </row>
    <row r="111" spans="1:12" ht="15" customHeight="1" x14ac:dyDescent="0.25">
      <c r="A111" s="258" t="s">
        <v>474</v>
      </c>
      <c r="B111" s="258" t="str">
        <f>IFERROR(VLOOKUP($A111,'[2]Establecimiento 2023'!$A$1:$E$183,4,FALSE),0)</f>
        <v>04102-Coquimbo</v>
      </c>
      <c r="C111" s="258" t="str">
        <f>IFERROR(VLOOKUP($A111,'[2]Establecimiento 2023'!$A$1:$E$183,3,FALSE),0)</f>
        <v>105323-Centro de Salud Familiar Dr. Sergio Aguilar Delgado</v>
      </c>
      <c r="D111" s="259">
        <v>3</v>
      </c>
      <c r="E111" s="259">
        <v>164</v>
      </c>
      <c r="G111" s="169" t="s">
        <v>398</v>
      </c>
      <c r="H111" s="255">
        <v>6</v>
      </c>
      <c r="I111" s="255">
        <v>3</v>
      </c>
      <c r="J111" s="255">
        <v>8</v>
      </c>
      <c r="K111" s="255">
        <v>8</v>
      </c>
      <c r="L111" s="255">
        <v>25</v>
      </c>
    </row>
    <row r="112" spans="1:12" ht="15" customHeight="1" x14ac:dyDescent="0.25">
      <c r="A112" s="258" t="s">
        <v>474</v>
      </c>
      <c r="B112" s="258" t="str">
        <f>IFERROR(VLOOKUP($A112,'[2]Establecimiento 2023'!$A$1:$E$183,4,FALSE),0)</f>
        <v>04102-Coquimbo</v>
      </c>
      <c r="C112" s="258" t="str">
        <f>IFERROR(VLOOKUP($A112,'[2]Establecimiento 2023'!$A$1:$E$183,3,FALSE),0)</f>
        <v>105323-Centro de Salud Familiar Dr. Sergio Aguilar Delgado</v>
      </c>
      <c r="D112" s="259">
        <v>4</v>
      </c>
      <c r="E112" s="259">
        <v>87</v>
      </c>
      <c r="G112" s="169" t="s">
        <v>399</v>
      </c>
      <c r="H112" s="255">
        <v>11</v>
      </c>
      <c r="I112" s="255">
        <v>4</v>
      </c>
      <c r="J112" s="255">
        <v>15</v>
      </c>
      <c r="K112" s="255">
        <v>7</v>
      </c>
      <c r="L112" s="255">
        <v>37</v>
      </c>
    </row>
    <row r="113" spans="1:12" ht="15" customHeight="1" x14ac:dyDescent="0.25">
      <c r="A113" s="258" t="s">
        <v>475</v>
      </c>
      <c r="B113" s="258" t="str">
        <f>IFERROR(VLOOKUP($A113,'[2]Establecimiento 2023'!$A$1:$E$183,4,FALSE),0)</f>
        <v>04301-Ovalle</v>
      </c>
      <c r="C113" s="258" t="str">
        <f>IFERROR(VLOOKUP($A113,'[2]Establecimiento 2023'!$A$1:$E$183,3,FALSE),0)</f>
        <v>105324-Centro de Salud Familiar Sotaquí</v>
      </c>
      <c r="D113" s="259">
        <v>1</v>
      </c>
      <c r="E113" s="259">
        <v>24</v>
      </c>
      <c r="G113" s="169" t="s">
        <v>400</v>
      </c>
      <c r="H113" s="255">
        <v>11</v>
      </c>
      <c r="I113" s="255">
        <v>12</v>
      </c>
      <c r="J113" s="255">
        <v>8</v>
      </c>
      <c r="K113" s="255">
        <v>2</v>
      </c>
      <c r="L113" s="255">
        <v>33</v>
      </c>
    </row>
    <row r="114" spans="1:12" ht="15" customHeight="1" x14ac:dyDescent="0.25">
      <c r="A114" s="258" t="s">
        <v>475</v>
      </c>
      <c r="B114" s="258" t="str">
        <f>IFERROR(VLOOKUP($A114,'[2]Establecimiento 2023'!$A$1:$E$183,4,FALSE),0)</f>
        <v>04301-Ovalle</v>
      </c>
      <c r="C114" s="258" t="str">
        <f>IFERROR(VLOOKUP($A114,'[2]Establecimiento 2023'!$A$1:$E$183,3,FALSE),0)</f>
        <v>105324-Centro de Salud Familiar Sotaquí</v>
      </c>
      <c r="D114" s="259">
        <v>2</v>
      </c>
      <c r="E114" s="259">
        <v>14</v>
      </c>
      <c r="G114" s="169" t="s">
        <v>401</v>
      </c>
      <c r="H114" s="255">
        <v>11</v>
      </c>
      <c r="I114" s="255">
        <v>18</v>
      </c>
      <c r="J114" s="255">
        <v>15</v>
      </c>
      <c r="K114" s="255">
        <v>14</v>
      </c>
      <c r="L114" s="255">
        <v>58</v>
      </c>
    </row>
    <row r="115" spans="1:12" ht="15" customHeight="1" x14ac:dyDescent="0.25">
      <c r="A115" s="258" t="s">
        <v>475</v>
      </c>
      <c r="B115" s="258" t="str">
        <f>IFERROR(VLOOKUP($A115,'[2]Establecimiento 2023'!$A$1:$E$183,4,FALSE),0)</f>
        <v>04301-Ovalle</v>
      </c>
      <c r="C115" s="258" t="str">
        <f>IFERROR(VLOOKUP($A115,'[2]Establecimiento 2023'!$A$1:$E$183,3,FALSE),0)</f>
        <v>105324-Centro de Salud Familiar Sotaquí</v>
      </c>
      <c r="D115" s="259">
        <v>3</v>
      </c>
      <c r="E115" s="259">
        <v>47</v>
      </c>
      <c r="G115" s="169" t="s">
        <v>402</v>
      </c>
      <c r="H115" s="255">
        <v>2</v>
      </c>
      <c r="I115" s="255">
        <v>32</v>
      </c>
      <c r="J115" s="255">
        <v>13</v>
      </c>
      <c r="K115" s="255">
        <v>22</v>
      </c>
      <c r="L115" s="255">
        <v>69</v>
      </c>
    </row>
    <row r="116" spans="1:12" ht="15" customHeight="1" x14ac:dyDescent="0.25">
      <c r="A116" s="258" t="s">
        <v>475</v>
      </c>
      <c r="B116" s="258" t="str">
        <f>IFERROR(VLOOKUP($A116,'[2]Establecimiento 2023'!$A$1:$E$183,4,FALSE),0)</f>
        <v>04301-Ovalle</v>
      </c>
      <c r="C116" s="258" t="str">
        <f>IFERROR(VLOOKUP($A116,'[2]Establecimiento 2023'!$A$1:$E$183,3,FALSE),0)</f>
        <v>105324-Centro de Salud Familiar Sotaquí</v>
      </c>
      <c r="D116" s="259">
        <v>4</v>
      </c>
      <c r="E116" s="259">
        <v>25</v>
      </c>
      <c r="G116" s="169" t="s">
        <v>403</v>
      </c>
      <c r="H116" s="255">
        <v>1</v>
      </c>
      <c r="I116" s="255">
        <v>5</v>
      </c>
      <c r="J116" s="255">
        <v>1</v>
      </c>
      <c r="K116" s="255"/>
      <c r="L116" s="255">
        <v>7</v>
      </c>
    </row>
    <row r="117" spans="1:12" ht="15" customHeight="1" x14ac:dyDescent="0.25">
      <c r="A117" s="258" t="s">
        <v>476</v>
      </c>
      <c r="B117" s="258" t="str">
        <f>IFERROR(VLOOKUP($A117,'[2]Establecimiento 2023'!$A$1:$E$183,4,FALSE),0)</f>
        <v>04101-La Serena</v>
      </c>
      <c r="C117" s="258" t="str">
        <f>IFERROR(VLOOKUP($A117,'[2]Establecimiento 2023'!$A$1:$E$183,3,FALSE),0)</f>
        <v>105325-Centro de Salud Familiar Juan Pablo II (La Serena)</v>
      </c>
      <c r="D117" s="259">
        <v>1</v>
      </c>
      <c r="E117" s="259">
        <v>114</v>
      </c>
      <c r="G117" s="169" t="s">
        <v>404</v>
      </c>
      <c r="H117" s="255">
        <v>2</v>
      </c>
      <c r="I117" s="255">
        <v>2</v>
      </c>
      <c r="J117" s="255">
        <v>5</v>
      </c>
      <c r="K117" s="255">
        <v>3</v>
      </c>
      <c r="L117" s="255">
        <v>12</v>
      </c>
    </row>
    <row r="118" spans="1:12" ht="15" customHeight="1" x14ac:dyDescent="0.25">
      <c r="A118" s="258" t="s">
        <v>476</v>
      </c>
      <c r="B118" s="258" t="str">
        <f>IFERROR(VLOOKUP($A118,'[2]Establecimiento 2023'!$A$1:$E$183,4,FALSE),0)</f>
        <v>04101-La Serena</v>
      </c>
      <c r="C118" s="258" t="str">
        <f>IFERROR(VLOOKUP($A118,'[2]Establecimiento 2023'!$A$1:$E$183,3,FALSE),0)</f>
        <v>105325-Centro de Salud Familiar Juan Pablo II (La Serena)</v>
      </c>
      <c r="D118" s="259">
        <v>3</v>
      </c>
      <c r="E118" s="259">
        <v>100</v>
      </c>
      <c r="G118" s="169" t="s">
        <v>405</v>
      </c>
      <c r="H118" s="255">
        <v>5</v>
      </c>
      <c r="I118" s="255">
        <v>4</v>
      </c>
      <c r="J118" s="255">
        <v>6</v>
      </c>
      <c r="K118" s="255">
        <v>6</v>
      </c>
      <c r="L118" s="255">
        <v>21</v>
      </c>
    </row>
    <row r="119" spans="1:12" ht="15" customHeight="1" x14ac:dyDescent="0.25">
      <c r="A119" s="258" t="s">
        <v>476</v>
      </c>
      <c r="B119" s="258" t="str">
        <f>IFERROR(VLOOKUP($A119,'[2]Establecimiento 2023'!$A$1:$E$183,4,FALSE),0)</f>
        <v>04101-La Serena</v>
      </c>
      <c r="C119" s="258" t="str">
        <f>IFERROR(VLOOKUP($A119,'[2]Establecimiento 2023'!$A$1:$E$183,3,FALSE),0)</f>
        <v>105325-Centro de Salud Familiar Juan Pablo II (La Serena)</v>
      </c>
      <c r="D119" s="259">
        <v>4</v>
      </c>
      <c r="E119" s="259">
        <v>89</v>
      </c>
      <c r="G119" s="169" t="s">
        <v>406</v>
      </c>
      <c r="H119" s="255">
        <v>19</v>
      </c>
      <c r="I119" s="255">
        <v>4</v>
      </c>
      <c r="J119" s="255">
        <v>19</v>
      </c>
      <c r="K119" s="255">
        <v>12</v>
      </c>
      <c r="L119" s="255">
        <v>54</v>
      </c>
    </row>
    <row r="120" spans="1:12" ht="15" customHeight="1" x14ac:dyDescent="0.25">
      <c r="A120" s="258" t="s">
        <v>477</v>
      </c>
      <c r="B120" s="258" t="str">
        <f>IFERROR(VLOOKUP($A120,'[2]Establecimiento 2023'!$A$1:$E$183,4,FALSE),0)</f>
        <v>04201-Illapel</v>
      </c>
      <c r="C120" s="258" t="str">
        <f>IFERROR(VLOOKUP($A120,'[2]Establecimiento 2023'!$A$1:$E$183,3,FALSE),0)</f>
        <v>105326-Centro de Salud Familiar Villa San Rafael de Rozas</v>
      </c>
      <c r="D120" s="259">
        <v>1</v>
      </c>
      <c r="E120" s="259">
        <v>15</v>
      </c>
      <c r="G120" s="169" t="s">
        <v>407</v>
      </c>
      <c r="H120" s="255">
        <v>3</v>
      </c>
      <c r="I120" s="255">
        <v>3</v>
      </c>
      <c r="J120" s="255">
        <v>3</v>
      </c>
      <c r="K120" s="255"/>
      <c r="L120" s="255">
        <v>9</v>
      </c>
    </row>
    <row r="121" spans="1:12" ht="15" customHeight="1" x14ac:dyDescent="0.25">
      <c r="A121" s="258" t="s">
        <v>477</v>
      </c>
      <c r="B121" s="258" t="str">
        <f>IFERROR(VLOOKUP($A121,'[2]Establecimiento 2023'!$A$1:$E$183,4,FALSE),0)</f>
        <v>04201-Illapel</v>
      </c>
      <c r="C121" s="258" t="str">
        <f>IFERROR(VLOOKUP($A121,'[2]Establecimiento 2023'!$A$1:$E$183,3,FALSE),0)</f>
        <v>105326-Centro de Salud Familiar Villa San Rafael de Rozas</v>
      </c>
      <c r="D121" s="259">
        <v>2</v>
      </c>
      <c r="E121" s="259">
        <v>3</v>
      </c>
      <c r="G121" s="169" t="s">
        <v>408</v>
      </c>
      <c r="H121" s="255"/>
      <c r="I121" s="255">
        <v>2</v>
      </c>
      <c r="J121" s="255"/>
      <c r="K121" s="255">
        <v>3</v>
      </c>
      <c r="L121" s="255">
        <v>5</v>
      </c>
    </row>
    <row r="122" spans="1:12" ht="15" customHeight="1" x14ac:dyDescent="0.25">
      <c r="A122" s="258" t="s">
        <v>477</v>
      </c>
      <c r="B122" s="258" t="str">
        <f>IFERROR(VLOOKUP($A122,'[2]Establecimiento 2023'!$A$1:$E$183,4,FALSE),0)</f>
        <v>04201-Illapel</v>
      </c>
      <c r="C122" s="258" t="str">
        <f>IFERROR(VLOOKUP($A122,'[2]Establecimiento 2023'!$A$1:$E$183,3,FALSE),0)</f>
        <v>105326-Centro de Salud Familiar Villa San Rafael de Rozas</v>
      </c>
      <c r="D122" s="259">
        <v>3</v>
      </c>
      <c r="E122" s="259">
        <v>15</v>
      </c>
      <c r="G122" s="169" t="s">
        <v>409</v>
      </c>
      <c r="H122" s="255"/>
      <c r="I122" s="255">
        <v>4</v>
      </c>
      <c r="J122" s="255">
        <v>10</v>
      </c>
      <c r="K122" s="255">
        <v>11</v>
      </c>
      <c r="L122" s="255">
        <v>25</v>
      </c>
    </row>
    <row r="123" spans="1:12" ht="15" customHeight="1" x14ac:dyDescent="0.25">
      <c r="A123" s="258" t="s">
        <v>477</v>
      </c>
      <c r="B123" s="258" t="str">
        <f>IFERROR(VLOOKUP($A123,'[2]Establecimiento 2023'!$A$1:$E$183,4,FALSE),0)</f>
        <v>04201-Illapel</v>
      </c>
      <c r="C123" s="258" t="str">
        <f>IFERROR(VLOOKUP($A123,'[2]Establecimiento 2023'!$A$1:$E$183,3,FALSE),0)</f>
        <v>105326-Centro de Salud Familiar Villa San Rafael de Rozas</v>
      </c>
      <c r="D123" s="259">
        <v>4</v>
      </c>
      <c r="E123" s="259">
        <v>25</v>
      </c>
      <c r="G123" s="256" t="s">
        <v>593</v>
      </c>
      <c r="H123" s="255">
        <v>236</v>
      </c>
      <c r="I123" s="255">
        <v>195</v>
      </c>
      <c r="J123" s="255">
        <v>135</v>
      </c>
      <c r="K123" s="255">
        <v>167</v>
      </c>
      <c r="L123" s="255">
        <v>733</v>
      </c>
    </row>
    <row r="124" spans="1:12" ht="15" customHeight="1" x14ac:dyDescent="0.25">
      <c r="A124" s="258" t="s">
        <v>478</v>
      </c>
      <c r="B124" s="258" t="str">
        <f>IFERROR(VLOOKUP($A124,'[2]Establecimiento 2023'!$A$1:$E$183,4,FALSE),0)</f>
        <v>04101-La Serena</v>
      </c>
      <c r="C124" s="258" t="str">
        <f>IFERROR(VLOOKUP($A124,'[2]Establecimiento 2023'!$A$1:$E$183,3,FALSE),0)</f>
        <v>105400-Posta de Salud Rural Algarrobito</v>
      </c>
      <c r="D124" s="259">
        <v>1</v>
      </c>
      <c r="E124" s="259">
        <v>21</v>
      </c>
      <c r="G124" s="169" t="s">
        <v>410</v>
      </c>
      <c r="H124" s="255">
        <v>112</v>
      </c>
      <c r="I124" s="255">
        <v>75</v>
      </c>
      <c r="J124" s="255">
        <v>47</v>
      </c>
      <c r="K124" s="255">
        <v>65</v>
      </c>
      <c r="L124" s="255">
        <v>299</v>
      </c>
    </row>
    <row r="125" spans="1:12" ht="15" customHeight="1" x14ac:dyDescent="0.25">
      <c r="A125" s="258" t="s">
        <v>478</v>
      </c>
      <c r="B125" s="258" t="str">
        <f>IFERROR(VLOOKUP($A125,'[2]Establecimiento 2023'!$A$1:$E$183,4,FALSE),0)</f>
        <v>04101-La Serena</v>
      </c>
      <c r="C125" s="258" t="str">
        <f>IFERROR(VLOOKUP($A125,'[2]Establecimiento 2023'!$A$1:$E$183,3,FALSE),0)</f>
        <v>105400-Posta de Salud Rural Algarrobito</v>
      </c>
      <c r="D125" s="259">
        <v>2</v>
      </c>
      <c r="E125" s="259">
        <v>10</v>
      </c>
      <c r="G125" s="169" t="s">
        <v>411</v>
      </c>
      <c r="H125" s="255">
        <v>21</v>
      </c>
      <c r="I125" s="255">
        <v>57</v>
      </c>
      <c r="J125" s="255">
        <v>34</v>
      </c>
      <c r="K125" s="255">
        <v>43</v>
      </c>
      <c r="L125" s="255">
        <v>155</v>
      </c>
    </row>
    <row r="126" spans="1:12" ht="15" customHeight="1" x14ac:dyDescent="0.25">
      <c r="A126" s="258" t="s">
        <v>478</v>
      </c>
      <c r="B126" s="258" t="str">
        <f>IFERROR(VLOOKUP($A126,'[2]Establecimiento 2023'!$A$1:$E$183,4,FALSE),0)</f>
        <v>04101-La Serena</v>
      </c>
      <c r="C126" s="258" t="str">
        <f>IFERROR(VLOOKUP($A126,'[2]Establecimiento 2023'!$A$1:$E$183,3,FALSE),0)</f>
        <v>105400-Posta de Salud Rural Algarrobito</v>
      </c>
      <c r="D126" s="259">
        <v>3</v>
      </c>
      <c r="E126" s="259">
        <v>19</v>
      </c>
      <c r="G126" s="169" t="s">
        <v>412</v>
      </c>
      <c r="H126" s="255">
        <v>19</v>
      </c>
      <c r="I126" s="255">
        <v>9</v>
      </c>
      <c r="J126" s="255">
        <v>2</v>
      </c>
      <c r="K126" s="255">
        <v>16</v>
      </c>
      <c r="L126" s="255">
        <v>46</v>
      </c>
    </row>
    <row r="127" spans="1:12" ht="15" customHeight="1" x14ac:dyDescent="0.25">
      <c r="A127" s="258" t="s">
        <v>478</v>
      </c>
      <c r="B127" s="258" t="str">
        <f>IFERROR(VLOOKUP($A127,'[2]Establecimiento 2023'!$A$1:$E$183,4,FALSE),0)</f>
        <v>04101-La Serena</v>
      </c>
      <c r="C127" s="258" t="str">
        <f>IFERROR(VLOOKUP($A127,'[2]Establecimiento 2023'!$A$1:$E$183,3,FALSE),0)</f>
        <v>105400-Posta de Salud Rural Algarrobito</v>
      </c>
      <c r="D127" s="259">
        <v>4</v>
      </c>
      <c r="E127" s="259">
        <v>10</v>
      </c>
      <c r="G127" s="169" t="s">
        <v>413</v>
      </c>
      <c r="H127" s="255">
        <v>55</v>
      </c>
      <c r="I127" s="255">
        <v>32</v>
      </c>
      <c r="J127" s="255">
        <v>34</v>
      </c>
      <c r="K127" s="255">
        <v>28</v>
      </c>
      <c r="L127" s="255">
        <v>149</v>
      </c>
    </row>
    <row r="128" spans="1:12" ht="15" customHeight="1" x14ac:dyDescent="0.25">
      <c r="A128" s="258" t="s">
        <v>479</v>
      </c>
      <c r="B128" s="258" t="str">
        <f>IFERROR(VLOOKUP($A128,'[2]Establecimiento 2023'!$A$1:$E$183,4,FALSE),0)</f>
        <v>04101-La Serena</v>
      </c>
      <c r="C128" s="258" t="str">
        <f>IFERROR(VLOOKUP($A128,'[2]Establecimiento 2023'!$A$1:$E$183,3,FALSE),0)</f>
        <v>105401-Posta de Salud Rural Las Rojas</v>
      </c>
      <c r="D128" s="259">
        <v>1</v>
      </c>
      <c r="E128" s="259">
        <v>19</v>
      </c>
      <c r="G128" s="169" t="s">
        <v>414</v>
      </c>
      <c r="H128" s="255">
        <v>4</v>
      </c>
      <c r="I128" s="255">
        <v>2</v>
      </c>
      <c r="J128" s="255">
        <v>4</v>
      </c>
      <c r="K128" s="255">
        <v>4</v>
      </c>
      <c r="L128" s="255">
        <v>14</v>
      </c>
    </row>
    <row r="129" spans="1:12" ht="15" customHeight="1" x14ac:dyDescent="0.25">
      <c r="A129" s="258" t="s">
        <v>479</v>
      </c>
      <c r="B129" s="258" t="str">
        <f>IFERROR(VLOOKUP($A129,'[2]Establecimiento 2023'!$A$1:$E$183,4,FALSE),0)</f>
        <v>04101-La Serena</v>
      </c>
      <c r="C129" s="258" t="str">
        <f>IFERROR(VLOOKUP($A129,'[2]Establecimiento 2023'!$A$1:$E$183,3,FALSE),0)</f>
        <v>105401-Posta de Salud Rural Las Rojas</v>
      </c>
      <c r="D129" s="259">
        <v>2</v>
      </c>
      <c r="E129" s="259">
        <v>11</v>
      </c>
      <c r="G129" s="169" t="s">
        <v>415</v>
      </c>
      <c r="H129" s="255">
        <v>2</v>
      </c>
      <c r="I129" s="255">
        <v>10</v>
      </c>
      <c r="J129" s="255">
        <v>2</v>
      </c>
      <c r="K129" s="255">
        <v>3</v>
      </c>
      <c r="L129" s="255">
        <v>17</v>
      </c>
    </row>
    <row r="130" spans="1:12" ht="15" customHeight="1" x14ac:dyDescent="0.25">
      <c r="A130" s="258" t="s">
        <v>479</v>
      </c>
      <c r="B130" s="258" t="str">
        <f>IFERROR(VLOOKUP($A130,'[2]Establecimiento 2023'!$A$1:$E$183,4,FALSE),0)</f>
        <v>04101-La Serena</v>
      </c>
      <c r="C130" s="258" t="str">
        <f>IFERROR(VLOOKUP($A130,'[2]Establecimiento 2023'!$A$1:$E$183,3,FALSE),0)</f>
        <v>105401-Posta de Salud Rural Las Rojas</v>
      </c>
      <c r="D130" s="259">
        <v>3</v>
      </c>
      <c r="E130" s="259">
        <v>4</v>
      </c>
      <c r="G130" s="169" t="s">
        <v>416</v>
      </c>
      <c r="H130" s="255">
        <v>3</v>
      </c>
      <c r="I130" s="255"/>
      <c r="J130" s="255">
        <v>1</v>
      </c>
      <c r="K130" s="255">
        <v>3</v>
      </c>
      <c r="L130" s="255">
        <v>7</v>
      </c>
    </row>
    <row r="131" spans="1:12" ht="15" customHeight="1" x14ac:dyDescent="0.25">
      <c r="A131" s="258" t="s">
        <v>479</v>
      </c>
      <c r="B131" s="258" t="str">
        <f>IFERROR(VLOOKUP($A131,'[2]Establecimiento 2023'!$A$1:$E$183,4,FALSE),0)</f>
        <v>04101-La Serena</v>
      </c>
      <c r="C131" s="258" t="str">
        <f>IFERROR(VLOOKUP($A131,'[2]Establecimiento 2023'!$A$1:$E$183,3,FALSE),0)</f>
        <v>105401-Posta de Salud Rural Las Rojas</v>
      </c>
      <c r="D131" s="259">
        <v>4</v>
      </c>
      <c r="E131" s="259">
        <v>8</v>
      </c>
      <c r="G131" s="169" t="s">
        <v>417</v>
      </c>
      <c r="H131" s="255">
        <v>10</v>
      </c>
      <c r="I131" s="255">
        <v>1</v>
      </c>
      <c r="J131" s="255"/>
      <c r="K131" s="255"/>
      <c r="L131" s="255">
        <v>11</v>
      </c>
    </row>
    <row r="132" spans="1:12" ht="15" customHeight="1" x14ac:dyDescent="0.25">
      <c r="A132" s="258" t="s">
        <v>480</v>
      </c>
      <c r="B132" s="258" t="str">
        <f>IFERROR(VLOOKUP($A132,'[2]Establecimiento 2023'!$A$1:$E$183,4,FALSE),0)</f>
        <v>04101-La Serena</v>
      </c>
      <c r="C132" s="258" t="str">
        <f>IFERROR(VLOOKUP($A132,'[2]Establecimiento 2023'!$A$1:$E$183,3,FALSE),0)</f>
        <v>105402-Posta de Salud Rural El Romero</v>
      </c>
      <c r="D132" s="259">
        <v>1</v>
      </c>
      <c r="E132" s="259">
        <v>5</v>
      </c>
      <c r="G132" s="169" t="s">
        <v>418</v>
      </c>
      <c r="H132" s="255"/>
      <c r="I132" s="255">
        <v>1</v>
      </c>
      <c r="J132" s="255"/>
      <c r="K132" s="255"/>
      <c r="L132" s="255">
        <v>1</v>
      </c>
    </row>
    <row r="133" spans="1:12" ht="15" customHeight="1" x14ac:dyDescent="0.25">
      <c r="A133" s="258" t="s">
        <v>480</v>
      </c>
      <c r="B133" s="258" t="str">
        <f>IFERROR(VLOOKUP($A133,'[2]Establecimiento 2023'!$A$1:$E$183,4,FALSE),0)</f>
        <v>04101-La Serena</v>
      </c>
      <c r="C133" s="258" t="str">
        <f>IFERROR(VLOOKUP($A133,'[2]Establecimiento 2023'!$A$1:$E$183,3,FALSE),0)</f>
        <v>105402-Posta de Salud Rural El Romero</v>
      </c>
      <c r="D133" s="259">
        <v>2</v>
      </c>
      <c r="E133" s="259">
        <v>3</v>
      </c>
      <c r="G133" s="169" t="s">
        <v>419</v>
      </c>
      <c r="H133" s="255">
        <v>10</v>
      </c>
      <c r="I133" s="255">
        <v>3</v>
      </c>
      <c r="J133" s="255">
        <v>11</v>
      </c>
      <c r="K133" s="255">
        <v>5</v>
      </c>
      <c r="L133" s="255">
        <v>29</v>
      </c>
    </row>
    <row r="134" spans="1:12" ht="15" customHeight="1" x14ac:dyDescent="0.25">
      <c r="A134" s="258" t="s">
        <v>480</v>
      </c>
      <c r="B134" s="258" t="str">
        <f>IFERROR(VLOOKUP($A134,'[2]Establecimiento 2023'!$A$1:$E$183,4,FALSE),0)</f>
        <v>04101-La Serena</v>
      </c>
      <c r="C134" s="258" t="str">
        <f>IFERROR(VLOOKUP($A134,'[2]Establecimiento 2023'!$A$1:$E$183,3,FALSE),0)</f>
        <v>105402-Posta de Salud Rural El Romero</v>
      </c>
      <c r="D134" s="259">
        <v>3</v>
      </c>
      <c r="E134" s="259">
        <v>5</v>
      </c>
      <c r="G134" s="169" t="s">
        <v>420</v>
      </c>
      <c r="H134" s="255"/>
      <c r="I134" s="255">
        <v>1</v>
      </c>
      <c r="J134" s="255"/>
      <c r="K134" s="255"/>
      <c r="L134" s="255">
        <v>1</v>
      </c>
    </row>
    <row r="135" spans="1:12" ht="15" customHeight="1" x14ac:dyDescent="0.25">
      <c r="A135" s="258" t="s">
        <v>480</v>
      </c>
      <c r="B135" s="258" t="str">
        <f>IFERROR(VLOOKUP($A135,'[2]Establecimiento 2023'!$A$1:$E$183,4,FALSE),0)</f>
        <v>04101-La Serena</v>
      </c>
      <c r="C135" s="258" t="str">
        <f>IFERROR(VLOOKUP($A135,'[2]Establecimiento 2023'!$A$1:$E$183,3,FALSE),0)</f>
        <v>105402-Posta de Salud Rural El Romero</v>
      </c>
      <c r="D135" s="259">
        <v>4</v>
      </c>
      <c r="E135" s="259">
        <v>4</v>
      </c>
      <c r="G135" s="169" t="s">
        <v>421</v>
      </c>
      <c r="H135" s="255"/>
      <c r="I135" s="255">
        <v>4</v>
      </c>
      <c r="J135" s="255"/>
      <c r="K135" s="255"/>
      <c r="L135" s="255">
        <v>4</v>
      </c>
    </row>
    <row r="136" spans="1:12" ht="15" customHeight="1" x14ac:dyDescent="0.25">
      <c r="A136" s="258" t="s">
        <v>481</v>
      </c>
      <c r="B136" s="258" t="str">
        <f>IFERROR(VLOOKUP($A136,'[2]Establecimiento 2023'!$A$1:$E$183,4,FALSE),0)</f>
        <v>04102-Coquimbo</v>
      </c>
      <c r="C136" s="258" t="str">
        <f>IFERROR(VLOOKUP($A136,'[2]Establecimiento 2023'!$A$1:$E$183,3,FALSE),0)</f>
        <v>105405-Posta de Salud Rural Guanaqueros</v>
      </c>
      <c r="D136" s="259">
        <v>1</v>
      </c>
      <c r="E136" s="259">
        <v>6</v>
      </c>
      <c r="G136" s="256" t="s">
        <v>594</v>
      </c>
      <c r="H136" s="255">
        <v>30</v>
      </c>
      <c r="I136" s="255">
        <v>40</v>
      </c>
      <c r="J136" s="255">
        <v>19</v>
      </c>
      <c r="K136" s="255">
        <v>27</v>
      </c>
      <c r="L136" s="255">
        <v>116</v>
      </c>
    </row>
    <row r="137" spans="1:12" ht="15" customHeight="1" x14ac:dyDescent="0.25">
      <c r="A137" s="258" t="s">
        <v>481</v>
      </c>
      <c r="B137" s="258" t="str">
        <f>IFERROR(VLOOKUP($A137,'[2]Establecimiento 2023'!$A$1:$E$183,4,FALSE),0)</f>
        <v>04102-Coquimbo</v>
      </c>
      <c r="C137" s="258" t="str">
        <f>IFERROR(VLOOKUP($A137,'[2]Establecimiento 2023'!$A$1:$E$183,3,FALSE),0)</f>
        <v>105405-Posta de Salud Rural Guanaqueros</v>
      </c>
      <c r="D137" s="259">
        <v>2</v>
      </c>
      <c r="E137" s="259">
        <v>6</v>
      </c>
      <c r="G137" s="169" t="s">
        <v>423</v>
      </c>
      <c r="H137" s="255">
        <v>30</v>
      </c>
      <c r="I137" s="255">
        <v>36</v>
      </c>
      <c r="J137" s="255">
        <v>19</v>
      </c>
      <c r="K137" s="255">
        <v>27</v>
      </c>
      <c r="L137" s="255">
        <v>112</v>
      </c>
    </row>
    <row r="138" spans="1:12" ht="15" customHeight="1" x14ac:dyDescent="0.25">
      <c r="A138" s="258" t="s">
        <v>481</v>
      </c>
      <c r="B138" s="258" t="str">
        <f>IFERROR(VLOOKUP($A138,'[2]Establecimiento 2023'!$A$1:$E$183,4,FALSE),0)</f>
        <v>04102-Coquimbo</v>
      </c>
      <c r="C138" s="258" t="str">
        <f>IFERROR(VLOOKUP($A138,'[2]Establecimiento 2023'!$A$1:$E$183,3,FALSE),0)</f>
        <v>105405-Posta de Salud Rural Guanaqueros</v>
      </c>
      <c r="D138" s="259">
        <v>3</v>
      </c>
      <c r="E138" s="259">
        <v>19</v>
      </c>
      <c r="G138" s="169" t="s">
        <v>424</v>
      </c>
      <c r="H138" s="255"/>
      <c r="I138" s="255">
        <v>4</v>
      </c>
      <c r="J138" s="255"/>
      <c r="K138" s="255"/>
      <c r="L138" s="255">
        <v>4</v>
      </c>
    </row>
    <row r="139" spans="1:12" ht="15" customHeight="1" x14ac:dyDescent="0.25">
      <c r="A139" s="258" t="s">
        <v>481</v>
      </c>
      <c r="B139" s="258" t="str">
        <f>IFERROR(VLOOKUP($A139,'[2]Establecimiento 2023'!$A$1:$E$183,4,FALSE),0)</f>
        <v>04102-Coquimbo</v>
      </c>
      <c r="C139" s="258" t="str">
        <f>IFERROR(VLOOKUP($A139,'[2]Establecimiento 2023'!$A$1:$E$183,3,FALSE),0)</f>
        <v>105405-Posta de Salud Rural Guanaqueros</v>
      </c>
      <c r="D139" s="259">
        <v>4</v>
      </c>
      <c r="E139" s="259">
        <v>7</v>
      </c>
      <c r="G139" s="256" t="s">
        <v>595</v>
      </c>
      <c r="H139" s="255">
        <v>13</v>
      </c>
      <c r="I139" s="255"/>
      <c r="J139" s="255">
        <v>45</v>
      </c>
      <c r="K139" s="255">
        <v>54</v>
      </c>
      <c r="L139" s="255">
        <v>112</v>
      </c>
    </row>
    <row r="140" spans="1:12" ht="15" customHeight="1" x14ac:dyDescent="0.25">
      <c r="A140" s="258" t="s">
        <v>482</v>
      </c>
      <c r="B140" s="258" t="str">
        <f>IFERROR(VLOOKUP($A140,'[2]Establecimiento 2023'!$A$1:$E$183,4,FALSE),0)</f>
        <v>04102-Coquimbo</v>
      </c>
      <c r="C140" s="258" t="str">
        <f>IFERROR(VLOOKUP($A140,'[2]Establecimiento 2023'!$A$1:$E$183,3,FALSE),0)</f>
        <v>105407-Posta de Salud Rural Tambillo</v>
      </c>
      <c r="D140" s="259">
        <v>4</v>
      </c>
      <c r="E140" s="259">
        <v>4</v>
      </c>
      <c r="G140" s="169" t="s">
        <v>427</v>
      </c>
      <c r="H140" s="255">
        <v>13</v>
      </c>
      <c r="I140" s="255"/>
      <c r="J140" s="255">
        <v>29</v>
      </c>
      <c r="K140" s="255">
        <v>34</v>
      </c>
      <c r="L140" s="255">
        <v>76</v>
      </c>
    </row>
    <row r="141" spans="1:12" ht="15" customHeight="1" x14ac:dyDescent="0.25">
      <c r="A141" s="258" t="s">
        <v>483</v>
      </c>
      <c r="B141" s="258" t="str">
        <f>IFERROR(VLOOKUP($A141,'[2]Establecimiento 2023'!$A$1:$E$183,4,FALSE),0)</f>
        <v>04305-Rio Hurtado</v>
      </c>
      <c r="C141" s="258" t="str">
        <f>IFERROR(VLOOKUP($A141,'[2]Establecimiento 2023'!$A$1:$E$183,3,FALSE),0)</f>
        <v>105409-Posta de Salud Rural El Chañar</v>
      </c>
      <c r="D141" s="259">
        <v>3</v>
      </c>
      <c r="E141" s="259">
        <v>6</v>
      </c>
      <c r="G141" s="169" t="s">
        <v>428</v>
      </c>
      <c r="H141" s="255"/>
      <c r="I141" s="255"/>
      <c r="J141" s="255">
        <v>9</v>
      </c>
      <c r="K141" s="255">
        <v>6</v>
      </c>
      <c r="L141" s="255">
        <v>15</v>
      </c>
    </row>
    <row r="142" spans="1:12" ht="15" customHeight="1" x14ac:dyDescent="0.25">
      <c r="A142" s="258" t="s">
        <v>483</v>
      </c>
      <c r="B142" s="258" t="str">
        <f>IFERROR(VLOOKUP($A142,'[2]Establecimiento 2023'!$A$1:$E$183,4,FALSE),0)</f>
        <v>04305-Rio Hurtado</v>
      </c>
      <c r="C142" s="258" t="str">
        <f>IFERROR(VLOOKUP($A142,'[2]Establecimiento 2023'!$A$1:$E$183,3,FALSE),0)</f>
        <v>105409-Posta de Salud Rural El Chañar</v>
      </c>
      <c r="D142" s="259">
        <v>4</v>
      </c>
      <c r="E142" s="259">
        <v>0</v>
      </c>
      <c r="G142" s="169" t="s">
        <v>429</v>
      </c>
      <c r="H142" s="255"/>
      <c r="I142" s="255"/>
      <c r="J142" s="255">
        <v>3</v>
      </c>
      <c r="K142" s="255">
        <v>2</v>
      </c>
      <c r="L142" s="255">
        <v>5</v>
      </c>
    </row>
    <row r="143" spans="1:12" ht="15" customHeight="1" x14ac:dyDescent="0.25">
      <c r="A143" s="258" t="s">
        <v>484</v>
      </c>
      <c r="B143" s="258" t="str">
        <f>IFERROR(VLOOKUP($A143,'[2]Establecimiento 2023'!$A$1:$E$183,4,FALSE),0)</f>
        <v>04305-Rio Hurtado</v>
      </c>
      <c r="C143" s="258" t="str">
        <f>IFERROR(VLOOKUP($A143,'[2]Establecimiento 2023'!$A$1:$E$183,3,FALSE),0)</f>
        <v>105410-Posta de Salud Rural Hurtado</v>
      </c>
      <c r="D143" s="259">
        <v>3</v>
      </c>
      <c r="E143" s="259">
        <v>0</v>
      </c>
      <c r="G143" s="169" t="s">
        <v>431</v>
      </c>
      <c r="H143" s="255"/>
      <c r="I143" s="255"/>
      <c r="J143" s="255"/>
      <c r="K143" s="255">
        <v>3</v>
      </c>
      <c r="L143" s="255">
        <v>3</v>
      </c>
    </row>
    <row r="144" spans="1:12" ht="15" customHeight="1" x14ac:dyDescent="0.25">
      <c r="A144" s="258" t="s">
        <v>484</v>
      </c>
      <c r="B144" s="258" t="str">
        <f>IFERROR(VLOOKUP($A144,'[2]Establecimiento 2023'!$A$1:$E$183,4,FALSE),0)</f>
        <v>04305-Rio Hurtado</v>
      </c>
      <c r="C144" s="258" t="str">
        <f>IFERROR(VLOOKUP($A144,'[2]Establecimiento 2023'!$A$1:$E$183,3,FALSE),0)</f>
        <v>105410-Posta de Salud Rural Hurtado</v>
      </c>
      <c r="D144" s="259">
        <v>4</v>
      </c>
      <c r="E144" s="259">
        <v>0</v>
      </c>
      <c r="G144" s="169" t="s">
        <v>432</v>
      </c>
      <c r="H144" s="255"/>
      <c r="I144" s="255"/>
      <c r="J144" s="255">
        <v>4</v>
      </c>
      <c r="K144" s="255">
        <v>3</v>
      </c>
      <c r="L144" s="255">
        <v>7</v>
      </c>
    </row>
    <row r="145" spans="1:12" ht="15" customHeight="1" x14ac:dyDescent="0.25">
      <c r="A145" s="258" t="s">
        <v>486</v>
      </c>
      <c r="B145" s="258" t="str">
        <f>IFERROR(VLOOKUP($A145,'[2]Establecimiento 2023'!$A$1:$E$183,4,FALSE),0)</f>
        <v>04305-Rio Hurtado</v>
      </c>
      <c r="C145" s="258" t="str">
        <f>IFERROR(VLOOKUP($A145,'[2]Establecimiento 2023'!$A$1:$E$183,3,FALSE),0)</f>
        <v>105413-Posta de Salud Rural Samo Alto</v>
      </c>
      <c r="D145" s="259">
        <v>4</v>
      </c>
      <c r="E145" s="259">
        <v>0</v>
      </c>
      <c r="G145" s="169" t="s">
        <v>433</v>
      </c>
      <c r="H145" s="255"/>
      <c r="I145" s="255"/>
      <c r="J145" s="255"/>
      <c r="K145" s="255">
        <v>6</v>
      </c>
      <c r="L145" s="255">
        <v>6</v>
      </c>
    </row>
    <row r="146" spans="1:12" ht="15" customHeight="1" x14ac:dyDescent="0.25">
      <c r="A146" s="258" t="s">
        <v>487</v>
      </c>
      <c r="B146" s="258" t="str">
        <f>IFERROR(VLOOKUP($A146,'[2]Establecimiento 2023'!$A$1:$E$183,4,FALSE),0)</f>
        <v>04305-Rio Hurtado</v>
      </c>
      <c r="C146" s="258" t="str">
        <f>IFERROR(VLOOKUP($A146,'[2]Establecimiento 2023'!$A$1:$E$183,3,FALSE),0)</f>
        <v>105414-Posta de Salud Rural Serón</v>
      </c>
      <c r="D146" s="259">
        <v>3</v>
      </c>
      <c r="E146" s="259">
        <v>4</v>
      </c>
      <c r="G146" s="256" t="s">
        <v>578</v>
      </c>
      <c r="H146" s="255">
        <v>4906</v>
      </c>
      <c r="I146" s="255">
        <v>4436</v>
      </c>
      <c r="J146" s="255">
        <v>4947</v>
      </c>
      <c r="K146" s="255">
        <v>4806</v>
      </c>
      <c r="L146" s="255">
        <v>19095</v>
      </c>
    </row>
    <row r="147" spans="1:12" ht="15" customHeight="1" x14ac:dyDescent="0.25">
      <c r="A147" s="258" t="s">
        <v>487</v>
      </c>
      <c r="B147" s="258" t="str">
        <f>IFERROR(VLOOKUP($A147,'[2]Establecimiento 2023'!$A$1:$E$183,4,FALSE),0)</f>
        <v>04305-Rio Hurtado</v>
      </c>
      <c r="C147" s="258" t="str">
        <f>IFERROR(VLOOKUP($A147,'[2]Establecimiento 2023'!$A$1:$E$183,3,FALSE),0)</f>
        <v>105414-Posta de Salud Rural Serón</v>
      </c>
      <c r="D147" s="259">
        <v>4</v>
      </c>
      <c r="E147" s="259">
        <v>0</v>
      </c>
    </row>
    <row r="148" spans="1:12" ht="15" customHeight="1" x14ac:dyDescent="0.25">
      <c r="A148" s="258" t="s">
        <v>488</v>
      </c>
      <c r="B148" s="258" t="str">
        <f>IFERROR(VLOOKUP($A148,'[2]Establecimiento 2023'!$A$1:$E$183,4,FALSE),0)</f>
        <v>04301-Ovalle</v>
      </c>
      <c r="C148" s="258" t="str">
        <f>IFERROR(VLOOKUP($A148,'[2]Establecimiento 2023'!$A$1:$E$183,3,FALSE),0)</f>
        <v>105416-Posta de Salud Rural Camarico (Ovalle)</v>
      </c>
      <c r="D148" s="259">
        <v>1</v>
      </c>
      <c r="E148" s="259">
        <v>6</v>
      </c>
    </row>
    <row r="149" spans="1:12" ht="15" customHeight="1" x14ac:dyDescent="0.25">
      <c r="A149" s="258" t="s">
        <v>488</v>
      </c>
      <c r="B149" s="258" t="str">
        <f>IFERROR(VLOOKUP($A149,'[2]Establecimiento 2023'!$A$1:$E$183,4,FALSE),0)</f>
        <v>04301-Ovalle</v>
      </c>
      <c r="C149" s="258" t="str">
        <f>IFERROR(VLOOKUP($A149,'[2]Establecimiento 2023'!$A$1:$E$183,3,FALSE),0)</f>
        <v>105416-Posta de Salud Rural Camarico (Ovalle)</v>
      </c>
      <c r="D149" s="259">
        <v>3</v>
      </c>
      <c r="E149" s="259">
        <v>4</v>
      </c>
    </row>
    <row r="150" spans="1:12" ht="15" customHeight="1" x14ac:dyDescent="0.25">
      <c r="A150" s="258" t="s">
        <v>489</v>
      </c>
      <c r="B150" s="258" t="str">
        <f>IFERROR(VLOOKUP($A150,'[2]Establecimiento 2023'!$A$1:$E$183,4,FALSE),0)</f>
        <v>04301-Ovalle</v>
      </c>
      <c r="C150" s="258" t="str">
        <f>IFERROR(VLOOKUP($A150,'[2]Establecimiento 2023'!$A$1:$E$183,3,FALSE),0)</f>
        <v>105417-Posta de Salud Rural Alcones Bajo</v>
      </c>
      <c r="D150" s="259">
        <v>2</v>
      </c>
      <c r="E150" s="259">
        <v>0</v>
      </c>
    </row>
    <row r="151" spans="1:12" ht="15" customHeight="1" x14ac:dyDescent="0.25">
      <c r="A151" s="258" t="s">
        <v>490</v>
      </c>
      <c r="B151" s="258" t="str">
        <f>IFERROR(VLOOKUP($A151,'[2]Establecimiento 2023'!$A$1:$E$183,4,FALSE),0)</f>
        <v>04301-Ovalle</v>
      </c>
      <c r="C151" s="258" t="str">
        <f>IFERROR(VLOOKUP($A151,'[2]Establecimiento 2023'!$A$1:$E$183,3,FALSE),0)</f>
        <v>105419-Posta de Salud Rural Las Sossas</v>
      </c>
      <c r="D151" s="259">
        <v>1</v>
      </c>
      <c r="E151" s="259">
        <v>7</v>
      </c>
    </row>
    <row r="152" spans="1:12" ht="15" customHeight="1" x14ac:dyDescent="0.25">
      <c r="A152" s="258" t="s">
        <v>491</v>
      </c>
      <c r="B152" s="258" t="str">
        <f>IFERROR(VLOOKUP($A152,'[2]Establecimiento 2023'!$A$1:$E$183,4,FALSE),0)</f>
        <v>04303-Monte Patria</v>
      </c>
      <c r="C152" s="258" t="str">
        <f>IFERROR(VLOOKUP($A152,'[2]Establecimiento 2023'!$A$1:$E$183,3,FALSE),0)</f>
        <v>105425-Posta de Salud Rural Chilecito</v>
      </c>
      <c r="D152" s="259">
        <v>1</v>
      </c>
      <c r="E152" s="259">
        <v>4</v>
      </c>
    </row>
    <row r="153" spans="1:12" ht="15" customHeight="1" x14ac:dyDescent="0.25">
      <c r="A153" s="258" t="s">
        <v>491</v>
      </c>
      <c r="B153" s="258" t="str">
        <f>IFERROR(VLOOKUP($A153,'[2]Establecimiento 2023'!$A$1:$E$183,4,FALSE),0)</f>
        <v>04303-Monte Patria</v>
      </c>
      <c r="C153" s="258" t="str">
        <f>IFERROR(VLOOKUP($A153,'[2]Establecimiento 2023'!$A$1:$E$183,3,FALSE),0)</f>
        <v>105425-Posta de Salud Rural Chilecito</v>
      </c>
      <c r="D153" s="259">
        <v>2</v>
      </c>
      <c r="E153" s="259">
        <v>2</v>
      </c>
    </row>
    <row r="154" spans="1:12" ht="15" customHeight="1" x14ac:dyDescent="0.25">
      <c r="A154" s="258" t="s">
        <v>491</v>
      </c>
      <c r="B154" s="258" t="str">
        <f>IFERROR(VLOOKUP($A154,'[2]Establecimiento 2023'!$A$1:$E$183,4,FALSE),0)</f>
        <v>04303-Monte Patria</v>
      </c>
      <c r="C154" s="258" t="str">
        <f>IFERROR(VLOOKUP($A154,'[2]Establecimiento 2023'!$A$1:$E$183,3,FALSE),0)</f>
        <v>105425-Posta de Salud Rural Chilecito</v>
      </c>
      <c r="D154" s="259">
        <v>3</v>
      </c>
      <c r="E154" s="259">
        <v>4</v>
      </c>
    </row>
    <row r="155" spans="1:12" ht="15" customHeight="1" x14ac:dyDescent="0.25">
      <c r="A155" s="258" t="s">
        <v>491</v>
      </c>
      <c r="B155" s="258" t="str">
        <f>IFERROR(VLOOKUP($A155,'[2]Establecimiento 2023'!$A$1:$E$183,4,FALSE),0)</f>
        <v>04303-Monte Patria</v>
      </c>
      <c r="C155" s="258" t="str">
        <f>IFERROR(VLOOKUP($A155,'[2]Establecimiento 2023'!$A$1:$E$183,3,FALSE),0)</f>
        <v>105425-Posta de Salud Rural Chilecito</v>
      </c>
      <c r="D155" s="259">
        <v>4</v>
      </c>
      <c r="E155" s="259">
        <v>4</v>
      </c>
    </row>
    <row r="156" spans="1:12" ht="15" customHeight="1" x14ac:dyDescent="0.25">
      <c r="A156" s="258" t="s">
        <v>492</v>
      </c>
      <c r="B156" s="258" t="str">
        <f>IFERROR(VLOOKUP($A156,'[2]Establecimiento 2023'!$A$1:$E$183,4,FALSE),0)</f>
        <v>04303-Monte Patria</v>
      </c>
      <c r="C156" s="258" t="str">
        <f>IFERROR(VLOOKUP($A156,'[2]Establecimiento 2023'!$A$1:$E$183,3,FALSE),0)</f>
        <v>105427-Posta de Salud Rural Hacienda Valdivia</v>
      </c>
      <c r="D156" s="259">
        <v>1</v>
      </c>
      <c r="E156" s="259">
        <v>2</v>
      </c>
    </row>
    <row r="157" spans="1:12" ht="15" customHeight="1" x14ac:dyDescent="0.25">
      <c r="A157" s="258" t="s">
        <v>492</v>
      </c>
      <c r="B157" s="258" t="str">
        <f>IFERROR(VLOOKUP($A157,'[2]Establecimiento 2023'!$A$1:$E$183,4,FALSE),0)</f>
        <v>04303-Monte Patria</v>
      </c>
      <c r="C157" s="258" t="str">
        <f>IFERROR(VLOOKUP($A157,'[2]Establecimiento 2023'!$A$1:$E$183,3,FALSE),0)</f>
        <v>105427-Posta de Salud Rural Hacienda Valdivia</v>
      </c>
      <c r="D157" s="259">
        <v>2</v>
      </c>
      <c r="E157" s="259">
        <v>10</v>
      </c>
    </row>
    <row r="158" spans="1:12" ht="15" customHeight="1" x14ac:dyDescent="0.25">
      <c r="A158" s="258" t="s">
        <v>492</v>
      </c>
      <c r="B158" s="258" t="str">
        <f>IFERROR(VLOOKUP($A158,'[2]Establecimiento 2023'!$A$1:$E$183,4,FALSE),0)</f>
        <v>04303-Monte Patria</v>
      </c>
      <c r="C158" s="258" t="str">
        <f>IFERROR(VLOOKUP($A158,'[2]Establecimiento 2023'!$A$1:$E$183,3,FALSE),0)</f>
        <v>105427-Posta de Salud Rural Hacienda Valdivia</v>
      </c>
      <c r="D158" s="259">
        <v>3</v>
      </c>
      <c r="E158" s="259">
        <v>2</v>
      </c>
    </row>
    <row r="159" spans="1:12" ht="15" customHeight="1" x14ac:dyDescent="0.25">
      <c r="A159" s="258" t="s">
        <v>492</v>
      </c>
      <c r="B159" s="258" t="str">
        <f>IFERROR(VLOOKUP($A159,'[2]Establecimiento 2023'!$A$1:$E$183,4,FALSE),0)</f>
        <v>04303-Monte Patria</v>
      </c>
      <c r="C159" s="258" t="str">
        <f>IFERROR(VLOOKUP($A159,'[2]Establecimiento 2023'!$A$1:$E$183,3,FALSE),0)</f>
        <v>105427-Posta de Salud Rural Hacienda Valdivia</v>
      </c>
      <c r="D159" s="259">
        <v>4</v>
      </c>
      <c r="E159" s="259">
        <v>3</v>
      </c>
    </row>
    <row r="160" spans="1:12" ht="15" customHeight="1" x14ac:dyDescent="0.25">
      <c r="A160" s="258" t="s">
        <v>493</v>
      </c>
      <c r="B160" s="258" t="str">
        <f>IFERROR(VLOOKUP($A160,'[2]Establecimiento 2023'!$A$1:$E$183,4,FALSE),0)</f>
        <v>04303-Monte Patria</v>
      </c>
      <c r="C160" s="258" t="str">
        <f>IFERROR(VLOOKUP($A160,'[2]Establecimiento 2023'!$A$1:$E$183,3,FALSE),0)</f>
        <v>105428-Posta de Salud Rural Huatulame</v>
      </c>
      <c r="D160" s="259">
        <v>1</v>
      </c>
      <c r="E160" s="259">
        <v>0</v>
      </c>
    </row>
    <row r="161" spans="1:5" ht="15" customHeight="1" x14ac:dyDescent="0.25">
      <c r="A161" s="258" t="s">
        <v>493</v>
      </c>
      <c r="B161" s="258" t="str">
        <f>IFERROR(VLOOKUP($A161,'[2]Establecimiento 2023'!$A$1:$E$183,4,FALSE),0)</f>
        <v>04303-Monte Patria</v>
      </c>
      <c r="C161" s="258" t="str">
        <f>IFERROR(VLOOKUP($A161,'[2]Establecimiento 2023'!$A$1:$E$183,3,FALSE),0)</f>
        <v>105428-Posta de Salud Rural Huatulame</v>
      </c>
      <c r="D161" s="259">
        <v>3</v>
      </c>
      <c r="E161" s="259">
        <v>1</v>
      </c>
    </row>
    <row r="162" spans="1:5" ht="15" customHeight="1" x14ac:dyDescent="0.25">
      <c r="A162" s="258" t="s">
        <v>493</v>
      </c>
      <c r="B162" s="258" t="str">
        <f>IFERROR(VLOOKUP($A162,'[2]Establecimiento 2023'!$A$1:$E$183,4,FALSE),0)</f>
        <v>04303-Monte Patria</v>
      </c>
      <c r="C162" s="258" t="str">
        <f>IFERROR(VLOOKUP($A162,'[2]Establecimiento 2023'!$A$1:$E$183,3,FALSE),0)</f>
        <v>105428-Posta de Salud Rural Huatulame</v>
      </c>
      <c r="D162" s="259">
        <v>4</v>
      </c>
      <c r="E162" s="259">
        <v>2</v>
      </c>
    </row>
    <row r="163" spans="1:5" ht="15" customHeight="1" x14ac:dyDescent="0.25">
      <c r="A163" s="258" t="s">
        <v>494</v>
      </c>
      <c r="B163" s="258" t="str">
        <f>IFERROR(VLOOKUP($A163,'[2]Establecimiento 2023'!$A$1:$E$183,4,FALSE),0)</f>
        <v>04303-Monte Patria</v>
      </c>
      <c r="C163" s="258" t="str">
        <f>IFERROR(VLOOKUP($A163,'[2]Establecimiento 2023'!$A$1:$E$183,3,FALSE),0)</f>
        <v>105430-Posta de Salud Rural Mialqui</v>
      </c>
      <c r="D163" s="259">
        <v>1</v>
      </c>
      <c r="E163" s="259">
        <v>10</v>
      </c>
    </row>
    <row r="164" spans="1:5" ht="15" customHeight="1" x14ac:dyDescent="0.25">
      <c r="A164" s="258" t="s">
        <v>494</v>
      </c>
      <c r="B164" s="258" t="str">
        <f>IFERROR(VLOOKUP($A164,'[2]Establecimiento 2023'!$A$1:$E$183,4,FALSE),0)</f>
        <v>04303-Monte Patria</v>
      </c>
      <c r="C164" s="258" t="str">
        <f>IFERROR(VLOOKUP($A164,'[2]Establecimiento 2023'!$A$1:$E$183,3,FALSE),0)</f>
        <v>105430-Posta de Salud Rural Mialqui</v>
      </c>
      <c r="D164" s="259">
        <v>2</v>
      </c>
      <c r="E164" s="259">
        <v>1</v>
      </c>
    </row>
    <row r="165" spans="1:5" ht="15" customHeight="1" x14ac:dyDescent="0.25">
      <c r="A165" s="258" t="s">
        <v>495</v>
      </c>
      <c r="B165" s="258" t="str">
        <f>IFERROR(VLOOKUP($A165,'[2]Establecimiento 2023'!$A$1:$E$183,4,FALSE),0)</f>
        <v>04303-Monte Patria</v>
      </c>
      <c r="C165" s="258" t="str">
        <f>IFERROR(VLOOKUP($A165,'[2]Establecimiento 2023'!$A$1:$E$183,3,FALSE),0)</f>
        <v>105431-Posta de Salud Rural Pedregal</v>
      </c>
      <c r="D165" s="259">
        <v>2</v>
      </c>
      <c r="E165" s="259">
        <v>1</v>
      </c>
    </row>
    <row r="166" spans="1:5" ht="15" customHeight="1" x14ac:dyDescent="0.25">
      <c r="A166" s="258" t="s">
        <v>496</v>
      </c>
      <c r="B166" s="258" t="str">
        <f>IFERROR(VLOOKUP($A166,'[2]Establecimiento 2023'!$A$1:$E$183,4,FALSE),0)</f>
        <v>04303-Monte Patria</v>
      </c>
      <c r="C166" s="258" t="str">
        <f>IFERROR(VLOOKUP($A166,'[2]Establecimiento 2023'!$A$1:$E$183,3,FALSE),0)</f>
        <v>105432-Posta de Salud Rural Rapel (Monte Patria)</v>
      </c>
      <c r="D166" s="259">
        <v>1</v>
      </c>
      <c r="E166" s="259">
        <v>10</v>
      </c>
    </row>
    <row r="167" spans="1:5" ht="15" customHeight="1" x14ac:dyDescent="0.25">
      <c r="A167" s="258" t="s">
        <v>496</v>
      </c>
      <c r="B167" s="258" t="str">
        <f>IFERROR(VLOOKUP($A167,'[2]Establecimiento 2023'!$A$1:$E$183,4,FALSE),0)</f>
        <v>04303-Monte Patria</v>
      </c>
      <c r="C167" s="258" t="str">
        <f>IFERROR(VLOOKUP($A167,'[2]Establecimiento 2023'!$A$1:$E$183,3,FALSE),0)</f>
        <v>105432-Posta de Salud Rural Rapel (Monte Patria)</v>
      </c>
      <c r="D167" s="259">
        <v>2</v>
      </c>
      <c r="E167" s="259">
        <v>3</v>
      </c>
    </row>
    <row r="168" spans="1:5" ht="15" customHeight="1" x14ac:dyDescent="0.25">
      <c r="A168" s="258" t="s">
        <v>496</v>
      </c>
      <c r="B168" s="258" t="str">
        <f>IFERROR(VLOOKUP($A168,'[2]Establecimiento 2023'!$A$1:$E$183,4,FALSE),0)</f>
        <v>04303-Monte Patria</v>
      </c>
      <c r="C168" s="258" t="str">
        <f>IFERROR(VLOOKUP($A168,'[2]Establecimiento 2023'!$A$1:$E$183,3,FALSE),0)</f>
        <v>105432-Posta de Salud Rural Rapel (Monte Patria)</v>
      </c>
      <c r="D168" s="259">
        <v>3</v>
      </c>
      <c r="E168" s="259">
        <v>10</v>
      </c>
    </row>
    <row r="169" spans="1:5" ht="15" customHeight="1" x14ac:dyDescent="0.25">
      <c r="A169" s="258" t="s">
        <v>496</v>
      </c>
      <c r="B169" s="258" t="str">
        <f>IFERROR(VLOOKUP($A169,'[2]Establecimiento 2023'!$A$1:$E$183,4,FALSE),0)</f>
        <v>04303-Monte Patria</v>
      </c>
      <c r="C169" s="258" t="str">
        <f>IFERROR(VLOOKUP($A169,'[2]Establecimiento 2023'!$A$1:$E$183,3,FALSE),0)</f>
        <v>105432-Posta de Salud Rural Rapel (Monte Patria)</v>
      </c>
      <c r="D169" s="259">
        <v>4</v>
      </c>
      <c r="E169" s="259">
        <v>5</v>
      </c>
    </row>
    <row r="170" spans="1:5" ht="15" customHeight="1" x14ac:dyDescent="0.25">
      <c r="A170" s="258" t="s">
        <v>497</v>
      </c>
      <c r="B170" s="258" t="str">
        <f>IFERROR(VLOOKUP($A170,'[2]Establecimiento 2023'!$A$1:$E$183,4,FALSE),0)</f>
        <v>04302-Combarbalá</v>
      </c>
      <c r="C170" s="258" t="str">
        <f>IFERROR(VLOOKUP($A170,'[2]Establecimiento 2023'!$A$1:$E$183,3,FALSE),0)</f>
        <v>105433-Posta de Salud Rural San Lorenzo (Combarbalá)</v>
      </c>
      <c r="D170" s="259">
        <v>1</v>
      </c>
      <c r="E170" s="259">
        <v>4</v>
      </c>
    </row>
    <row r="171" spans="1:5" ht="15" customHeight="1" x14ac:dyDescent="0.25">
      <c r="A171" s="258" t="s">
        <v>497</v>
      </c>
      <c r="B171" s="258" t="str">
        <f>IFERROR(VLOOKUP($A171,'[2]Establecimiento 2023'!$A$1:$E$183,4,FALSE),0)</f>
        <v>04302-Combarbalá</v>
      </c>
      <c r="C171" s="258" t="str">
        <f>IFERROR(VLOOKUP($A171,'[2]Establecimiento 2023'!$A$1:$E$183,3,FALSE),0)</f>
        <v>105433-Posta de Salud Rural San Lorenzo (Combarbalá)</v>
      </c>
      <c r="D171" s="259">
        <v>2</v>
      </c>
      <c r="E171" s="259">
        <v>3</v>
      </c>
    </row>
    <row r="172" spans="1:5" ht="15" customHeight="1" x14ac:dyDescent="0.25">
      <c r="A172" s="258" t="s">
        <v>497</v>
      </c>
      <c r="B172" s="258" t="str">
        <f>IFERROR(VLOOKUP($A172,'[2]Establecimiento 2023'!$A$1:$E$183,4,FALSE),0)</f>
        <v>04302-Combarbalá</v>
      </c>
      <c r="C172" s="258" t="str">
        <f>IFERROR(VLOOKUP($A172,'[2]Establecimiento 2023'!$A$1:$E$183,3,FALSE),0)</f>
        <v>105433-Posta de Salud Rural San Lorenzo (Combarbalá)</v>
      </c>
      <c r="D172" s="259">
        <v>3</v>
      </c>
      <c r="E172" s="259">
        <v>4</v>
      </c>
    </row>
    <row r="173" spans="1:5" ht="15" customHeight="1" x14ac:dyDescent="0.25">
      <c r="A173" s="258" t="s">
        <v>497</v>
      </c>
      <c r="B173" s="258" t="str">
        <f>IFERROR(VLOOKUP($A173,'[2]Establecimiento 2023'!$A$1:$E$183,4,FALSE),0)</f>
        <v>04302-Combarbalá</v>
      </c>
      <c r="C173" s="258" t="str">
        <f>IFERROR(VLOOKUP($A173,'[2]Establecimiento 2023'!$A$1:$E$183,3,FALSE),0)</f>
        <v>105433-Posta de Salud Rural San Lorenzo (Combarbalá)</v>
      </c>
      <c r="D173" s="259">
        <v>4</v>
      </c>
      <c r="E173" s="259">
        <v>5</v>
      </c>
    </row>
    <row r="174" spans="1:5" ht="15" customHeight="1" x14ac:dyDescent="0.25">
      <c r="A174" s="258" t="s">
        <v>498</v>
      </c>
      <c r="B174" s="258" t="str">
        <f>IFERROR(VLOOKUP($A174,'[2]Establecimiento 2023'!$A$1:$E$183,4,FALSE),0)</f>
        <v>04302-Combarbalá</v>
      </c>
      <c r="C174" s="258" t="str">
        <f>IFERROR(VLOOKUP($A174,'[2]Establecimiento 2023'!$A$1:$E$183,3,FALSE),0)</f>
        <v>105434-Posta de Salud Rural San Marcos (Combarbalá)</v>
      </c>
      <c r="D174" s="259">
        <v>1</v>
      </c>
      <c r="E174" s="259">
        <v>7</v>
      </c>
    </row>
    <row r="175" spans="1:5" ht="15" customHeight="1" x14ac:dyDescent="0.25">
      <c r="A175" s="258" t="s">
        <v>498</v>
      </c>
      <c r="B175" s="258" t="str">
        <f>IFERROR(VLOOKUP($A175,'[2]Establecimiento 2023'!$A$1:$E$183,4,FALSE),0)</f>
        <v>04302-Combarbalá</v>
      </c>
      <c r="C175" s="258" t="str">
        <f>IFERROR(VLOOKUP($A175,'[2]Establecimiento 2023'!$A$1:$E$183,3,FALSE),0)</f>
        <v>105434-Posta de Salud Rural San Marcos (Combarbalá)</v>
      </c>
      <c r="D175" s="259">
        <v>2</v>
      </c>
      <c r="E175" s="259">
        <v>2</v>
      </c>
    </row>
    <row r="176" spans="1:5" ht="15" customHeight="1" x14ac:dyDescent="0.25">
      <c r="A176" s="258" t="s">
        <v>498</v>
      </c>
      <c r="B176" s="258" t="str">
        <f>IFERROR(VLOOKUP($A176,'[2]Establecimiento 2023'!$A$1:$E$183,4,FALSE),0)</f>
        <v>04302-Combarbalá</v>
      </c>
      <c r="C176" s="258" t="str">
        <f>IFERROR(VLOOKUP($A176,'[2]Establecimiento 2023'!$A$1:$E$183,3,FALSE),0)</f>
        <v>105434-Posta de Salud Rural San Marcos (Combarbalá)</v>
      </c>
      <c r="D176" s="259">
        <v>3</v>
      </c>
      <c r="E176" s="259">
        <v>7</v>
      </c>
    </row>
    <row r="177" spans="1:5" ht="15" customHeight="1" x14ac:dyDescent="0.25">
      <c r="A177" s="258" t="s">
        <v>498</v>
      </c>
      <c r="B177" s="258" t="str">
        <f>IFERROR(VLOOKUP($A177,'[2]Establecimiento 2023'!$A$1:$E$183,4,FALSE),0)</f>
        <v>04302-Combarbalá</v>
      </c>
      <c r="C177" s="258" t="str">
        <f>IFERROR(VLOOKUP($A177,'[2]Establecimiento 2023'!$A$1:$E$183,3,FALSE),0)</f>
        <v>105434-Posta de Salud Rural San Marcos (Combarbalá)</v>
      </c>
      <c r="D177" s="259">
        <v>4</v>
      </c>
      <c r="E177" s="259">
        <v>5</v>
      </c>
    </row>
    <row r="178" spans="1:5" ht="15" customHeight="1" x14ac:dyDescent="0.25">
      <c r="A178" s="258" t="s">
        <v>499</v>
      </c>
      <c r="B178" s="258" t="str">
        <f>IFERROR(VLOOKUP($A178,'[2]Establecimiento 2023'!$A$1:$E$183,4,FALSE),0)</f>
        <v>04303-Monte Patria</v>
      </c>
      <c r="C178" s="258" t="str">
        <f>IFERROR(VLOOKUP($A178,'[2]Establecimiento 2023'!$A$1:$E$183,3,FALSE),0)</f>
        <v>105435-Posta de Salud Rural Tulahuén</v>
      </c>
      <c r="D178" s="259">
        <v>2</v>
      </c>
      <c r="E178" s="259">
        <v>1</v>
      </c>
    </row>
    <row r="179" spans="1:5" ht="15" customHeight="1" x14ac:dyDescent="0.25">
      <c r="A179" s="258" t="s">
        <v>500</v>
      </c>
      <c r="B179" s="258" t="str">
        <f>IFERROR(VLOOKUP($A179,'[2]Establecimiento 2023'!$A$1:$E$183,4,FALSE),0)</f>
        <v>04303-Monte Patria</v>
      </c>
      <c r="C179" s="258" t="str">
        <f>IFERROR(VLOOKUP($A179,'[2]Establecimiento 2023'!$A$1:$E$183,3,FALSE),0)</f>
        <v>105436-Posta de Salud Rural El Maitén</v>
      </c>
      <c r="D179" s="259">
        <v>2</v>
      </c>
      <c r="E179" s="259">
        <v>4</v>
      </c>
    </row>
    <row r="180" spans="1:5" ht="15" customHeight="1" x14ac:dyDescent="0.25">
      <c r="A180" s="258" t="s">
        <v>501</v>
      </c>
      <c r="B180" s="258" t="str">
        <f>IFERROR(VLOOKUP($A180,'[2]Establecimiento 2023'!$A$1:$E$183,4,FALSE),0)</f>
        <v>04301-Ovalle</v>
      </c>
      <c r="C180" s="258" t="str">
        <f>IFERROR(VLOOKUP($A180,'[2]Establecimiento 2023'!$A$1:$E$183,3,FALSE),0)</f>
        <v>105437-Posta de Salud Rural Chalinga</v>
      </c>
      <c r="D180" s="259">
        <v>1</v>
      </c>
      <c r="E180" s="259">
        <v>1</v>
      </c>
    </row>
    <row r="181" spans="1:5" ht="15" customHeight="1" x14ac:dyDescent="0.25">
      <c r="A181" s="258" t="s">
        <v>501</v>
      </c>
      <c r="B181" s="258" t="str">
        <f>IFERROR(VLOOKUP($A181,'[2]Establecimiento 2023'!$A$1:$E$183,4,FALSE),0)</f>
        <v>04301-Ovalle</v>
      </c>
      <c r="C181" s="258" t="str">
        <f>IFERROR(VLOOKUP($A181,'[2]Establecimiento 2023'!$A$1:$E$183,3,FALSE),0)</f>
        <v>105437-Posta de Salud Rural Chalinga</v>
      </c>
      <c r="D181" s="259">
        <v>2</v>
      </c>
      <c r="E181" s="259">
        <v>1</v>
      </c>
    </row>
    <row r="182" spans="1:5" ht="15" customHeight="1" x14ac:dyDescent="0.25">
      <c r="A182" s="258" t="s">
        <v>502</v>
      </c>
      <c r="B182" s="258" t="str">
        <f>IFERROR(VLOOKUP($A182,'[2]Establecimiento 2023'!$A$1:$E$183,4,FALSE),0)</f>
        <v>04301-Ovalle</v>
      </c>
      <c r="C182" s="258" t="str">
        <f>IFERROR(VLOOKUP($A182,'[2]Establecimiento 2023'!$A$1:$E$183,3,FALSE),0)</f>
        <v>105439-Posta de Salud Rural Cerro Blanco</v>
      </c>
      <c r="D182" s="259">
        <v>1</v>
      </c>
      <c r="E182" s="259">
        <v>4</v>
      </c>
    </row>
    <row r="183" spans="1:5" ht="15" customHeight="1" x14ac:dyDescent="0.25">
      <c r="A183" s="258" t="s">
        <v>502</v>
      </c>
      <c r="B183" s="258" t="str">
        <f>IFERROR(VLOOKUP($A183,'[2]Establecimiento 2023'!$A$1:$E$183,4,FALSE),0)</f>
        <v>04301-Ovalle</v>
      </c>
      <c r="C183" s="258" t="str">
        <f>IFERROR(VLOOKUP($A183,'[2]Establecimiento 2023'!$A$1:$E$183,3,FALSE),0)</f>
        <v>105439-Posta de Salud Rural Cerro Blanco</v>
      </c>
      <c r="D183" s="259">
        <v>2</v>
      </c>
      <c r="E183" s="259">
        <v>2</v>
      </c>
    </row>
    <row r="184" spans="1:5" ht="15" customHeight="1" x14ac:dyDescent="0.25">
      <c r="A184" s="258" t="s">
        <v>503</v>
      </c>
      <c r="B184" s="258" t="str">
        <f>IFERROR(VLOOKUP($A184,'[2]Establecimiento 2023'!$A$1:$E$183,4,FALSE),0)</f>
        <v>04304-Punitaqui</v>
      </c>
      <c r="C184" s="258" t="str">
        <f>IFERROR(VLOOKUP($A184,'[2]Establecimiento 2023'!$A$1:$E$183,3,FALSE),0)</f>
        <v>105440-Posta de Salud Rural Divisadero</v>
      </c>
      <c r="D184" s="259">
        <v>2</v>
      </c>
      <c r="E184" s="259">
        <v>4</v>
      </c>
    </row>
    <row r="185" spans="1:5" ht="15" customHeight="1" x14ac:dyDescent="0.25">
      <c r="A185" s="258" t="s">
        <v>504</v>
      </c>
      <c r="B185" s="258" t="str">
        <f>IFERROR(VLOOKUP($A185,'[2]Establecimiento 2023'!$A$1:$E$183,4,FALSE),0)</f>
        <v>04302-Combarbalá</v>
      </c>
      <c r="C185" s="258" t="str">
        <f>IFERROR(VLOOKUP($A185,'[2]Establecimiento 2023'!$A$1:$E$183,3,FALSE),0)</f>
        <v>105441-Posta de Salud Rural Manquehua</v>
      </c>
      <c r="D185" s="259">
        <v>1</v>
      </c>
      <c r="E185" s="259">
        <v>5</v>
      </c>
    </row>
    <row r="186" spans="1:5" ht="15" customHeight="1" x14ac:dyDescent="0.25">
      <c r="A186" s="258" t="s">
        <v>504</v>
      </c>
      <c r="B186" s="258" t="str">
        <f>IFERROR(VLOOKUP($A186,'[2]Establecimiento 2023'!$A$1:$E$183,4,FALSE),0)</f>
        <v>04302-Combarbalá</v>
      </c>
      <c r="C186" s="258" t="str">
        <f>IFERROR(VLOOKUP($A186,'[2]Establecimiento 2023'!$A$1:$E$183,3,FALSE),0)</f>
        <v>105441-Posta de Salud Rural Manquehua</v>
      </c>
      <c r="D186" s="259">
        <v>2</v>
      </c>
      <c r="E186" s="259">
        <v>7</v>
      </c>
    </row>
    <row r="187" spans="1:5" ht="15" customHeight="1" x14ac:dyDescent="0.25">
      <c r="A187" s="258" t="s">
        <v>504</v>
      </c>
      <c r="B187" s="258" t="str">
        <f>IFERROR(VLOOKUP($A187,'[2]Establecimiento 2023'!$A$1:$E$183,4,FALSE),0)</f>
        <v>04302-Combarbalá</v>
      </c>
      <c r="C187" s="258" t="str">
        <f>IFERROR(VLOOKUP($A187,'[2]Establecimiento 2023'!$A$1:$E$183,3,FALSE),0)</f>
        <v>105441-Posta de Salud Rural Manquehua</v>
      </c>
      <c r="D187" s="259">
        <v>3</v>
      </c>
      <c r="E187" s="259">
        <v>4</v>
      </c>
    </row>
    <row r="188" spans="1:5" ht="15" customHeight="1" x14ac:dyDescent="0.25">
      <c r="A188" s="258" t="s">
        <v>504</v>
      </c>
      <c r="B188" s="258" t="str">
        <f>IFERROR(VLOOKUP($A188,'[2]Establecimiento 2023'!$A$1:$E$183,4,FALSE),0)</f>
        <v>04302-Combarbalá</v>
      </c>
      <c r="C188" s="258" t="str">
        <f>IFERROR(VLOOKUP($A188,'[2]Establecimiento 2023'!$A$1:$E$183,3,FALSE),0)</f>
        <v>105441-Posta de Salud Rural Manquehua</v>
      </c>
      <c r="D188" s="259">
        <v>4</v>
      </c>
      <c r="E188" s="259">
        <v>2</v>
      </c>
    </row>
    <row r="189" spans="1:5" ht="15" customHeight="1" x14ac:dyDescent="0.25">
      <c r="A189" s="258" t="s">
        <v>505</v>
      </c>
      <c r="B189" s="258" t="str">
        <f>IFERROR(VLOOKUP($A189,'[2]Establecimiento 2023'!$A$1:$E$183,4,FALSE),0)</f>
        <v>04201-Illapel</v>
      </c>
      <c r="C189" s="258" t="str">
        <f>IFERROR(VLOOKUP($A189,'[2]Establecimiento 2023'!$A$1:$E$183,3,FALSE),0)</f>
        <v>105443-Posta de Salud Rural Cárcamo</v>
      </c>
      <c r="D189" s="259">
        <v>1</v>
      </c>
      <c r="E189" s="259">
        <v>2</v>
      </c>
    </row>
    <row r="190" spans="1:5" ht="15" customHeight="1" x14ac:dyDescent="0.25">
      <c r="A190" s="258" t="s">
        <v>505</v>
      </c>
      <c r="B190" s="258" t="str">
        <f>IFERROR(VLOOKUP($A190,'[2]Establecimiento 2023'!$A$1:$E$183,4,FALSE),0)</f>
        <v>04201-Illapel</v>
      </c>
      <c r="C190" s="258" t="str">
        <f>IFERROR(VLOOKUP($A190,'[2]Establecimiento 2023'!$A$1:$E$183,3,FALSE),0)</f>
        <v>105443-Posta de Salud Rural Cárcamo</v>
      </c>
      <c r="D190" s="259">
        <v>2</v>
      </c>
      <c r="E190" s="259">
        <v>6</v>
      </c>
    </row>
    <row r="191" spans="1:5" ht="15" customHeight="1" x14ac:dyDescent="0.25">
      <c r="A191" s="258" t="s">
        <v>505</v>
      </c>
      <c r="B191" s="258" t="str">
        <f>IFERROR(VLOOKUP($A191,'[2]Establecimiento 2023'!$A$1:$E$183,4,FALSE),0)</f>
        <v>04201-Illapel</v>
      </c>
      <c r="C191" s="258" t="str">
        <f>IFERROR(VLOOKUP($A191,'[2]Establecimiento 2023'!$A$1:$E$183,3,FALSE),0)</f>
        <v>105443-Posta de Salud Rural Cárcamo</v>
      </c>
      <c r="D191" s="259">
        <v>3</v>
      </c>
      <c r="E191" s="259">
        <v>6</v>
      </c>
    </row>
    <row r="192" spans="1:5" ht="15" customHeight="1" x14ac:dyDescent="0.25">
      <c r="A192" s="258" t="s">
        <v>505</v>
      </c>
      <c r="B192" s="258" t="str">
        <f>IFERROR(VLOOKUP($A192,'[2]Establecimiento 2023'!$A$1:$E$183,4,FALSE),0)</f>
        <v>04201-Illapel</v>
      </c>
      <c r="C192" s="258" t="str">
        <f>IFERROR(VLOOKUP($A192,'[2]Establecimiento 2023'!$A$1:$E$183,3,FALSE),0)</f>
        <v>105443-Posta de Salud Rural Cárcamo</v>
      </c>
      <c r="D192" s="259">
        <v>4</v>
      </c>
      <c r="E192" s="259">
        <v>4</v>
      </c>
    </row>
    <row r="193" spans="1:5" ht="15" customHeight="1" x14ac:dyDescent="0.25">
      <c r="A193" s="258" t="s">
        <v>506</v>
      </c>
      <c r="B193" s="258" t="str">
        <f>IFERROR(VLOOKUP($A193,'[2]Establecimiento 2023'!$A$1:$E$183,4,FALSE),0)</f>
        <v>04201-Illapel</v>
      </c>
      <c r="C193" s="258" t="str">
        <f>IFERROR(VLOOKUP($A193,'[2]Establecimiento 2023'!$A$1:$E$183,3,FALSE),0)</f>
        <v>105444-Posta de Salud Rural Huintil</v>
      </c>
      <c r="D193" s="259">
        <v>1</v>
      </c>
      <c r="E193" s="259">
        <v>2</v>
      </c>
    </row>
    <row r="194" spans="1:5" ht="15" customHeight="1" x14ac:dyDescent="0.25">
      <c r="A194" s="258" t="s">
        <v>506</v>
      </c>
      <c r="B194" s="258" t="str">
        <f>IFERROR(VLOOKUP($A194,'[2]Establecimiento 2023'!$A$1:$E$183,4,FALSE),0)</f>
        <v>04201-Illapel</v>
      </c>
      <c r="C194" s="258" t="str">
        <f>IFERROR(VLOOKUP($A194,'[2]Establecimiento 2023'!$A$1:$E$183,3,FALSE),0)</f>
        <v>105444-Posta de Salud Rural Huintil</v>
      </c>
      <c r="D194" s="259">
        <v>3</v>
      </c>
      <c r="E194" s="259">
        <v>1</v>
      </c>
    </row>
    <row r="195" spans="1:5" ht="15" customHeight="1" x14ac:dyDescent="0.25">
      <c r="A195" s="258" t="s">
        <v>506</v>
      </c>
      <c r="B195" s="258" t="str">
        <f>IFERROR(VLOOKUP($A195,'[2]Establecimiento 2023'!$A$1:$E$183,4,FALSE),0)</f>
        <v>04201-Illapel</v>
      </c>
      <c r="C195" s="258" t="str">
        <f>IFERROR(VLOOKUP($A195,'[2]Establecimiento 2023'!$A$1:$E$183,3,FALSE),0)</f>
        <v>105444-Posta de Salud Rural Huintil</v>
      </c>
      <c r="D195" s="259">
        <v>4</v>
      </c>
      <c r="E195" s="259">
        <v>16</v>
      </c>
    </row>
    <row r="196" spans="1:5" ht="15" customHeight="1" x14ac:dyDescent="0.25">
      <c r="A196" s="258" t="s">
        <v>507</v>
      </c>
      <c r="B196" s="258" t="str">
        <f>IFERROR(VLOOKUP($A196,'[2]Establecimiento 2023'!$A$1:$E$183,4,FALSE),0)</f>
        <v>04201-Illapel</v>
      </c>
      <c r="C196" s="258" t="str">
        <f>IFERROR(VLOOKUP($A196,'[2]Establecimiento 2023'!$A$1:$E$183,3,FALSE),0)</f>
        <v>105445-Posta de Salud Rural Limáhuida</v>
      </c>
      <c r="D196" s="259">
        <v>1</v>
      </c>
      <c r="E196" s="259">
        <v>1</v>
      </c>
    </row>
    <row r="197" spans="1:5" ht="15" customHeight="1" x14ac:dyDescent="0.25">
      <c r="A197" s="258" t="s">
        <v>507</v>
      </c>
      <c r="B197" s="258" t="str">
        <f>IFERROR(VLOOKUP($A197,'[2]Establecimiento 2023'!$A$1:$E$183,4,FALSE),0)</f>
        <v>04201-Illapel</v>
      </c>
      <c r="C197" s="258" t="str">
        <f>IFERROR(VLOOKUP($A197,'[2]Establecimiento 2023'!$A$1:$E$183,3,FALSE),0)</f>
        <v>105445-Posta de Salud Rural Limáhuida</v>
      </c>
      <c r="D197" s="259">
        <v>2</v>
      </c>
      <c r="E197" s="259">
        <v>5</v>
      </c>
    </row>
    <row r="198" spans="1:5" ht="15" customHeight="1" x14ac:dyDescent="0.25">
      <c r="A198" s="258" t="s">
        <v>507</v>
      </c>
      <c r="B198" s="258" t="str">
        <f>IFERROR(VLOOKUP($A198,'[2]Establecimiento 2023'!$A$1:$E$183,4,FALSE),0)</f>
        <v>04201-Illapel</v>
      </c>
      <c r="C198" s="258" t="str">
        <f>IFERROR(VLOOKUP($A198,'[2]Establecimiento 2023'!$A$1:$E$183,3,FALSE),0)</f>
        <v>105445-Posta de Salud Rural Limáhuida</v>
      </c>
      <c r="D198" s="259">
        <v>3</v>
      </c>
      <c r="E198" s="259">
        <v>0</v>
      </c>
    </row>
    <row r="199" spans="1:5" ht="15" customHeight="1" x14ac:dyDescent="0.25">
      <c r="A199" s="258" t="s">
        <v>507</v>
      </c>
      <c r="B199" s="258" t="str">
        <f>IFERROR(VLOOKUP($A199,'[2]Establecimiento 2023'!$A$1:$E$183,4,FALSE),0)</f>
        <v>04201-Illapel</v>
      </c>
      <c r="C199" s="258" t="str">
        <f>IFERROR(VLOOKUP($A199,'[2]Establecimiento 2023'!$A$1:$E$183,3,FALSE),0)</f>
        <v>105445-Posta de Salud Rural Limáhuida</v>
      </c>
      <c r="D199" s="259">
        <v>4</v>
      </c>
      <c r="E199" s="259">
        <v>0</v>
      </c>
    </row>
    <row r="200" spans="1:5" ht="15" customHeight="1" x14ac:dyDescent="0.25">
      <c r="A200" s="258" t="s">
        <v>508</v>
      </c>
      <c r="B200" s="258" t="str">
        <f>IFERROR(VLOOKUP($A200,'[2]Establecimiento 2023'!$A$1:$E$183,4,FALSE),0)</f>
        <v>04201-Illapel</v>
      </c>
      <c r="C200" s="258" t="str">
        <f>IFERROR(VLOOKUP($A200,'[2]Establecimiento 2023'!$A$1:$E$183,3,FALSE),0)</f>
        <v>105446-Posta de Salud Rural Matancilla</v>
      </c>
      <c r="D200" s="259">
        <v>1</v>
      </c>
      <c r="E200" s="259">
        <v>1</v>
      </c>
    </row>
    <row r="201" spans="1:5" ht="15" customHeight="1" x14ac:dyDescent="0.25">
      <c r="A201" s="258" t="s">
        <v>508</v>
      </c>
      <c r="B201" s="258" t="str">
        <f>IFERROR(VLOOKUP($A201,'[2]Establecimiento 2023'!$A$1:$E$183,4,FALSE),0)</f>
        <v>04201-Illapel</v>
      </c>
      <c r="C201" s="258" t="str">
        <f>IFERROR(VLOOKUP($A201,'[2]Establecimiento 2023'!$A$1:$E$183,3,FALSE),0)</f>
        <v>105446-Posta de Salud Rural Matancilla</v>
      </c>
      <c r="D201" s="259">
        <v>2</v>
      </c>
      <c r="E201" s="259">
        <v>0</v>
      </c>
    </row>
    <row r="202" spans="1:5" ht="15" customHeight="1" x14ac:dyDescent="0.25">
      <c r="A202" s="258" t="s">
        <v>509</v>
      </c>
      <c r="B202" s="258" t="str">
        <f>IFERROR(VLOOKUP($A202,'[2]Establecimiento 2023'!$A$1:$E$183,4,FALSE),0)</f>
        <v>04201-Illapel</v>
      </c>
      <c r="C202" s="258" t="str">
        <f>IFERROR(VLOOKUP($A202,'[2]Establecimiento 2023'!$A$1:$E$183,3,FALSE),0)</f>
        <v>105447-Posta de Salud Rural Peralillo Illapel</v>
      </c>
      <c r="D202" s="259">
        <v>2</v>
      </c>
      <c r="E202" s="259">
        <v>6</v>
      </c>
    </row>
    <row r="203" spans="1:5" ht="15" customHeight="1" x14ac:dyDescent="0.25">
      <c r="A203" s="258" t="s">
        <v>509</v>
      </c>
      <c r="B203" s="258" t="str">
        <f>IFERROR(VLOOKUP($A203,'[2]Establecimiento 2023'!$A$1:$E$183,4,FALSE),0)</f>
        <v>04201-Illapel</v>
      </c>
      <c r="C203" s="258" t="str">
        <f>IFERROR(VLOOKUP($A203,'[2]Establecimiento 2023'!$A$1:$E$183,3,FALSE),0)</f>
        <v>105447-Posta de Salud Rural Peralillo Illapel</v>
      </c>
      <c r="D203" s="259">
        <v>4</v>
      </c>
      <c r="E203" s="259">
        <v>2</v>
      </c>
    </row>
    <row r="204" spans="1:5" ht="15" customHeight="1" x14ac:dyDescent="0.25">
      <c r="A204" s="258" t="s">
        <v>510</v>
      </c>
      <c r="B204" s="258" t="str">
        <f>IFERROR(VLOOKUP($A204,'[2]Establecimiento 2023'!$A$1:$E$183,4,FALSE),0)</f>
        <v>04201-Illapel</v>
      </c>
      <c r="C204" s="258" t="str">
        <f>IFERROR(VLOOKUP($A204,'[2]Establecimiento 2023'!$A$1:$E$183,3,FALSE),0)</f>
        <v>105448-Posta de Salud Rural Santa Virginia</v>
      </c>
      <c r="D204" s="259">
        <v>1</v>
      </c>
      <c r="E204" s="259">
        <v>6</v>
      </c>
    </row>
    <row r="205" spans="1:5" ht="15" customHeight="1" x14ac:dyDescent="0.25">
      <c r="A205" s="258" t="s">
        <v>510</v>
      </c>
      <c r="B205" s="258" t="str">
        <f>IFERROR(VLOOKUP($A205,'[2]Establecimiento 2023'!$A$1:$E$183,4,FALSE),0)</f>
        <v>04201-Illapel</v>
      </c>
      <c r="C205" s="258" t="str">
        <f>IFERROR(VLOOKUP($A205,'[2]Establecimiento 2023'!$A$1:$E$183,3,FALSE),0)</f>
        <v>105448-Posta de Salud Rural Santa Virginia</v>
      </c>
      <c r="D205" s="259">
        <v>2</v>
      </c>
      <c r="E205" s="259">
        <v>2</v>
      </c>
    </row>
    <row r="206" spans="1:5" ht="15" customHeight="1" x14ac:dyDescent="0.25">
      <c r="A206" s="258" t="s">
        <v>510</v>
      </c>
      <c r="B206" s="258" t="str">
        <f>IFERROR(VLOOKUP($A206,'[2]Establecimiento 2023'!$A$1:$E$183,4,FALSE),0)</f>
        <v>04201-Illapel</v>
      </c>
      <c r="C206" s="258" t="str">
        <f>IFERROR(VLOOKUP($A206,'[2]Establecimiento 2023'!$A$1:$E$183,3,FALSE),0)</f>
        <v>105448-Posta de Salud Rural Santa Virginia</v>
      </c>
      <c r="D206" s="259">
        <v>3</v>
      </c>
      <c r="E206" s="259">
        <v>6</v>
      </c>
    </row>
    <row r="207" spans="1:5" ht="15" customHeight="1" x14ac:dyDescent="0.25">
      <c r="A207" s="258" t="s">
        <v>510</v>
      </c>
      <c r="B207" s="258" t="str">
        <f>IFERROR(VLOOKUP($A207,'[2]Establecimiento 2023'!$A$1:$E$183,4,FALSE),0)</f>
        <v>04201-Illapel</v>
      </c>
      <c r="C207" s="258" t="str">
        <f>IFERROR(VLOOKUP($A207,'[2]Establecimiento 2023'!$A$1:$E$183,3,FALSE),0)</f>
        <v>105448-Posta de Salud Rural Santa Virginia</v>
      </c>
      <c r="D207" s="259">
        <v>4</v>
      </c>
      <c r="E207" s="259">
        <v>3</v>
      </c>
    </row>
    <row r="208" spans="1:5" ht="15" customHeight="1" x14ac:dyDescent="0.25">
      <c r="A208" s="258" t="s">
        <v>511</v>
      </c>
      <c r="B208" s="258" t="str">
        <f>IFERROR(VLOOKUP($A208,'[2]Establecimiento 2023'!$A$1:$E$183,4,FALSE),0)</f>
        <v>04201-Illapel</v>
      </c>
      <c r="C208" s="258" t="str">
        <f>IFERROR(VLOOKUP($A208,'[2]Establecimiento 2023'!$A$1:$E$183,3,FALSE),0)</f>
        <v>105449-Posta de Salud Rural Tunga Norte</v>
      </c>
      <c r="D208" s="259">
        <v>1</v>
      </c>
      <c r="E208" s="259">
        <v>2</v>
      </c>
    </row>
    <row r="209" spans="1:5" ht="15" customHeight="1" x14ac:dyDescent="0.25">
      <c r="A209" s="258" t="s">
        <v>511</v>
      </c>
      <c r="B209" s="258" t="str">
        <f>IFERROR(VLOOKUP($A209,'[2]Establecimiento 2023'!$A$1:$E$183,4,FALSE),0)</f>
        <v>04201-Illapel</v>
      </c>
      <c r="C209" s="258" t="str">
        <f>IFERROR(VLOOKUP($A209,'[2]Establecimiento 2023'!$A$1:$E$183,3,FALSE),0)</f>
        <v>105449-Posta de Salud Rural Tunga Norte</v>
      </c>
      <c r="D209" s="259">
        <v>3</v>
      </c>
      <c r="E209" s="259">
        <v>0</v>
      </c>
    </row>
    <row r="210" spans="1:5" ht="15" customHeight="1" x14ac:dyDescent="0.25">
      <c r="A210" s="258" t="s">
        <v>511</v>
      </c>
      <c r="B210" s="258" t="str">
        <f>IFERROR(VLOOKUP($A210,'[2]Establecimiento 2023'!$A$1:$E$183,4,FALSE),0)</f>
        <v>04201-Illapel</v>
      </c>
      <c r="C210" s="258" t="str">
        <f>IFERROR(VLOOKUP($A210,'[2]Establecimiento 2023'!$A$1:$E$183,3,FALSE),0)</f>
        <v>105449-Posta de Salud Rural Tunga Norte</v>
      </c>
      <c r="D210" s="259">
        <v>4</v>
      </c>
      <c r="E210" s="259">
        <v>1</v>
      </c>
    </row>
    <row r="211" spans="1:5" ht="15" customHeight="1" x14ac:dyDescent="0.25">
      <c r="A211" s="258" t="s">
        <v>512</v>
      </c>
      <c r="B211" s="258" t="str">
        <f>IFERROR(VLOOKUP($A211,'[2]Establecimiento 2023'!$A$1:$E$183,4,FALSE),0)</f>
        <v>04204-Salamanca</v>
      </c>
      <c r="C211" s="258" t="str">
        <f>IFERROR(VLOOKUP($A211,'[2]Establecimiento 2023'!$A$1:$E$183,3,FALSE),0)</f>
        <v>105452-Posta de Salud Rural Cuncumén(Salamanca)</v>
      </c>
      <c r="D211" s="259">
        <v>1</v>
      </c>
      <c r="E211" s="259">
        <v>1</v>
      </c>
    </row>
    <row r="212" spans="1:5" ht="15" customHeight="1" x14ac:dyDescent="0.25">
      <c r="A212" s="258" t="s">
        <v>512</v>
      </c>
      <c r="B212" s="258" t="str">
        <f>IFERROR(VLOOKUP($A212,'[2]Establecimiento 2023'!$A$1:$E$183,4,FALSE),0)</f>
        <v>04204-Salamanca</v>
      </c>
      <c r="C212" s="258" t="str">
        <f>IFERROR(VLOOKUP($A212,'[2]Establecimiento 2023'!$A$1:$E$183,3,FALSE),0)</f>
        <v>105452-Posta de Salud Rural Cuncumén(Salamanca)</v>
      </c>
      <c r="D212" s="259">
        <v>3</v>
      </c>
      <c r="E212" s="259">
        <v>3</v>
      </c>
    </row>
    <row r="213" spans="1:5" ht="15" customHeight="1" x14ac:dyDescent="0.25">
      <c r="A213" s="258" t="s">
        <v>512</v>
      </c>
      <c r="B213" s="258" t="str">
        <f>IFERROR(VLOOKUP($A213,'[2]Establecimiento 2023'!$A$1:$E$183,4,FALSE),0)</f>
        <v>04204-Salamanca</v>
      </c>
      <c r="C213" s="258" t="str">
        <f>IFERROR(VLOOKUP($A213,'[2]Establecimiento 2023'!$A$1:$E$183,3,FALSE),0)</f>
        <v>105452-Posta de Salud Rural Cuncumén(Salamanca)</v>
      </c>
      <c r="D213" s="259">
        <v>4</v>
      </c>
      <c r="E213" s="259">
        <v>1</v>
      </c>
    </row>
    <row r="214" spans="1:5" ht="15" customHeight="1" x14ac:dyDescent="0.25">
      <c r="A214" s="258" t="s">
        <v>513</v>
      </c>
      <c r="B214" s="258" t="str">
        <f>IFERROR(VLOOKUP($A214,'[2]Establecimiento 2023'!$A$1:$E$183,4,FALSE),0)</f>
        <v>04204-Salamanca</v>
      </c>
      <c r="C214" s="258" t="str">
        <f>IFERROR(VLOOKUP($A214,'[2]Establecimiento 2023'!$A$1:$E$183,3,FALSE),0)</f>
        <v>105453-Posta de Salud Rural Tranquilla</v>
      </c>
      <c r="D214" s="259">
        <v>1</v>
      </c>
      <c r="E214" s="259">
        <v>3</v>
      </c>
    </row>
    <row r="215" spans="1:5" ht="15" customHeight="1" x14ac:dyDescent="0.25">
      <c r="A215" s="258" t="s">
        <v>513</v>
      </c>
      <c r="B215" s="258" t="str">
        <f>IFERROR(VLOOKUP($A215,'[2]Establecimiento 2023'!$A$1:$E$183,4,FALSE),0)</f>
        <v>04204-Salamanca</v>
      </c>
      <c r="C215" s="258" t="str">
        <f>IFERROR(VLOOKUP($A215,'[2]Establecimiento 2023'!$A$1:$E$183,3,FALSE),0)</f>
        <v>105453-Posta de Salud Rural Tranquilla</v>
      </c>
      <c r="D215" s="259">
        <v>2</v>
      </c>
      <c r="E215" s="259">
        <v>3</v>
      </c>
    </row>
    <row r="216" spans="1:5" ht="15" customHeight="1" x14ac:dyDescent="0.25">
      <c r="A216" s="258" t="s">
        <v>513</v>
      </c>
      <c r="B216" s="258" t="str">
        <f>IFERROR(VLOOKUP($A216,'[2]Establecimiento 2023'!$A$1:$E$183,4,FALSE),0)</f>
        <v>04204-Salamanca</v>
      </c>
      <c r="C216" s="258" t="str">
        <f>IFERROR(VLOOKUP($A216,'[2]Establecimiento 2023'!$A$1:$E$183,3,FALSE),0)</f>
        <v>105453-Posta de Salud Rural Tranquilla</v>
      </c>
      <c r="D216" s="259">
        <v>3</v>
      </c>
      <c r="E216" s="259">
        <v>7</v>
      </c>
    </row>
    <row r="217" spans="1:5" ht="15" customHeight="1" x14ac:dyDescent="0.25">
      <c r="A217" s="258" t="s">
        <v>513</v>
      </c>
      <c r="B217" s="258" t="str">
        <f>IFERROR(VLOOKUP($A217,'[2]Establecimiento 2023'!$A$1:$E$183,4,FALSE),0)</f>
        <v>04204-Salamanca</v>
      </c>
      <c r="C217" s="258" t="str">
        <f>IFERROR(VLOOKUP($A217,'[2]Establecimiento 2023'!$A$1:$E$183,3,FALSE),0)</f>
        <v>105453-Posta de Salud Rural Tranquilla</v>
      </c>
      <c r="D217" s="259">
        <v>4</v>
      </c>
      <c r="E217" s="259">
        <v>7</v>
      </c>
    </row>
    <row r="218" spans="1:5" ht="15" customHeight="1" x14ac:dyDescent="0.25">
      <c r="A218" s="258" t="s">
        <v>514</v>
      </c>
      <c r="B218" s="258" t="str">
        <f>IFERROR(VLOOKUP($A218,'[2]Establecimiento 2023'!$A$1:$E$183,4,FALSE),0)</f>
        <v>04204-Salamanca</v>
      </c>
      <c r="C218" s="258" t="str">
        <f>IFERROR(VLOOKUP($A218,'[2]Establecimiento 2023'!$A$1:$E$183,3,FALSE),0)</f>
        <v>105454-Posta de Salud Rural Cunlagua</v>
      </c>
      <c r="D218" s="259">
        <v>1</v>
      </c>
      <c r="E218" s="259">
        <v>2</v>
      </c>
    </row>
    <row r="219" spans="1:5" ht="15" customHeight="1" x14ac:dyDescent="0.25">
      <c r="A219" s="258" t="s">
        <v>514</v>
      </c>
      <c r="B219" s="258" t="str">
        <f>IFERROR(VLOOKUP($A219,'[2]Establecimiento 2023'!$A$1:$E$183,4,FALSE),0)</f>
        <v>04204-Salamanca</v>
      </c>
      <c r="C219" s="258" t="str">
        <f>IFERROR(VLOOKUP($A219,'[2]Establecimiento 2023'!$A$1:$E$183,3,FALSE),0)</f>
        <v>105454-Posta de Salud Rural Cunlagua</v>
      </c>
      <c r="D219" s="259">
        <v>3</v>
      </c>
      <c r="E219" s="259">
        <v>5</v>
      </c>
    </row>
    <row r="220" spans="1:5" ht="15" customHeight="1" x14ac:dyDescent="0.25">
      <c r="A220" s="258" t="s">
        <v>514</v>
      </c>
      <c r="B220" s="258" t="str">
        <f>IFERROR(VLOOKUP($A220,'[2]Establecimiento 2023'!$A$1:$E$183,4,FALSE),0)</f>
        <v>04204-Salamanca</v>
      </c>
      <c r="C220" s="258" t="str">
        <f>IFERROR(VLOOKUP($A220,'[2]Establecimiento 2023'!$A$1:$E$183,3,FALSE),0)</f>
        <v>105454-Posta de Salud Rural Cunlagua</v>
      </c>
      <c r="D220" s="259">
        <v>4</v>
      </c>
      <c r="E220" s="259">
        <v>3</v>
      </c>
    </row>
    <row r="221" spans="1:5" ht="15" customHeight="1" x14ac:dyDescent="0.25">
      <c r="A221" s="258" t="s">
        <v>515</v>
      </c>
      <c r="B221" s="258" t="str">
        <f>IFERROR(VLOOKUP($A221,'[2]Establecimiento 2023'!$A$1:$E$183,4,FALSE),0)</f>
        <v>04204-Salamanca</v>
      </c>
      <c r="C221" s="258" t="str">
        <f>IFERROR(VLOOKUP($A221,'[2]Establecimiento 2023'!$A$1:$E$183,3,FALSE),0)</f>
        <v>105455-CESFAM Valle Alto</v>
      </c>
      <c r="D221" s="259">
        <v>1</v>
      </c>
      <c r="E221" s="259">
        <v>4</v>
      </c>
    </row>
    <row r="222" spans="1:5" ht="15" customHeight="1" x14ac:dyDescent="0.25">
      <c r="A222" s="258" t="s">
        <v>515</v>
      </c>
      <c r="B222" s="258" t="str">
        <f>IFERROR(VLOOKUP($A222,'[2]Establecimiento 2023'!$A$1:$E$183,4,FALSE),0)</f>
        <v>04204-Salamanca</v>
      </c>
      <c r="C222" s="258" t="str">
        <f>IFERROR(VLOOKUP($A222,'[2]Establecimiento 2023'!$A$1:$E$183,3,FALSE),0)</f>
        <v>105455-CESFAM Valle Alto</v>
      </c>
      <c r="D222" s="259">
        <v>2</v>
      </c>
      <c r="E222" s="259">
        <v>3</v>
      </c>
    </row>
    <row r="223" spans="1:5" ht="15" customHeight="1" x14ac:dyDescent="0.25">
      <c r="A223" s="258" t="s">
        <v>515</v>
      </c>
      <c r="B223" s="258" t="str">
        <f>IFERROR(VLOOKUP($A223,'[2]Establecimiento 2023'!$A$1:$E$183,4,FALSE),0)</f>
        <v>04204-Salamanca</v>
      </c>
      <c r="C223" s="258" t="str">
        <f>IFERROR(VLOOKUP($A223,'[2]Establecimiento 2023'!$A$1:$E$183,3,FALSE),0)</f>
        <v>105455-CESFAM Valle Alto</v>
      </c>
      <c r="D223" s="259">
        <v>3</v>
      </c>
      <c r="E223" s="259">
        <v>6</v>
      </c>
    </row>
    <row r="224" spans="1:5" ht="15" customHeight="1" x14ac:dyDescent="0.25">
      <c r="A224" s="258" t="s">
        <v>515</v>
      </c>
      <c r="B224" s="258" t="str">
        <f>IFERROR(VLOOKUP($A224,'[2]Establecimiento 2023'!$A$1:$E$183,4,FALSE),0)</f>
        <v>04204-Salamanca</v>
      </c>
      <c r="C224" s="258" t="str">
        <f>IFERROR(VLOOKUP($A224,'[2]Establecimiento 2023'!$A$1:$E$183,3,FALSE),0)</f>
        <v>105455-CESFAM Valle Alto</v>
      </c>
      <c r="D224" s="259">
        <v>4</v>
      </c>
      <c r="E224" s="259">
        <v>2</v>
      </c>
    </row>
    <row r="225" spans="1:5" ht="15" customHeight="1" x14ac:dyDescent="0.25">
      <c r="A225" s="258" t="s">
        <v>516</v>
      </c>
      <c r="B225" s="258" t="str">
        <f>IFERROR(VLOOKUP($A225,'[2]Establecimiento 2023'!$A$1:$E$183,4,FALSE),0)</f>
        <v>04204-Salamanca</v>
      </c>
      <c r="C225" s="258" t="str">
        <f>IFERROR(VLOOKUP($A225,'[2]Establecimiento 2023'!$A$1:$E$183,3,FALSE),0)</f>
        <v>105456-Posta de Salud Rural Llimpo</v>
      </c>
      <c r="D225" s="259">
        <v>1</v>
      </c>
      <c r="E225" s="259">
        <v>3</v>
      </c>
    </row>
    <row r="226" spans="1:5" ht="15" customHeight="1" x14ac:dyDescent="0.25">
      <c r="A226" s="258" t="s">
        <v>516</v>
      </c>
      <c r="B226" s="258" t="str">
        <f>IFERROR(VLOOKUP($A226,'[2]Establecimiento 2023'!$A$1:$E$183,4,FALSE),0)</f>
        <v>04204-Salamanca</v>
      </c>
      <c r="C226" s="258" t="str">
        <f>IFERROR(VLOOKUP($A226,'[2]Establecimiento 2023'!$A$1:$E$183,3,FALSE),0)</f>
        <v>105456-Posta de Salud Rural Llimpo</v>
      </c>
      <c r="D226" s="259">
        <v>2</v>
      </c>
      <c r="E226" s="259">
        <v>5</v>
      </c>
    </row>
    <row r="227" spans="1:5" ht="15" customHeight="1" x14ac:dyDescent="0.25">
      <c r="A227" s="258" t="s">
        <v>516</v>
      </c>
      <c r="B227" s="258" t="str">
        <f>IFERROR(VLOOKUP($A227,'[2]Establecimiento 2023'!$A$1:$E$183,4,FALSE),0)</f>
        <v>04204-Salamanca</v>
      </c>
      <c r="C227" s="258" t="str">
        <f>IFERROR(VLOOKUP($A227,'[2]Establecimiento 2023'!$A$1:$E$183,3,FALSE),0)</f>
        <v>105456-Posta de Salud Rural Llimpo</v>
      </c>
      <c r="D227" s="259">
        <v>3</v>
      </c>
      <c r="E227" s="259">
        <v>5</v>
      </c>
    </row>
    <row r="228" spans="1:5" ht="15" customHeight="1" x14ac:dyDescent="0.25">
      <c r="A228" s="258" t="s">
        <v>516</v>
      </c>
      <c r="B228" s="258" t="str">
        <f>IFERROR(VLOOKUP($A228,'[2]Establecimiento 2023'!$A$1:$E$183,4,FALSE),0)</f>
        <v>04204-Salamanca</v>
      </c>
      <c r="C228" s="258" t="str">
        <f>IFERROR(VLOOKUP($A228,'[2]Establecimiento 2023'!$A$1:$E$183,3,FALSE),0)</f>
        <v>105456-Posta de Salud Rural Llimpo</v>
      </c>
      <c r="D228" s="259">
        <v>4</v>
      </c>
      <c r="E228" s="259">
        <v>3</v>
      </c>
    </row>
    <row r="229" spans="1:5" ht="15" customHeight="1" x14ac:dyDescent="0.25">
      <c r="A229" s="258" t="s">
        <v>517</v>
      </c>
      <c r="B229" s="258" t="str">
        <f>IFERROR(VLOOKUP($A229,'[2]Establecimiento 2023'!$A$1:$E$183,4,FALSE),0)</f>
        <v>04204-Salamanca</v>
      </c>
      <c r="C229" s="258" t="str">
        <f>IFERROR(VLOOKUP($A229,'[2]Establecimiento 2023'!$A$1:$E$183,3,FALSE),0)</f>
        <v>105457-Posta de Salud Rural San Agustín (Salamanca)</v>
      </c>
      <c r="D229" s="259">
        <v>3</v>
      </c>
      <c r="E229" s="259">
        <v>2</v>
      </c>
    </row>
    <row r="230" spans="1:5" ht="15" customHeight="1" x14ac:dyDescent="0.25">
      <c r="A230" s="258" t="s">
        <v>517</v>
      </c>
      <c r="B230" s="258" t="str">
        <f>IFERROR(VLOOKUP($A230,'[2]Establecimiento 2023'!$A$1:$E$183,4,FALSE),0)</f>
        <v>04204-Salamanca</v>
      </c>
      <c r="C230" s="258" t="str">
        <f>IFERROR(VLOOKUP($A230,'[2]Establecimiento 2023'!$A$1:$E$183,3,FALSE),0)</f>
        <v>105457-Posta de Salud Rural San Agustín (Salamanca)</v>
      </c>
      <c r="D230" s="259">
        <v>4</v>
      </c>
      <c r="E230" s="259">
        <v>2</v>
      </c>
    </row>
    <row r="231" spans="1:5" ht="15" customHeight="1" x14ac:dyDescent="0.25">
      <c r="A231" s="258" t="s">
        <v>518</v>
      </c>
      <c r="B231" s="258" t="str">
        <f>IFERROR(VLOOKUP($A231,'[2]Establecimiento 2023'!$A$1:$E$183,4,FALSE),0)</f>
        <v>04204-Salamanca</v>
      </c>
      <c r="C231" s="258" t="str">
        <f>IFERROR(VLOOKUP($A231,'[2]Establecimiento 2023'!$A$1:$E$183,3,FALSE),0)</f>
        <v>105458-Posta de Salud Rural Tahuinco</v>
      </c>
      <c r="D231" s="259">
        <v>2</v>
      </c>
      <c r="E231" s="259">
        <v>5</v>
      </c>
    </row>
    <row r="232" spans="1:5" ht="15" customHeight="1" x14ac:dyDescent="0.25">
      <c r="A232" s="258" t="s">
        <v>518</v>
      </c>
      <c r="B232" s="258" t="str">
        <f>IFERROR(VLOOKUP($A232,'[2]Establecimiento 2023'!$A$1:$E$183,4,FALSE),0)</f>
        <v>04204-Salamanca</v>
      </c>
      <c r="C232" s="258" t="str">
        <f>IFERROR(VLOOKUP($A232,'[2]Establecimiento 2023'!$A$1:$E$183,3,FALSE),0)</f>
        <v>105458-Posta de Salud Rural Tahuinco</v>
      </c>
      <c r="D232" s="259">
        <v>3</v>
      </c>
      <c r="E232" s="259">
        <v>4</v>
      </c>
    </row>
    <row r="233" spans="1:5" ht="15" customHeight="1" x14ac:dyDescent="0.25">
      <c r="A233" s="258" t="s">
        <v>518</v>
      </c>
      <c r="B233" s="258" t="str">
        <f>IFERROR(VLOOKUP($A233,'[2]Establecimiento 2023'!$A$1:$E$183,4,FALSE),0)</f>
        <v>04204-Salamanca</v>
      </c>
      <c r="C233" s="258" t="str">
        <f>IFERROR(VLOOKUP($A233,'[2]Establecimiento 2023'!$A$1:$E$183,3,FALSE),0)</f>
        <v>105458-Posta de Salud Rural Tahuinco</v>
      </c>
      <c r="D233" s="259">
        <v>4</v>
      </c>
      <c r="E233" s="259">
        <v>23</v>
      </c>
    </row>
    <row r="234" spans="1:5" ht="15" customHeight="1" x14ac:dyDescent="0.25">
      <c r="A234" s="258" t="s">
        <v>519</v>
      </c>
      <c r="B234" s="258" t="str">
        <f>IFERROR(VLOOKUP($A234,'[2]Establecimiento 2023'!$A$1:$E$183,4,FALSE),0)</f>
        <v>04302-Combarbalá</v>
      </c>
      <c r="C234" s="258" t="str">
        <f>IFERROR(VLOOKUP($A234,'[2]Establecimiento 2023'!$A$1:$E$183,3,FALSE),0)</f>
        <v>105459-Posta de Salud Rural Barrancas</v>
      </c>
      <c r="D234" s="259">
        <v>1</v>
      </c>
      <c r="E234" s="259">
        <v>7</v>
      </c>
    </row>
    <row r="235" spans="1:5" ht="15" customHeight="1" x14ac:dyDescent="0.25">
      <c r="A235" s="258" t="s">
        <v>519</v>
      </c>
      <c r="B235" s="258" t="str">
        <f>IFERROR(VLOOKUP($A235,'[2]Establecimiento 2023'!$A$1:$E$183,4,FALSE),0)</f>
        <v>04302-Combarbalá</v>
      </c>
      <c r="C235" s="258" t="str">
        <f>IFERROR(VLOOKUP($A235,'[2]Establecimiento 2023'!$A$1:$E$183,3,FALSE),0)</f>
        <v>105459-Posta de Salud Rural Barrancas</v>
      </c>
      <c r="D235" s="259">
        <v>2</v>
      </c>
      <c r="E235" s="259">
        <v>11</v>
      </c>
    </row>
    <row r="236" spans="1:5" ht="15" customHeight="1" x14ac:dyDescent="0.25">
      <c r="A236" s="258" t="s">
        <v>519</v>
      </c>
      <c r="B236" s="258" t="str">
        <f>IFERROR(VLOOKUP($A236,'[2]Establecimiento 2023'!$A$1:$E$183,4,FALSE),0)</f>
        <v>04302-Combarbalá</v>
      </c>
      <c r="C236" s="258" t="str">
        <f>IFERROR(VLOOKUP($A236,'[2]Establecimiento 2023'!$A$1:$E$183,3,FALSE),0)</f>
        <v>105459-Posta de Salud Rural Barrancas</v>
      </c>
      <c r="D236" s="259">
        <v>3</v>
      </c>
      <c r="E236" s="259">
        <v>8</v>
      </c>
    </row>
    <row r="237" spans="1:5" ht="15" customHeight="1" x14ac:dyDescent="0.25">
      <c r="A237" s="258" t="s">
        <v>519</v>
      </c>
      <c r="B237" s="258" t="str">
        <f>IFERROR(VLOOKUP($A237,'[2]Establecimiento 2023'!$A$1:$E$183,4,FALSE),0)</f>
        <v>04302-Combarbalá</v>
      </c>
      <c r="C237" s="258" t="str">
        <f>IFERROR(VLOOKUP($A237,'[2]Establecimiento 2023'!$A$1:$E$183,3,FALSE),0)</f>
        <v>105459-Posta de Salud Rural Barrancas</v>
      </c>
      <c r="D237" s="259">
        <v>4</v>
      </c>
      <c r="E237" s="259">
        <v>9</v>
      </c>
    </row>
    <row r="238" spans="1:5" ht="15" customHeight="1" x14ac:dyDescent="0.25">
      <c r="A238" s="258" t="s">
        <v>520</v>
      </c>
      <c r="B238" s="258" t="str">
        <f>IFERROR(VLOOKUP($A238,'[2]Establecimiento 2023'!$A$1:$E$183,4,FALSE),0)</f>
        <v>04302-Combarbalá</v>
      </c>
      <c r="C238" s="258" t="str">
        <f>IFERROR(VLOOKUP($A238,'[2]Establecimiento 2023'!$A$1:$E$183,3,FALSE),0)</f>
        <v>105460-Centro Comunitario de Salud Familiar Cogotí 18</v>
      </c>
      <c r="D238" s="259">
        <v>1</v>
      </c>
      <c r="E238" s="259">
        <v>1</v>
      </c>
    </row>
    <row r="239" spans="1:5" ht="15" customHeight="1" x14ac:dyDescent="0.25">
      <c r="A239" s="258" t="s">
        <v>520</v>
      </c>
      <c r="B239" s="258" t="str">
        <f>IFERROR(VLOOKUP($A239,'[2]Establecimiento 2023'!$A$1:$E$183,4,FALSE),0)</f>
        <v>04302-Combarbalá</v>
      </c>
      <c r="C239" s="258" t="str">
        <f>IFERROR(VLOOKUP($A239,'[2]Establecimiento 2023'!$A$1:$E$183,3,FALSE),0)</f>
        <v>105460-Centro Comunitario de Salud Familiar Cogotí 18</v>
      </c>
      <c r="D239" s="259">
        <v>2</v>
      </c>
      <c r="E239" s="259">
        <v>17</v>
      </c>
    </row>
    <row r="240" spans="1:5" ht="15" customHeight="1" x14ac:dyDescent="0.25">
      <c r="A240" s="258" t="s">
        <v>520</v>
      </c>
      <c r="B240" s="258" t="str">
        <f>IFERROR(VLOOKUP($A240,'[2]Establecimiento 2023'!$A$1:$E$183,4,FALSE),0)</f>
        <v>04302-Combarbalá</v>
      </c>
      <c r="C240" s="258" t="str">
        <f>IFERROR(VLOOKUP($A240,'[2]Establecimiento 2023'!$A$1:$E$183,3,FALSE),0)</f>
        <v>105460-Centro Comunitario de Salud Familiar Cogotí 18</v>
      </c>
      <c r="D240" s="259">
        <v>3</v>
      </c>
      <c r="E240" s="259">
        <v>5</v>
      </c>
    </row>
    <row r="241" spans="1:5" ht="15" customHeight="1" x14ac:dyDescent="0.25">
      <c r="A241" s="258" t="s">
        <v>520</v>
      </c>
      <c r="B241" s="258" t="str">
        <f>IFERROR(VLOOKUP($A241,'[2]Establecimiento 2023'!$A$1:$E$183,4,FALSE),0)</f>
        <v>04302-Combarbalá</v>
      </c>
      <c r="C241" s="258" t="str">
        <f>IFERROR(VLOOKUP($A241,'[2]Establecimiento 2023'!$A$1:$E$183,3,FALSE),0)</f>
        <v>105460-Centro Comunitario de Salud Familiar Cogotí 18</v>
      </c>
      <c r="D241" s="259">
        <v>4</v>
      </c>
      <c r="E241" s="259">
        <v>13</v>
      </c>
    </row>
    <row r="242" spans="1:5" ht="15" customHeight="1" x14ac:dyDescent="0.25">
      <c r="A242" s="258" t="s">
        <v>521</v>
      </c>
      <c r="B242" s="258" t="str">
        <f>IFERROR(VLOOKUP($A242,'[2]Establecimiento 2023'!$A$1:$E$183,4,FALSE),0)</f>
        <v>04302-Combarbalá</v>
      </c>
      <c r="C242" s="258" t="str">
        <f>IFERROR(VLOOKUP($A242,'[2]Establecimiento 2023'!$A$1:$E$183,3,FALSE),0)</f>
        <v>105461-Posta de Salud Rural El Huacho</v>
      </c>
      <c r="D242" s="259">
        <v>1</v>
      </c>
      <c r="E242" s="259">
        <v>1</v>
      </c>
    </row>
    <row r="243" spans="1:5" ht="15" customHeight="1" x14ac:dyDescent="0.25">
      <c r="A243" s="258" t="s">
        <v>521</v>
      </c>
      <c r="B243" s="258" t="str">
        <f>IFERROR(VLOOKUP($A243,'[2]Establecimiento 2023'!$A$1:$E$183,4,FALSE),0)</f>
        <v>04302-Combarbalá</v>
      </c>
      <c r="C243" s="258" t="str">
        <f>IFERROR(VLOOKUP($A243,'[2]Establecimiento 2023'!$A$1:$E$183,3,FALSE),0)</f>
        <v>105461-Posta de Salud Rural El Huacho</v>
      </c>
      <c r="D243" s="259">
        <v>2</v>
      </c>
      <c r="E243" s="259">
        <v>4</v>
      </c>
    </row>
    <row r="244" spans="1:5" ht="15" customHeight="1" x14ac:dyDescent="0.25">
      <c r="A244" s="258" t="s">
        <v>521</v>
      </c>
      <c r="B244" s="258" t="str">
        <f>IFERROR(VLOOKUP($A244,'[2]Establecimiento 2023'!$A$1:$E$183,4,FALSE),0)</f>
        <v>04302-Combarbalá</v>
      </c>
      <c r="C244" s="258" t="str">
        <f>IFERROR(VLOOKUP($A244,'[2]Establecimiento 2023'!$A$1:$E$183,3,FALSE),0)</f>
        <v>105461-Posta de Salud Rural El Huacho</v>
      </c>
      <c r="D244" s="259">
        <v>3</v>
      </c>
      <c r="E244" s="259">
        <v>1</v>
      </c>
    </row>
    <row r="245" spans="1:5" ht="15" customHeight="1" x14ac:dyDescent="0.25">
      <c r="A245" s="258" t="s">
        <v>522</v>
      </c>
      <c r="B245" s="258" t="str">
        <f>IFERROR(VLOOKUP($A245,'[2]Establecimiento 2023'!$A$1:$E$183,4,FALSE),0)</f>
        <v>04302-Combarbalá</v>
      </c>
      <c r="C245" s="258" t="str">
        <f>IFERROR(VLOOKUP($A245,'[2]Establecimiento 2023'!$A$1:$E$183,3,FALSE),0)</f>
        <v>105462-Posta de Salud Rural El Sauce (Combarbalá)</v>
      </c>
      <c r="D245" s="259">
        <v>1</v>
      </c>
      <c r="E245" s="259">
        <v>2</v>
      </c>
    </row>
    <row r="246" spans="1:5" ht="15" customHeight="1" x14ac:dyDescent="0.25">
      <c r="A246" s="258" t="s">
        <v>522</v>
      </c>
      <c r="B246" s="258" t="str">
        <f>IFERROR(VLOOKUP($A246,'[2]Establecimiento 2023'!$A$1:$E$183,4,FALSE),0)</f>
        <v>04302-Combarbalá</v>
      </c>
      <c r="C246" s="258" t="str">
        <f>IFERROR(VLOOKUP($A246,'[2]Establecimiento 2023'!$A$1:$E$183,3,FALSE),0)</f>
        <v>105462-Posta de Salud Rural El Sauce (Combarbalá)</v>
      </c>
      <c r="D246" s="259">
        <v>2</v>
      </c>
      <c r="E246" s="259">
        <v>1</v>
      </c>
    </row>
    <row r="247" spans="1:5" ht="15" customHeight="1" x14ac:dyDescent="0.25">
      <c r="A247" s="258" t="s">
        <v>522</v>
      </c>
      <c r="B247" s="258" t="str">
        <f>IFERROR(VLOOKUP($A247,'[2]Establecimiento 2023'!$A$1:$E$183,4,FALSE),0)</f>
        <v>04302-Combarbalá</v>
      </c>
      <c r="C247" s="258" t="str">
        <f>IFERROR(VLOOKUP($A247,'[2]Establecimiento 2023'!$A$1:$E$183,3,FALSE),0)</f>
        <v>105462-Posta de Salud Rural El Sauce (Combarbalá)</v>
      </c>
      <c r="D247" s="259">
        <v>3</v>
      </c>
      <c r="E247" s="259">
        <v>5</v>
      </c>
    </row>
    <row r="248" spans="1:5" ht="15" customHeight="1" x14ac:dyDescent="0.25">
      <c r="A248" s="258" t="s">
        <v>522</v>
      </c>
      <c r="B248" s="258" t="str">
        <f>IFERROR(VLOOKUP($A248,'[2]Establecimiento 2023'!$A$1:$E$183,4,FALSE),0)</f>
        <v>04302-Combarbalá</v>
      </c>
      <c r="C248" s="258" t="str">
        <f>IFERROR(VLOOKUP($A248,'[2]Establecimiento 2023'!$A$1:$E$183,3,FALSE),0)</f>
        <v>105462-Posta de Salud Rural El Sauce (Combarbalá)</v>
      </c>
      <c r="D248" s="259">
        <v>4</v>
      </c>
      <c r="E248" s="259">
        <v>2</v>
      </c>
    </row>
    <row r="249" spans="1:5" ht="15" customHeight="1" x14ac:dyDescent="0.25">
      <c r="A249" s="258" t="s">
        <v>523</v>
      </c>
      <c r="B249" s="258" t="str">
        <f>IFERROR(VLOOKUP($A249,'[2]Establecimiento 2023'!$A$1:$E$183,4,FALSE),0)</f>
        <v>04302-Combarbalá</v>
      </c>
      <c r="C249" s="258" t="str">
        <f>IFERROR(VLOOKUP($A249,'[2]Establecimiento 2023'!$A$1:$E$183,3,FALSE),0)</f>
        <v>105463-Posta de Salud Rural Quilitapia</v>
      </c>
      <c r="D249" s="259">
        <v>1</v>
      </c>
      <c r="E249" s="259">
        <v>4</v>
      </c>
    </row>
    <row r="250" spans="1:5" ht="15" customHeight="1" x14ac:dyDescent="0.25">
      <c r="A250" s="258" t="s">
        <v>523</v>
      </c>
      <c r="B250" s="258" t="str">
        <f>IFERROR(VLOOKUP($A250,'[2]Establecimiento 2023'!$A$1:$E$183,4,FALSE),0)</f>
        <v>04302-Combarbalá</v>
      </c>
      <c r="C250" s="258" t="str">
        <f>IFERROR(VLOOKUP($A250,'[2]Establecimiento 2023'!$A$1:$E$183,3,FALSE),0)</f>
        <v>105463-Posta de Salud Rural Quilitapia</v>
      </c>
      <c r="D250" s="259">
        <v>2</v>
      </c>
      <c r="E250" s="259">
        <v>2</v>
      </c>
    </row>
    <row r="251" spans="1:5" ht="15" customHeight="1" x14ac:dyDescent="0.25">
      <c r="A251" s="258" t="s">
        <v>523</v>
      </c>
      <c r="B251" s="258" t="str">
        <f>IFERROR(VLOOKUP($A251,'[2]Establecimiento 2023'!$A$1:$E$183,4,FALSE),0)</f>
        <v>04302-Combarbalá</v>
      </c>
      <c r="C251" s="258" t="str">
        <f>IFERROR(VLOOKUP($A251,'[2]Establecimiento 2023'!$A$1:$E$183,3,FALSE),0)</f>
        <v>105463-Posta de Salud Rural Quilitapia</v>
      </c>
      <c r="D251" s="259">
        <v>3</v>
      </c>
      <c r="E251" s="259">
        <v>4</v>
      </c>
    </row>
    <row r="252" spans="1:5" ht="15" customHeight="1" x14ac:dyDescent="0.25">
      <c r="A252" s="258" t="s">
        <v>523</v>
      </c>
      <c r="B252" s="258" t="str">
        <f>IFERROR(VLOOKUP($A252,'[2]Establecimiento 2023'!$A$1:$E$183,4,FALSE),0)</f>
        <v>04302-Combarbalá</v>
      </c>
      <c r="C252" s="258" t="str">
        <f>IFERROR(VLOOKUP($A252,'[2]Establecimiento 2023'!$A$1:$E$183,3,FALSE),0)</f>
        <v>105463-Posta de Salud Rural Quilitapia</v>
      </c>
      <c r="D252" s="259">
        <v>4</v>
      </c>
      <c r="E252" s="259">
        <v>5</v>
      </c>
    </row>
    <row r="253" spans="1:5" ht="15" customHeight="1" x14ac:dyDescent="0.25">
      <c r="A253" s="258" t="s">
        <v>524</v>
      </c>
      <c r="B253" s="258" t="str">
        <f>IFERROR(VLOOKUP($A253,'[2]Establecimiento 2023'!$A$1:$E$183,4,FALSE),0)</f>
        <v>04302-Combarbalá</v>
      </c>
      <c r="C253" s="258" t="str">
        <f>IFERROR(VLOOKUP($A253,'[2]Establecimiento 2023'!$A$1:$E$183,3,FALSE),0)</f>
        <v>105464-Posta de Salud Rural La Ligua</v>
      </c>
      <c r="D253" s="259">
        <v>1</v>
      </c>
      <c r="E253" s="259">
        <v>11</v>
      </c>
    </row>
    <row r="254" spans="1:5" ht="15" customHeight="1" x14ac:dyDescent="0.25">
      <c r="A254" s="258" t="s">
        <v>524</v>
      </c>
      <c r="B254" s="258" t="str">
        <f>IFERROR(VLOOKUP($A254,'[2]Establecimiento 2023'!$A$1:$E$183,4,FALSE),0)</f>
        <v>04302-Combarbalá</v>
      </c>
      <c r="C254" s="258" t="str">
        <f>IFERROR(VLOOKUP($A254,'[2]Establecimiento 2023'!$A$1:$E$183,3,FALSE),0)</f>
        <v>105464-Posta de Salud Rural La Ligua</v>
      </c>
      <c r="D254" s="259">
        <v>2</v>
      </c>
      <c r="E254" s="259">
        <v>2</v>
      </c>
    </row>
    <row r="255" spans="1:5" ht="15" customHeight="1" x14ac:dyDescent="0.25">
      <c r="A255" s="258" t="s">
        <v>524</v>
      </c>
      <c r="B255" s="258" t="str">
        <f>IFERROR(VLOOKUP($A255,'[2]Establecimiento 2023'!$A$1:$E$183,4,FALSE),0)</f>
        <v>04302-Combarbalá</v>
      </c>
      <c r="C255" s="258" t="str">
        <f>IFERROR(VLOOKUP($A255,'[2]Establecimiento 2023'!$A$1:$E$183,3,FALSE),0)</f>
        <v>105464-Posta de Salud Rural La Ligua</v>
      </c>
      <c r="D255" s="259">
        <v>3</v>
      </c>
      <c r="E255" s="259">
        <v>10</v>
      </c>
    </row>
    <row r="256" spans="1:5" ht="15" customHeight="1" x14ac:dyDescent="0.25">
      <c r="A256" s="258" t="s">
        <v>524</v>
      </c>
      <c r="B256" s="258" t="str">
        <f>IFERROR(VLOOKUP($A256,'[2]Establecimiento 2023'!$A$1:$E$183,4,FALSE),0)</f>
        <v>04302-Combarbalá</v>
      </c>
      <c r="C256" s="258" t="str">
        <f>IFERROR(VLOOKUP($A256,'[2]Establecimiento 2023'!$A$1:$E$183,3,FALSE),0)</f>
        <v>105464-Posta de Salud Rural La Ligua</v>
      </c>
      <c r="D256" s="259">
        <v>4</v>
      </c>
      <c r="E256" s="259">
        <v>5</v>
      </c>
    </row>
    <row r="257" spans="1:5" ht="15" customHeight="1" x14ac:dyDescent="0.25">
      <c r="A257" s="258" t="s">
        <v>525</v>
      </c>
      <c r="B257" s="258" t="str">
        <f>IFERROR(VLOOKUP($A257,'[2]Establecimiento 2023'!$A$1:$E$183,4,FALSE),0)</f>
        <v>04302-Combarbalá</v>
      </c>
      <c r="C257" s="258" t="str">
        <f>IFERROR(VLOOKUP($A257,'[2]Establecimiento 2023'!$A$1:$E$183,3,FALSE),0)</f>
        <v>105465-Posta de Salud Rural Ramadilla</v>
      </c>
      <c r="D257" s="259">
        <v>1</v>
      </c>
      <c r="E257" s="259">
        <v>2</v>
      </c>
    </row>
    <row r="258" spans="1:5" ht="15" customHeight="1" x14ac:dyDescent="0.25">
      <c r="A258" s="258" t="s">
        <v>525</v>
      </c>
      <c r="B258" s="258" t="str">
        <f>IFERROR(VLOOKUP($A258,'[2]Establecimiento 2023'!$A$1:$E$183,4,FALSE),0)</f>
        <v>04302-Combarbalá</v>
      </c>
      <c r="C258" s="258" t="str">
        <f>IFERROR(VLOOKUP($A258,'[2]Establecimiento 2023'!$A$1:$E$183,3,FALSE),0)</f>
        <v>105465-Posta de Salud Rural Ramadilla</v>
      </c>
      <c r="D258" s="259">
        <v>2</v>
      </c>
      <c r="E258" s="259">
        <v>3</v>
      </c>
    </row>
    <row r="259" spans="1:5" ht="15" customHeight="1" x14ac:dyDescent="0.25">
      <c r="A259" s="258" t="s">
        <v>525</v>
      </c>
      <c r="B259" s="258" t="str">
        <f>IFERROR(VLOOKUP($A259,'[2]Establecimiento 2023'!$A$1:$E$183,4,FALSE),0)</f>
        <v>04302-Combarbalá</v>
      </c>
      <c r="C259" s="258" t="str">
        <f>IFERROR(VLOOKUP($A259,'[2]Establecimiento 2023'!$A$1:$E$183,3,FALSE),0)</f>
        <v>105465-Posta de Salud Rural Ramadilla</v>
      </c>
      <c r="D259" s="259">
        <v>3</v>
      </c>
      <c r="E259" s="259">
        <v>2</v>
      </c>
    </row>
    <row r="260" spans="1:5" ht="15" customHeight="1" x14ac:dyDescent="0.25">
      <c r="A260" s="258" t="s">
        <v>526</v>
      </c>
      <c r="B260" s="258" t="str">
        <f>IFERROR(VLOOKUP($A260,'[2]Establecimiento 2023'!$A$1:$E$183,4,FALSE),0)</f>
        <v>04302-Combarbalá</v>
      </c>
      <c r="C260" s="258" t="str">
        <f>IFERROR(VLOOKUP($A260,'[2]Establecimiento 2023'!$A$1:$E$183,3,FALSE),0)</f>
        <v>105466-Posta de Salud Rural Valle Hermoso</v>
      </c>
      <c r="D260" s="259">
        <v>2</v>
      </c>
      <c r="E260" s="259">
        <v>2</v>
      </c>
    </row>
    <row r="261" spans="1:5" ht="15" customHeight="1" x14ac:dyDescent="0.25">
      <c r="A261" s="258" t="s">
        <v>526</v>
      </c>
      <c r="B261" s="258" t="str">
        <f>IFERROR(VLOOKUP($A261,'[2]Establecimiento 2023'!$A$1:$E$183,4,FALSE),0)</f>
        <v>04302-Combarbalá</v>
      </c>
      <c r="C261" s="258" t="str">
        <f>IFERROR(VLOOKUP($A261,'[2]Establecimiento 2023'!$A$1:$E$183,3,FALSE),0)</f>
        <v>105466-Posta de Salud Rural Valle Hermoso</v>
      </c>
      <c r="D261" s="259">
        <v>4</v>
      </c>
      <c r="E261" s="259">
        <v>1</v>
      </c>
    </row>
    <row r="262" spans="1:5" ht="15" customHeight="1" x14ac:dyDescent="0.25">
      <c r="A262" s="258" t="s">
        <v>527</v>
      </c>
      <c r="B262" s="258" t="str">
        <f>IFERROR(VLOOKUP($A262,'[2]Establecimiento 2023'!$A$1:$E$183,4,FALSE),0)</f>
        <v>04106-Vicuña</v>
      </c>
      <c r="C262" s="258" t="str">
        <f>IFERROR(VLOOKUP($A262,'[2]Establecimiento 2023'!$A$1:$E$183,3,FALSE),0)</f>
        <v>105467-Posta de Salud Rural Diaguitas</v>
      </c>
      <c r="D262" s="259">
        <v>1</v>
      </c>
      <c r="E262" s="259">
        <v>6</v>
      </c>
    </row>
    <row r="263" spans="1:5" ht="15" customHeight="1" x14ac:dyDescent="0.25">
      <c r="A263" s="258" t="s">
        <v>527</v>
      </c>
      <c r="B263" s="258" t="str">
        <f>IFERROR(VLOOKUP($A263,'[2]Establecimiento 2023'!$A$1:$E$183,4,FALSE),0)</f>
        <v>04106-Vicuña</v>
      </c>
      <c r="C263" s="258" t="str">
        <f>IFERROR(VLOOKUP($A263,'[2]Establecimiento 2023'!$A$1:$E$183,3,FALSE),0)</f>
        <v>105467-Posta de Salud Rural Diaguitas</v>
      </c>
      <c r="D263" s="259">
        <v>2</v>
      </c>
      <c r="E263" s="259">
        <v>7</v>
      </c>
    </row>
    <row r="264" spans="1:5" ht="15" customHeight="1" x14ac:dyDescent="0.25">
      <c r="A264" s="258" t="s">
        <v>527</v>
      </c>
      <c r="B264" s="258" t="str">
        <f>IFERROR(VLOOKUP($A264,'[2]Establecimiento 2023'!$A$1:$E$183,4,FALSE),0)</f>
        <v>04106-Vicuña</v>
      </c>
      <c r="C264" s="258" t="str">
        <f>IFERROR(VLOOKUP($A264,'[2]Establecimiento 2023'!$A$1:$E$183,3,FALSE),0)</f>
        <v>105467-Posta de Salud Rural Diaguitas</v>
      </c>
      <c r="D264" s="259">
        <v>3</v>
      </c>
      <c r="E264" s="259">
        <v>7</v>
      </c>
    </row>
    <row r="265" spans="1:5" ht="15" customHeight="1" x14ac:dyDescent="0.25">
      <c r="A265" s="258" t="s">
        <v>527</v>
      </c>
      <c r="B265" s="258" t="str">
        <f>IFERROR(VLOOKUP($A265,'[2]Establecimiento 2023'!$A$1:$E$183,4,FALSE),0)</f>
        <v>04106-Vicuña</v>
      </c>
      <c r="C265" s="258" t="str">
        <f>IFERROR(VLOOKUP($A265,'[2]Establecimiento 2023'!$A$1:$E$183,3,FALSE),0)</f>
        <v>105467-Posta de Salud Rural Diaguitas</v>
      </c>
      <c r="D265" s="259">
        <v>4</v>
      </c>
      <c r="E265" s="259">
        <v>4</v>
      </c>
    </row>
    <row r="266" spans="1:5" ht="15" customHeight="1" x14ac:dyDescent="0.25">
      <c r="A266" s="258" t="s">
        <v>528</v>
      </c>
      <c r="B266" s="258" t="str">
        <f>IFERROR(VLOOKUP($A266,'[2]Establecimiento 2023'!$A$1:$E$183,4,FALSE),0)</f>
        <v>04106-Vicuña</v>
      </c>
      <c r="C266" s="258" t="str">
        <f>IFERROR(VLOOKUP($A266,'[2]Establecimiento 2023'!$A$1:$E$183,3,FALSE),0)</f>
        <v>105468-Posta de Salud Rural El Molle</v>
      </c>
      <c r="D266" s="259">
        <v>1</v>
      </c>
      <c r="E266" s="259">
        <v>24</v>
      </c>
    </row>
    <row r="267" spans="1:5" ht="15" customHeight="1" x14ac:dyDescent="0.25">
      <c r="A267" s="258" t="s">
        <v>528</v>
      </c>
      <c r="B267" s="258" t="str">
        <f>IFERROR(VLOOKUP($A267,'[2]Establecimiento 2023'!$A$1:$E$183,4,FALSE),0)</f>
        <v>04106-Vicuña</v>
      </c>
      <c r="C267" s="258" t="str">
        <f>IFERROR(VLOOKUP($A267,'[2]Establecimiento 2023'!$A$1:$E$183,3,FALSE),0)</f>
        <v>105468-Posta de Salud Rural El Molle</v>
      </c>
      <c r="D267" s="259">
        <v>2</v>
      </c>
      <c r="E267" s="259">
        <v>10</v>
      </c>
    </row>
    <row r="268" spans="1:5" ht="15" customHeight="1" x14ac:dyDescent="0.25">
      <c r="A268" s="258" t="s">
        <v>528</v>
      </c>
      <c r="B268" s="258" t="str">
        <f>IFERROR(VLOOKUP($A268,'[2]Establecimiento 2023'!$A$1:$E$183,4,FALSE),0)</f>
        <v>04106-Vicuña</v>
      </c>
      <c r="C268" s="258" t="str">
        <f>IFERROR(VLOOKUP($A268,'[2]Establecimiento 2023'!$A$1:$E$183,3,FALSE),0)</f>
        <v>105468-Posta de Salud Rural El Molle</v>
      </c>
      <c r="D268" s="259">
        <v>3</v>
      </c>
      <c r="E268" s="259">
        <v>9</v>
      </c>
    </row>
    <row r="269" spans="1:5" ht="15" customHeight="1" x14ac:dyDescent="0.25">
      <c r="A269" s="258" t="s">
        <v>528</v>
      </c>
      <c r="B269" s="258" t="str">
        <f>IFERROR(VLOOKUP($A269,'[2]Establecimiento 2023'!$A$1:$E$183,4,FALSE),0)</f>
        <v>04106-Vicuña</v>
      </c>
      <c r="C269" s="258" t="str">
        <f>IFERROR(VLOOKUP($A269,'[2]Establecimiento 2023'!$A$1:$E$183,3,FALSE),0)</f>
        <v>105468-Posta de Salud Rural El Molle</v>
      </c>
      <c r="D269" s="259">
        <v>4</v>
      </c>
      <c r="E269" s="259">
        <v>7</v>
      </c>
    </row>
    <row r="270" spans="1:5" ht="15" customHeight="1" x14ac:dyDescent="0.25">
      <c r="A270" s="258" t="s">
        <v>529</v>
      </c>
      <c r="B270" s="258" t="str">
        <f>IFERROR(VLOOKUP($A270,'[2]Establecimiento 2023'!$A$1:$E$183,4,FALSE),0)</f>
        <v>04106-Vicuña</v>
      </c>
      <c r="C270" s="258" t="str">
        <f>IFERROR(VLOOKUP($A270,'[2]Establecimiento 2023'!$A$1:$E$183,3,FALSE),0)</f>
        <v>105469-Posta de Salud Rural El Tambo (Vicuña)</v>
      </c>
      <c r="D270" s="259">
        <v>1</v>
      </c>
      <c r="E270" s="259">
        <v>21</v>
      </c>
    </row>
    <row r="271" spans="1:5" ht="15" customHeight="1" x14ac:dyDescent="0.25">
      <c r="A271" s="258" t="s">
        <v>529</v>
      </c>
      <c r="B271" s="258" t="str">
        <f>IFERROR(VLOOKUP($A271,'[2]Establecimiento 2023'!$A$1:$E$183,4,FALSE),0)</f>
        <v>04106-Vicuña</v>
      </c>
      <c r="C271" s="258" t="str">
        <f>IFERROR(VLOOKUP($A271,'[2]Establecimiento 2023'!$A$1:$E$183,3,FALSE),0)</f>
        <v>105469-Posta de Salud Rural El Tambo (Vicuña)</v>
      </c>
      <c r="D271" s="259">
        <v>2</v>
      </c>
      <c r="E271" s="259">
        <v>1</v>
      </c>
    </row>
    <row r="272" spans="1:5" ht="15" customHeight="1" x14ac:dyDescent="0.25">
      <c r="A272" s="258" t="s">
        <v>529</v>
      </c>
      <c r="B272" s="258" t="str">
        <f>IFERROR(VLOOKUP($A272,'[2]Establecimiento 2023'!$A$1:$E$183,4,FALSE),0)</f>
        <v>04106-Vicuña</v>
      </c>
      <c r="C272" s="258" t="str">
        <f>IFERROR(VLOOKUP($A272,'[2]Establecimiento 2023'!$A$1:$E$183,3,FALSE),0)</f>
        <v>105469-Posta de Salud Rural El Tambo (Vicuña)</v>
      </c>
      <c r="D272" s="259">
        <v>3</v>
      </c>
      <c r="E272" s="259">
        <v>7</v>
      </c>
    </row>
    <row r="273" spans="1:5" ht="15" customHeight="1" x14ac:dyDescent="0.25">
      <c r="A273" s="258" t="s">
        <v>529</v>
      </c>
      <c r="B273" s="258" t="str">
        <f>IFERROR(VLOOKUP($A273,'[2]Establecimiento 2023'!$A$1:$E$183,4,FALSE),0)</f>
        <v>04106-Vicuña</v>
      </c>
      <c r="C273" s="258" t="str">
        <f>IFERROR(VLOOKUP($A273,'[2]Establecimiento 2023'!$A$1:$E$183,3,FALSE),0)</f>
        <v>105469-Posta de Salud Rural El Tambo (Vicuña)</v>
      </c>
      <c r="D273" s="259">
        <v>4</v>
      </c>
      <c r="E273" s="259">
        <v>5</v>
      </c>
    </row>
    <row r="274" spans="1:5" ht="15" customHeight="1" x14ac:dyDescent="0.25">
      <c r="A274" s="258" t="s">
        <v>530</v>
      </c>
      <c r="B274" s="258" t="str">
        <f>IFERROR(VLOOKUP($A274,'[2]Establecimiento 2023'!$A$1:$E$183,4,FALSE),0)</f>
        <v>04106-Vicuña</v>
      </c>
      <c r="C274" s="258" t="str">
        <f>IFERROR(VLOOKUP($A274,'[2]Establecimiento 2023'!$A$1:$E$183,3,FALSE),0)</f>
        <v>105470-Posta de Salud Rural Huanta</v>
      </c>
      <c r="D274" s="259">
        <v>1</v>
      </c>
      <c r="E274" s="259">
        <v>13</v>
      </c>
    </row>
    <row r="275" spans="1:5" ht="15" customHeight="1" x14ac:dyDescent="0.25">
      <c r="A275" s="258" t="s">
        <v>531</v>
      </c>
      <c r="B275" s="258" t="str">
        <f>IFERROR(VLOOKUP($A275,'[2]Establecimiento 2023'!$A$1:$E$183,4,FALSE),0)</f>
        <v>04106-Vicuña</v>
      </c>
      <c r="C275" s="258" t="str">
        <f>IFERROR(VLOOKUP($A275,'[2]Establecimiento 2023'!$A$1:$E$183,3,FALSE),0)</f>
        <v>105471-Posta de Salud Rural Peralillo Vicuña</v>
      </c>
      <c r="D275" s="259">
        <v>1</v>
      </c>
      <c r="E275" s="259">
        <v>3</v>
      </c>
    </row>
    <row r="276" spans="1:5" ht="15" customHeight="1" x14ac:dyDescent="0.25">
      <c r="A276" s="258" t="s">
        <v>531</v>
      </c>
      <c r="B276" s="258" t="str">
        <f>IFERROR(VLOOKUP($A276,'[2]Establecimiento 2023'!$A$1:$E$183,4,FALSE),0)</f>
        <v>04106-Vicuña</v>
      </c>
      <c r="C276" s="258" t="str">
        <f>IFERROR(VLOOKUP($A276,'[2]Establecimiento 2023'!$A$1:$E$183,3,FALSE),0)</f>
        <v>105471-Posta de Salud Rural Peralillo Vicuña</v>
      </c>
      <c r="D276" s="259">
        <v>2</v>
      </c>
      <c r="E276" s="259">
        <v>13</v>
      </c>
    </row>
    <row r="277" spans="1:5" ht="15" customHeight="1" x14ac:dyDescent="0.25">
      <c r="A277" s="258" t="s">
        <v>531</v>
      </c>
      <c r="B277" s="258" t="str">
        <f>IFERROR(VLOOKUP($A277,'[2]Establecimiento 2023'!$A$1:$E$183,4,FALSE),0)</f>
        <v>04106-Vicuña</v>
      </c>
      <c r="C277" s="258" t="str">
        <f>IFERROR(VLOOKUP($A277,'[2]Establecimiento 2023'!$A$1:$E$183,3,FALSE),0)</f>
        <v>105471-Posta de Salud Rural Peralillo Vicuña</v>
      </c>
      <c r="D277" s="259">
        <v>3</v>
      </c>
      <c r="E277" s="259">
        <v>5</v>
      </c>
    </row>
    <row r="278" spans="1:5" ht="15" customHeight="1" x14ac:dyDescent="0.25">
      <c r="A278" s="258" t="s">
        <v>531</v>
      </c>
      <c r="B278" s="258" t="str">
        <f>IFERROR(VLOOKUP($A278,'[2]Establecimiento 2023'!$A$1:$E$183,4,FALSE),0)</f>
        <v>04106-Vicuña</v>
      </c>
      <c r="C278" s="258" t="str">
        <f>IFERROR(VLOOKUP($A278,'[2]Establecimiento 2023'!$A$1:$E$183,3,FALSE),0)</f>
        <v>105471-Posta de Salud Rural Peralillo Vicuña</v>
      </c>
      <c r="D278" s="259">
        <v>4</v>
      </c>
      <c r="E278" s="259">
        <v>5</v>
      </c>
    </row>
    <row r="279" spans="1:5" ht="15" customHeight="1" x14ac:dyDescent="0.25">
      <c r="A279" s="258" t="s">
        <v>532</v>
      </c>
      <c r="B279" s="258" t="str">
        <f>IFERROR(VLOOKUP($A279,'[2]Establecimiento 2023'!$A$1:$E$183,4,FALSE),0)</f>
        <v>04106-Vicuña</v>
      </c>
      <c r="C279" s="258" t="str">
        <f>IFERROR(VLOOKUP($A279,'[2]Establecimiento 2023'!$A$1:$E$183,3,FALSE),0)</f>
        <v>105472-Posta de Salud Rural Rivadavia</v>
      </c>
      <c r="D279" s="259">
        <v>1</v>
      </c>
      <c r="E279" s="259">
        <v>2</v>
      </c>
    </row>
    <row r="280" spans="1:5" ht="15" customHeight="1" x14ac:dyDescent="0.25">
      <c r="A280" s="258" t="s">
        <v>532</v>
      </c>
      <c r="B280" s="258" t="str">
        <f>IFERROR(VLOOKUP($A280,'[2]Establecimiento 2023'!$A$1:$E$183,4,FALSE),0)</f>
        <v>04106-Vicuña</v>
      </c>
      <c r="C280" s="258" t="str">
        <f>IFERROR(VLOOKUP($A280,'[2]Establecimiento 2023'!$A$1:$E$183,3,FALSE),0)</f>
        <v>105472-Posta de Salud Rural Rivadavia</v>
      </c>
      <c r="D280" s="259">
        <v>2</v>
      </c>
      <c r="E280" s="259">
        <v>2</v>
      </c>
    </row>
    <row r="281" spans="1:5" ht="15" customHeight="1" x14ac:dyDescent="0.25">
      <c r="A281" s="258" t="s">
        <v>532</v>
      </c>
      <c r="B281" s="258" t="str">
        <f>IFERROR(VLOOKUP($A281,'[2]Establecimiento 2023'!$A$1:$E$183,4,FALSE),0)</f>
        <v>04106-Vicuña</v>
      </c>
      <c r="C281" s="258" t="str">
        <f>IFERROR(VLOOKUP($A281,'[2]Establecimiento 2023'!$A$1:$E$183,3,FALSE),0)</f>
        <v>105472-Posta de Salud Rural Rivadavia</v>
      </c>
      <c r="D281" s="259">
        <v>3</v>
      </c>
      <c r="E281" s="259">
        <v>0</v>
      </c>
    </row>
    <row r="282" spans="1:5" ht="15" customHeight="1" x14ac:dyDescent="0.25">
      <c r="A282" s="258" t="s">
        <v>532</v>
      </c>
      <c r="B282" s="258" t="str">
        <f>IFERROR(VLOOKUP($A282,'[2]Establecimiento 2023'!$A$1:$E$183,4,FALSE),0)</f>
        <v>04106-Vicuña</v>
      </c>
      <c r="C282" s="258" t="str">
        <f>IFERROR(VLOOKUP($A282,'[2]Establecimiento 2023'!$A$1:$E$183,3,FALSE),0)</f>
        <v>105472-Posta de Salud Rural Rivadavia</v>
      </c>
      <c r="D282" s="259">
        <v>4</v>
      </c>
      <c r="E282" s="259">
        <v>1</v>
      </c>
    </row>
    <row r="283" spans="1:5" ht="15" customHeight="1" x14ac:dyDescent="0.25">
      <c r="A283" s="258" t="s">
        <v>533</v>
      </c>
      <c r="B283" s="258" t="str">
        <f>IFERROR(VLOOKUP($A283,'[2]Establecimiento 2023'!$A$1:$E$183,4,FALSE),0)</f>
        <v>04106-Vicuña</v>
      </c>
      <c r="C283" s="258" t="str">
        <f>IFERROR(VLOOKUP($A283,'[2]Establecimiento 2023'!$A$1:$E$183,3,FALSE),0)</f>
        <v>105473-Posta de Salud Rural Talcuna</v>
      </c>
      <c r="D283" s="259">
        <v>1</v>
      </c>
      <c r="E283" s="259">
        <v>8</v>
      </c>
    </row>
    <row r="284" spans="1:5" ht="15" customHeight="1" x14ac:dyDescent="0.25">
      <c r="A284" s="258" t="s">
        <v>533</v>
      </c>
      <c r="B284" s="258" t="str">
        <f>IFERROR(VLOOKUP($A284,'[2]Establecimiento 2023'!$A$1:$E$183,4,FALSE),0)</f>
        <v>04106-Vicuña</v>
      </c>
      <c r="C284" s="258" t="str">
        <f>IFERROR(VLOOKUP($A284,'[2]Establecimiento 2023'!$A$1:$E$183,3,FALSE),0)</f>
        <v>105473-Posta de Salud Rural Talcuna</v>
      </c>
      <c r="D284" s="259">
        <v>2</v>
      </c>
      <c r="E284" s="259">
        <v>16</v>
      </c>
    </row>
    <row r="285" spans="1:5" ht="15" customHeight="1" x14ac:dyDescent="0.25">
      <c r="A285" s="258" t="s">
        <v>533</v>
      </c>
      <c r="B285" s="258" t="str">
        <f>IFERROR(VLOOKUP($A285,'[2]Establecimiento 2023'!$A$1:$E$183,4,FALSE),0)</f>
        <v>04106-Vicuña</v>
      </c>
      <c r="C285" s="258" t="str">
        <f>IFERROR(VLOOKUP($A285,'[2]Establecimiento 2023'!$A$1:$E$183,3,FALSE),0)</f>
        <v>105473-Posta de Salud Rural Talcuna</v>
      </c>
      <c r="D285" s="259">
        <v>3</v>
      </c>
      <c r="E285" s="259">
        <v>5</v>
      </c>
    </row>
    <row r="286" spans="1:5" ht="15" customHeight="1" x14ac:dyDescent="0.25">
      <c r="A286" s="258" t="s">
        <v>533</v>
      </c>
      <c r="B286" s="258" t="str">
        <f>IFERROR(VLOOKUP($A286,'[2]Establecimiento 2023'!$A$1:$E$183,4,FALSE),0)</f>
        <v>04106-Vicuña</v>
      </c>
      <c r="C286" s="258" t="str">
        <f>IFERROR(VLOOKUP($A286,'[2]Establecimiento 2023'!$A$1:$E$183,3,FALSE),0)</f>
        <v>105473-Posta de Salud Rural Talcuna</v>
      </c>
      <c r="D286" s="259">
        <v>4</v>
      </c>
      <c r="E286" s="259">
        <v>19</v>
      </c>
    </row>
    <row r="287" spans="1:5" ht="15" customHeight="1" x14ac:dyDescent="0.25">
      <c r="A287" s="258" t="s">
        <v>534</v>
      </c>
      <c r="B287" s="258" t="str">
        <f>IFERROR(VLOOKUP($A287,'[2]Establecimiento 2023'!$A$1:$E$183,4,FALSE),0)</f>
        <v>04106-Vicuña</v>
      </c>
      <c r="C287" s="258" t="str">
        <f>IFERROR(VLOOKUP($A287,'[2]Establecimiento 2023'!$A$1:$E$183,3,FALSE),0)</f>
        <v>105474-Posta de Salud Rural Chapilca</v>
      </c>
      <c r="D287" s="259">
        <v>1</v>
      </c>
      <c r="E287" s="259">
        <v>0</v>
      </c>
    </row>
    <row r="288" spans="1:5" ht="15" customHeight="1" x14ac:dyDescent="0.25">
      <c r="A288" s="258" t="s">
        <v>534</v>
      </c>
      <c r="B288" s="258" t="str">
        <f>IFERROR(VLOOKUP($A288,'[2]Establecimiento 2023'!$A$1:$E$183,4,FALSE),0)</f>
        <v>04106-Vicuña</v>
      </c>
      <c r="C288" s="258" t="str">
        <f>IFERROR(VLOOKUP($A288,'[2]Establecimiento 2023'!$A$1:$E$183,3,FALSE),0)</f>
        <v>105474-Posta de Salud Rural Chapilca</v>
      </c>
      <c r="D288" s="259">
        <v>2</v>
      </c>
      <c r="E288" s="259">
        <v>6</v>
      </c>
    </row>
    <row r="289" spans="1:5" ht="15" customHeight="1" x14ac:dyDescent="0.25">
      <c r="A289" s="258" t="s">
        <v>535</v>
      </c>
      <c r="B289" s="258" t="str">
        <f>IFERROR(VLOOKUP($A289,'[2]Establecimiento 2023'!$A$1:$E$183,4,FALSE),0)</f>
        <v>04105-Paihuano</v>
      </c>
      <c r="C289" s="258" t="str">
        <f>IFERROR(VLOOKUP($A289,'[2]Establecimiento 2023'!$A$1:$E$183,3,FALSE),0)</f>
        <v>105475-Posta de Salud Rural Horcón (Paiguano)</v>
      </c>
      <c r="D289" s="259">
        <v>1</v>
      </c>
      <c r="E289" s="259">
        <v>5</v>
      </c>
    </row>
    <row r="290" spans="1:5" ht="15" customHeight="1" x14ac:dyDescent="0.25">
      <c r="A290" s="258" t="s">
        <v>535</v>
      </c>
      <c r="B290" s="258" t="str">
        <f>IFERROR(VLOOKUP($A290,'[2]Establecimiento 2023'!$A$1:$E$183,4,FALSE),0)</f>
        <v>04105-Paihuano</v>
      </c>
      <c r="C290" s="258" t="str">
        <f>IFERROR(VLOOKUP($A290,'[2]Establecimiento 2023'!$A$1:$E$183,3,FALSE),0)</f>
        <v>105475-Posta de Salud Rural Horcón (Paiguano)</v>
      </c>
      <c r="D290" s="259">
        <v>2</v>
      </c>
      <c r="E290" s="259">
        <v>14</v>
      </c>
    </row>
    <row r="291" spans="1:5" ht="15" customHeight="1" x14ac:dyDescent="0.25">
      <c r="A291" s="258" t="s">
        <v>535</v>
      </c>
      <c r="B291" s="258" t="str">
        <f>IFERROR(VLOOKUP($A291,'[2]Establecimiento 2023'!$A$1:$E$183,4,FALSE),0)</f>
        <v>04105-Paihuano</v>
      </c>
      <c r="C291" s="258" t="str">
        <f>IFERROR(VLOOKUP($A291,'[2]Establecimiento 2023'!$A$1:$E$183,3,FALSE),0)</f>
        <v>105475-Posta de Salud Rural Horcón (Paiguano)</v>
      </c>
      <c r="D291" s="259">
        <v>3</v>
      </c>
      <c r="E291" s="259">
        <v>11</v>
      </c>
    </row>
    <row r="292" spans="1:5" ht="15" customHeight="1" x14ac:dyDescent="0.25">
      <c r="A292" s="258" t="s">
        <v>535</v>
      </c>
      <c r="B292" s="258" t="str">
        <f>IFERROR(VLOOKUP($A292,'[2]Establecimiento 2023'!$A$1:$E$183,4,FALSE),0)</f>
        <v>04105-Paihuano</v>
      </c>
      <c r="C292" s="258" t="str">
        <f>IFERROR(VLOOKUP($A292,'[2]Establecimiento 2023'!$A$1:$E$183,3,FALSE),0)</f>
        <v>105475-Posta de Salud Rural Horcón (Paiguano)</v>
      </c>
      <c r="D292" s="259">
        <v>4</v>
      </c>
      <c r="E292" s="259">
        <v>19</v>
      </c>
    </row>
    <row r="293" spans="1:5" ht="15" customHeight="1" x14ac:dyDescent="0.25">
      <c r="A293" s="258" t="s">
        <v>536</v>
      </c>
      <c r="B293" s="258" t="str">
        <f>IFERROR(VLOOKUP($A293,'[2]Establecimiento 2023'!$A$1:$E$183,4,FALSE),0)</f>
        <v>04105-Paihuano</v>
      </c>
      <c r="C293" s="258" t="str">
        <f>IFERROR(VLOOKUP($A293,'[2]Establecimiento 2023'!$A$1:$E$183,3,FALSE),0)</f>
        <v>105476-Posta de Salud Rural Monte Grande</v>
      </c>
      <c r="D293" s="259">
        <v>1</v>
      </c>
      <c r="E293" s="259">
        <v>5</v>
      </c>
    </row>
    <row r="294" spans="1:5" ht="15" customHeight="1" x14ac:dyDescent="0.25">
      <c r="A294" s="258" t="s">
        <v>536</v>
      </c>
      <c r="B294" s="258" t="str">
        <f>IFERROR(VLOOKUP($A294,'[2]Establecimiento 2023'!$A$1:$E$183,4,FALSE),0)</f>
        <v>04105-Paihuano</v>
      </c>
      <c r="C294" s="258" t="str">
        <f>IFERROR(VLOOKUP($A294,'[2]Establecimiento 2023'!$A$1:$E$183,3,FALSE),0)</f>
        <v>105476-Posta de Salud Rural Monte Grande</v>
      </c>
      <c r="D294" s="259">
        <v>2</v>
      </c>
      <c r="E294" s="259">
        <v>2</v>
      </c>
    </row>
    <row r="295" spans="1:5" ht="15" customHeight="1" x14ac:dyDescent="0.25">
      <c r="A295" s="258" t="s">
        <v>536</v>
      </c>
      <c r="B295" s="258" t="str">
        <f>IFERROR(VLOOKUP($A295,'[2]Establecimiento 2023'!$A$1:$E$183,4,FALSE),0)</f>
        <v>04105-Paihuano</v>
      </c>
      <c r="C295" s="258" t="str">
        <f>IFERROR(VLOOKUP($A295,'[2]Establecimiento 2023'!$A$1:$E$183,3,FALSE),0)</f>
        <v>105476-Posta de Salud Rural Monte Grande</v>
      </c>
      <c r="D295" s="259">
        <v>3</v>
      </c>
      <c r="E295" s="259">
        <v>3</v>
      </c>
    </row>
    <row r="296" spans="1:5" ht="15" customHeight="1" x14ac:dyDescent="0.25">
      <c r="A296" s="258" t="s">
        <v>536</v>
      </c>
      <c r="B296" s="258" t="str">
        <f>IFERROR(VLOOKUP($A296,'[2]Establecimiento 2023'!$A$1:$E$183,4,FALSE),0)</f>
        <v>04105-Paihuano</v>
      </c>
      <c r="C296" s="258" t="str">
        <f>IFERROR(VLOOKUP($A296,'[2]Establecimiento 2023'!$A$1:$E$183,3,FALSE),0)</f>
        <v>105476-Posta de Salud Rural Monte Grande</v>
      </c>
      <c r="D296" s="259">
        <v>4</v>
      </c>
      <c r="E296" s="259">
        <v>8</v>
      </c>
    </row>
    <row r="297" spans="1:5" ht="15" customHeight="1" x14ac:dyDescent="0.25">
      <c r="A297" s="258" t="s">
        <v>537</v>
      </c>
      <c r="B297" s="258" t="str">
        <f>IFERROR(VLOOKUP($A297,'[2]Establecimiento 2023'!$A$1:$E$183,4,FALSE),0)</f>
        <v>04105-Paihuano</v>
      </c>
      <c r="C297" s="258" t="str">
        <f>IFERROR(VLOOKUP($A297,'[2]Establecimiento 2023'!$A$1:$E$183,3,FALSE),0)</f>
        <v>105477-Posta de Salud Rural Pisco Elqui</v>
      </c>
      <c r="D297" s="259">
        <v>1</v>
      </c>
      <c r="E297" s="259">
        <v>19</v>
      </c>
    </row>
    <row r="298" spans="1:5" ht="15" customHeight="1" x14ac:dyDescent="0.25">
      <c r="A298" s="258" t="s">
        <v>537</v>
      </c>
      <c r="B298" s="258" t="str">
        <f>IFERROR(VLOOKUP($A298,'[2]Establecimiento 2023'!$A$1:$E$183,4,FALSE),0)</f>
        <v>04105-Paihuano</v>
      </c>
      <c r="C298" s="258" t="str">
        <f>IFERROR(VLOOKUP($A298,'[2]Establecimiento 2023'!$A$1:$E$183,3,FALSE),0)</f>
        <v>105477-Posta de Salud Rural Pisco Elqui</v>
      </c>
      <c r="D298" s="259">
        <v>2</v>
      </c>
      <c r="E298" s="259">
        <v>28</v>
      </c>
    </row>
    <row r="299" spans="1:5" ht="15" customHeight="1" x14ac:dyDescent="0.25">
      <c r="A299" s="258" t="s">
        <v>537</v>
      </c>
      <c r="B299" s="258" t="str">
        <f>IFERROR(VLOOKUP($A299,'[2]Establecimiento 2023'!$A$1:$E$183,4,FALSE),0)</f>
        <v>04105-Paihuano</v>
      </c>
      <c r="C299" s="258" t="str">
        <f>IFERROR(VLOOKUP($A299,'[2]Establecimiento 2023'!$A$1:$E$183,3,FALSE),0)</f>
        <v>105477-Posta de Salud Rural Pisco Elqui</v>
      </c>
      <c r="D299" s="259">
        <v>3</v>
      </c>
      <c r="E299" s="259">
        <v>19</v>
      </c>
    </row>
    <row r="300" spans="1:5" ht="15" customHeight="1" x14ac:dyDescent="0.25">
      <c r="A300" s="258" t="s">
        <v>537</v>
      </c>
      <c r="B300" s="258" t="str">
        <f>IFERROR(VLOOKUP($A300,'[2]Establecimiento 2023'!$A$1:$E$183,4,FALSE),0)</f>
        <v>04105-Paihuano</v>
      </c>
      <c r="C300" s="258" t="str">
        <f>IFERROR(VLOOKUP($A300,'[2]Establecimiento 2023'!$A$1:$E$183,3,FALSE),0)</f>
        <v>105477-Posta de Salud Rural Pisco Elqui</v>
      </c>
      <c r="D300" s="259">
        <v>4</v>
      </c>
      <c r="E300" s="259">
        <v>44</v>
      </c>
    </row>
    <row r="301" spans="1:5" ht="15" customHeight="1" x14ac:dyDescent="0.25">
      <c r="A301" s="258" t="s">
        <v>538</v>
      </c>
      <c r="B301" s="258" t="str">
        <f>IFERROR(VLOOKUP($A301,'[2]Establecimiento 2023'!$A$1:$E$183,4,FALSE),0)</f>
        <v>04203-Los Vilos</v>
      </c>
      <c r="C301" s="258" t="str">
        <f>IFERROR(VLOOKUP($A301,'[2]Establecimiento 2023'!$A$1:$E$183,3,FALSE),0)</f>
        <v>105478-Posta de Salud Rural Caimanes</v>
      </c>
      <c r="D301" s="259">
        <v>1</v>
      </c>
      <c r="E301" s="259">
        <v>8</v>
      </c>
    </row>
    <row r="302" spans="1:5" ht="15" customHeight="1" x14ac:dyDescent="0.25">
      <c r="A302" s="258" t="s">
        <v>538</v>
      </c>
      <c r="B302" s="258" t="str">
        <f>IFERROR(VLOOKUP($A302,'[2]Establecimiento 2023'!$A$1:$E$183,4,FALSE),0)</f>
        <v>04203-Los Vilos</v>
      </c>
      <c r="C302" s="258" t="str">
        <f>IFERROR(VLOOKUP($A302,'[2]Establecimiento 2023'!$A$1:$E$183,3,FALSE),0)</f>
        <v>105478-Posta de Salud Rural Caimanes</v>
      </c>
      <c r="D302" s="259">
        <v>2</v>
      </c>
      <c r="E302" s="259">
        <v>1</v>
      </c>
    </row>
    <row r="303" spans="1:5" ht="15" customHeight="1" x14ac:dyDescent="0.25">
      <c r="A303" s="258" t="s">
        <v>538</v>
      </c>
      <c r="B303" s="258" t="str">
        <f>IFERROR(VLOOKUP($A303,'[2]Establecimiento 2023'!$A$1:$E$183,4,FALSE),0)</f>
        <v>04203-Los Vilos</v>
      </c>
      <c r="C303" s="258" t="str">
        <f>IFERROR(VLOOKUP($A303,'[2]Establecimiento 2023'!$A$1:$E$183,3,FALSE),0)</f>
        <v>105478-Posta de Salud Rural Caimanes</v>
      </c>
      <c r="D303" s="259">
        <v>3</v>
      </c>
      <c r="E303" s="259">
        <v>7</v>
      </c>
    </row>
    <row r="304" spans="1:5" ht="15" customHeight="1" x14ac:dyDescent="0.25">
      <c r="A304" s="258" t="s">
        <v>538</v>
      </c>
      <c r="B304" s="258" t="str">
        <f>IFERROR(VLOOKUP($A304,'[2]Establecimiento 2023'!$A$1:$E$183,4,FALSE),0)</f>
        <v>04203-Los Vilos</v>
      </c>
      <c r="C304" s="258" t="str">
        <f>IFERROR(VLOOKUP($A304,'[2]Establecimiento 2023'!$A$1:$E$183,3,FALSE),0)</f>
        <v>105478-Posta de Salud Rural Caimanes</v>
      </c>
      <c r="D304" s="259">
        <v>4</v>
      </c>
      <c r="E304" s="259">
        <v>9</v>
      </c>
    </row>
    <row r="305" spans="1:5" ht="15" customHeight="1" x14ac:dyDescent="0.25">
      <c r="A305" s="258" t="s">
        <v>539</v>
      </c>
      <c r="B305" s="258" t="str">
        <f>IFERROR(VLOOKUP($A305,'[2]Establecimiento 2023'!$A$1:$E$183,4,FALSE),0)</f>
        <v>04203-Los Vilos</v>
      </c>
      <c r="C305" s="258" t="str">
        <f>IFERROR(VLOOKUP($A305,'[2]Establecimiento 2023'!$A$1:$E$183,3,FALSE),0)</f>
        <v>105479-Posta de Salud Rural Guangualí</v>
      </c>
      <c r="D305" s="259">
        <v>1</v>
      </c>
      <c r="E305" s="259">
        <v>18</v>
      </c>
    </row>
    <row r="306" spans="1:5" ht="15" customHeight="1" x14ac:dyDescent="0.25">
      <c r="A306" s="258" t="s">
        <v>539</v>
      </c>
      <c r="B306" s="258" t="str">
        <f>IFERROR(VLOOKUP($A306,'[2]Establecimiento 2023'!$A$1:$E$183,4,FALSE),0)</f>
        <v>04203-Los Vilos</v>
      </c>
      <c r="C306" s="258" t="str">
        <f>IFERROR(VLOOKUP($A306,'[2]Establecimiento 2023'!$A$1:$E$183,3,FALSE),0)</f>
        <v>105479-Posta de Salud Rural Guangualí</v>
      </c>
      <c r="D306" s="259">
        <v>2</v>
      </c>
      <c r="E306" s="259">
        <v>17</v>
      </c>
    </row>
    <row r="307" spans="1:5" ht="15" customHeight="1" x14ac:dyDescent="0.25">
      <c r="A307" s="258" t="s">
        <v>539</v>
      </c>
      <c r="B307" s="258" t="str">
        <f>IFERROR(VLOOKUP($A307,'[2]Establecimiento 2023'!$A$1:$E$183,4,FALSE),0)</f>
        <v>04203-Los Vilos</v>
      </c>
      <c r="C307" s="258" t="str">
        <f>IFERROR(VLOOKUP($A307,'[2]Establecimiento 2023'!$A$1:$E$183,3,FALSE),0)</f>
        <v>105479-Posta de Salud Rural Guangualí</v>
      </c>
      <c r="D307" s="259">
        <v>3</v>
      </c>
      <c r="E307" s="259">
        <v>14</v>
      </c>
    </row>
    <row r="308" spans="1:5" ht="15" customHeight="1" x14ac:dyDescent="0.25">
      <c r="A308" s="258" t="s">
        <v>539</v>
      </c>
      <c r="B308" s="258" t="str">
        <f>IFERROR(VLOOKUP($A308,'[2]Establecimiento 2023'!$A$1:$E$183,4,FALSE),0)</f>
        <v>04203-Los Vilos</v>
      </c>
      <c r="C308" s="258" t="str">
        <f>IFERROR(VLOOKUP($A308,'[2]Establecimiento 2023'!$A$1:$E$183,3,FALSE),0)</f>
        <v>105479-Posta de Salud Rural Guangualí</v>
      </c>
      <c r="D308" s="259">
        <v>4</v>
      </c>
      <c r="E308" s="259">
        <v>7</v>
      </c>
    </row>
    <row r="309" spans="1:5" ht="15" customHeight="1" x14ac:dyDescent="0.25">
      <c r="A309" s="258" t="s">
        <v>540</v>
      </c>
      <c r="B309" s="258" t="str">
        <f>IFERROR(VLOOKUP($A309,'[2]Establecimiento 2023'!$A$1:$E$183,4,FALSE),0)</f>
        <v>04203-Los Vilos</v>
      </c>
      <c r="C309" s="258" t="str">
        <f>IFERROR(VLOOKUP($A309,'[2]Establecimiento 2023'!$A$1:$E$183,3,FALSE),0)</f>
        <v>105480-Posta de Salud Rural Quilimarí</v>
      </c>
      <c r="D309" s="259">
        <v>1</v>
      </c>
      <c r="E309" s="259">
        <v>13</v>
      </c>
    </row>
    <row r="310" spans="1:5" ht="15" customHeight="1" x14ac:dyDescent="0.25">
      <c r="A310" s="258" t="s">
        <v>540</v>
      </c>
      <c r="B310" s="258" t="str">
        <f>IFERROR(VLOOKUP($A310,'[2]Establecimiento 2023'!$A$1:$E$183,4,FALSE),0)</f>
        <v>04203-Los Vilos</v>
      </c>
      <c r="C310" s="258" t="str">
        <f>IFERROR(VLOOKUP($A310,'[2]Establecimiento 2023'!$A$1:$E$183,3,FALSE),0)</f>
        <v>105480-Posta de Salud Rural Quilimarí</v>
      </c>
      <c r="D310" s="259">
        <v>2</v>
      </c>
      <c r="E310" s="259">
        <v>15</v>
      </c>
    </row>
    <row r="311" spans="1:5" ht="15" customHeight="1" x14ac:dyDescent="0.25">
      <c r="A311" s="258" t="s">
        <v>540</v>
      </c>
      <c r="B311" s="258" t="str">
        <f>IFERROR(VLOOKUP($A311,'[2]Establecimiento 2023'!$A$1:$E$183,4,FALSE),0)</f>
        <v>04203-Los Vilos</v>
      </c>
      <c r="C311" s="258" t="str">
        <f>IFERROR(VLOOKUP($A311,'[2]Establecimiento 2023'!$A$1:$E$183,3,FALSE),0)</f>
        <v>105480-Posta de Salud Rural Quilimarí</v>
      </c>
      <c r="D311" s="259">
        <v>3</v>
      </c>
      <c r="E311" s="259">
        <v>11</v>
      </c>
    </row>
    <row r="312" spans="1:5" ht="15" customHeight="1" x14ac:dyDescent="0.25">
      <c r="A312" s="258" t="s">
        <v>540</v>
      </c>
      <c r="B312" s="258" t="str">
        <f>IFERROR(VLOOKUP($A312,'[2]Establecimiento 2023'!$A$1:$E$183,4,FALSE),0)</f>
        <v>04203-Los Vilos</v>
      </c>
      <c r="C312" s="258" t="str">
        <f>IFERROR(VLOOKUP($A312,'[2]Establecimiento 2023'!$A$1:$E$183,3,FALSE),0)</f>
        <v>105480-Posta de Salud Rural Quilimarí</v>
      </c>
      <c r="D312" s="259">
        <v>4</v>
      </c>
      <c r="E312" s="259">
        <v>20</v>
      </c>
    </row>
    <row r="313" spans="1:5" ht="15" customHeight="1" x14ac:dyDescent="0.25">
      <c r="A313" s="258" t="s">
        <v>541</v>
      </c>
      <c r="B313" s="258" t="str">
        <f>IFERROR(VLOOKUP($A313,'[2]Establecimiento 2023'!$A$1:$E$183,4,FALSE),0)</f>
        <v>04203-Los Vilos</v>
      </c>
      <c r="C313" s="258" t="str">
        <f>IFERROR(VLOOKUP($A313,'[2]Establecimiento 2023'!$A$1:$E$183,3,FALSE),0)</f>
        <v>105481-Posta de Salud Rural Tilama</v>
      </c>
      <c r="D313" s="259">
        <v>1</v>
      </c>
      <c r="E313" s="259">
        <v>2</v>
      </c>
    </row>
    <row r="314" spans="1:5" ht="15" customHeight="1" x14ac:dyDescent="0.25">
      <c r="A314" s="258" t="s">
        <v>541</v>
      </c>
      <c r="B314" s="258" t="str">
        <f>IFERROR(VLOOKUP($A314,'[2]Establecimiento 2023'!$A$1:$E$183,4,FALSE),0)</f>
        <v>04203-Los Vilos</v>
      </c>
      <c r="C314" s="258" t="str">
        <f>IFERROR(VLOOKUP($A314,'[2]Establecimiento 2023'!$A$1:$E$183,3,FALSE),0)</f>
        <v>105481-Posta de Salud Rural Tilama</v>
      </c>
      <c r="D314" s="259">
        <v>2</v>
      </c>
      <c r="E314" s="259">
        <v>1</v>
      </c>
    </row>
    <row r="315" spans="1:5" ht="15" customHeight="1" x14ac:dyDescent="0.25">
      <c r="A315" s="258" t="s">
        <v>541</v>
      </c>
      <c r="B315" s="258" t="str">
        <f>IFERROR(VLOOKUP($A315,'[2]Establecimiento 2023'!$A$1:$E$183,4,FALSE),0)</f>
        <v>04203-Los Vilos</v>
      </c>
      <c r="C315" s="258" t="str">
        <f>IFERROR(VLOOKUP($A315,'[2]Establecimiento 2023'!$A$1:$E$183,3,FALSE),0)</f>
        <v>105481-Posta de Salud Rural Tilama</v>
      </c>
      <c r="D315" s="259">
        <v>3</v>
      </c>
      <c r="E315" s="259">
        <v>1</v>
      </c>
    </row>
    <row r="316" spans="1:5" ht="15" customHeight="1" x14ac:dyDescent="0.25">
      <c r="A316" s="258" t="s">
        <v>541</v>
      </c>
      <c r="B316" s="258" t="str">
        <f>IFERROR(VLOOKUP($A316,'[2]Establecimiento 2023'!$A$1:$E$183,4,FALSE),0)</f>
        <v>04203-Los Vilos</v>
      </c>
      <c r="C316" s="258" t="str">
        <f>IFERROR(VLOOKUP($A316,'[2]Establecimiento 2023'!$A$1:$E$183,3,FALSE),0)</f>
        <v>105481-Posta de Salud Rural Tilama</v>
      </c>
      <c r="D316" s="259">
        <v>4</v>
      </c>
      <c r="E316" s="259">
        <v>1</v>
      </c>
    </row>
    <row r="317" spans="1:5" ht="15" customHeight="1" x14ac:dyDescent="0.25">
      <c r="A317" s="258" t="s">
        <v>542</v>
      </c>
      <c r="B317" s="258" t="str">
        <f>IFERROR(VLOOKUP($A317,'[2]Establecimiento 2023'!$A$1:$E$183,4,FALSE),0)</f>
        <v>04201-Illapel</v>
      </c>
      <c r="C317" s="258" t="str">
        <f>IFERROR(VLOOKUP($A317,'[2]Establecimiento 2023'!$A$1:$E$183,3,FALSE),0)</f>
        <v>105485-Posta de Salud Rural Plan de Hornos</v>
      </c>
      <c r="D317" s="259">
        <v>1</v>
      </c>
      <c r="E317" s="259">
        <v>1</v>
      </c>
    </row>
    <row r="318" spans="1:5" ht="15" customHeight="1" x14ac:dyDescent="0.25">
      <c r="A318" s="258" t="s">
        <v>542</v>
      </c>
      <c r="B318" s="258" t="str">
        <f>IFERROR(VLOOKUP($A318,'[2]Establecimiento 2023'!$A$1:$E$183,4,FALSE),0)</f>
        <v>04201-Illapel</v>
      </c>
      <c r="C318" s="258" t="str">
        <f>IFERROR(VLOOKUP($A318,'[2]Establecimiento 2023'!$A$1:$E$183,3,FALSE),0)</f>
        <v>105485-Posta de Salud Rural Plan de Hornos</v>
      </c>
      <c r="D318" s="259">
        <v>2</v>
      </c>
      <c r="E318" s="259">
        <v>3</v>
      </c>
    </row>
    <row r="319" spans="1:5" ht="15" customHeight="1" x14ac:dyDescent="0.25">
      <c r="A319" s="258" t="s">
        <v>542</v>
      </c>
      <c r="B319" s="258" t="str">
        <f>IFERROR(VLOOKUP($A319,'[2]Establecimiento 2023'!$A$1:$E$183,4,FALSE),0)</f>
        <v>04201-Illapel</v>
      </c>
      <c r="C319" s="258" t="str">
        <f>IFERROR(VLOOKUP($A319,'[2]Establecimiento 2023'!$A$1:$E$183,3,FALSE),0)</f>
        <v>105485-Posta de Salud Rural Plan de Hornos</v>
      </c>
      <c r="D319" s="259">
        <v>3</v>
      </c>
      <c r="E319" s="259">
        <v>4</v>
      </c>
    </row>
    <row r="320" spans="1:5" ht="15" customHeight="1" x14ac:dyDescent="0.25">
      <c r="A320" s="258" t="s">
        <v>542</v>
      </c>
      <c r="B320" s="258" t="str">
        <f>IFERROR(VLOOKUP($A320,'[2]Establecimiento 2023'!$A$1:$E$183,4,FALSE),0)</f>
        <v>04201-Illapel</v>
      </c>
      <c r="C320" s="258" t="str">
        <f>IFERROR(VLOOKUP($A320,'[2]Establecimiento 2023'!$A$1:$E$183,3,FALSE),0)</f>
        <v>105485-Posta de Salud Rural Plan de Hornos</v>
      </c>
      <c r="D320" s="259">
        <v>4</v>
      </c>
      <c r="E320" s="259">
        <v>1</v>
      </c>
    </row>
    <row r="321" spans="1:5" ht="15" customHeight="1" x14ac:dyDescent="0.25">
      <c r="A321" s="258" t="s">
        <v>543</v>
      </c>
      <c r="B321" s="258" t="str">
        <f>IFERROR(VLOOKUP($A321,'[2]Establecimiento 2023'!$A$1:$E$183,4,FALSE),0)</f>
        <v>04201-Illapel</v>
      </c>
      <c r="C321" s="258" t="str">
        <f>IFERROR(VLOOKUP($A321,'[2]Establecimiento 2023'!$A$1:$E$183,3,FALSE),0)</f>
        <v>105486-Posta de Salud Rural Tunga Sur</v>
      </c>
      <c r="D321" s="259">
        <v>1</v>
      </c>
      <c r="E321" s="259">
        <v>3</v>
      </c>
    </row>
    <row r="322" spans="1:5" ht="15" customHeight="1" x14ac:dyDescent="0.25">
      <c r="A322" s="258" t="s">
        <v>543</v>
      </c>
      <c r="B322" s="258" t="str">
        <f>IFERROR(VLOOKUP($A322,'[2]Establecimiento 2023'!$A$1:$E$183,4,FALSE),0)</f>
        <v>04201-Illapel</v>
      </c>
      <c r="C322" s="258" t="str">
        <f>IFERROR(VLOOKUP($A322,'[2]Establecimiento 2023'!$A$1:$E$183,3,FALSE),0)</f>
        <v>105486-Posta de Salud Rural Tunga Sur</v>
      </c>
      <c r="D322" s="259">
        <v>2</v>
      </c>
      <c r="E322" s="259">
        <v>4</v>
      </c>
    </row>
    <row r="323" spans="1:5" ht="15" customHeight="1" x14ac:dyDescent="0.25">
      <c r="A323" s="258" t="s">
        <v>543</v>
      </c>
      <c r="B323" s="258" t="str">
        <f>IFERROR(VLOOKUP($A323,'[2]Establecimiento 2023'!$A$1:$E$183,4,FALSE),0)</f>
        <v>04201-Illapel</v>
      </c>
      <c r="C323" s="258" t="str">
        <f>IFERROR(VLOOKUP($A323,'[2]Establecimiento 2023'!$A$1:$E$183,3,FALSE),0)</f>
        <v>105486-Posta de Salud Rural Tunga Sur</v>
      </c>
      <c r="D323" s="259">
        <v>3</v>
      </c>
      <c r="E323" s="259">
        <v>4</v>
      </c>
    </row>
    <row r="324" spans="1:5" ht="15" customHeight="1" x14ac:dyDescent="0.25">
      <c r="A324" s="258" t="s">
        <v>543</v>
      </c>
      <c r="B324" s="258" t="str">
        <f>IFERROR(VLOOKUP($A324,'[2]Establecimiento 2023'!$A$1:$E$183,4,FALSE),0)</f>
        <v>04201-Illapel</v>
      </c>
      <c r="C324" s="258" t="str">
        <f>IFERROR(VLOOKUP($A324,'[2]Establecimiento 2023'!$A$1:$E$183,3,FALSE),0)</f>
        <v>105486-Posta de Salud Rural Tunga Sur</v>
      </c>
      <c r="D324" s="259">
        <v>4</v>
      </c>
      <c r="E324" s="259">
        <v>4</v>
      </c>
    </row>
    <row r="325" spans="1:5" ht="15" customHeight="1" x14ac:dyDescent="0.25">
      <c r="A325" s="258" t="s">
        <v>544</v>
      </c>
      <c r="B325" s="258" t="str">
        <f>IFERROR(VLOOKUP($A325,'[2]Establecimiento 2023'!$A$1:$E$183,4,FALSE),0)</f>
        <v>04201-Illapel</v>
      </c>
      <c r="C325" s="258" t="str">
        <f>IFERROR(VLOOKUP($A325,'[2]Establecimiento 2023'!$A$1:$E$183,3,FALSE),0)</f>
        <v>105487-Posta de Salud Rural Cañas Uno</v>
      </c>
      <c r="D325" s="259">
        <v>1</v>
      </c>
      <c r="E325" s="259">
        <v>15</v>
      </c>
    </row>
    <row r="326" spans="1:5" ht="15" customHeight="1" x14ac:dyDescent="0.25">
      <c r="A326" s="258" t="s">
        <v>544</v>
      </c>
      <c r="B326" s="258" t="str">
        <f>IFERROR(VLOOKUP($A326,'[2]Establecimiento 2023'!$A$1:$E$183,4,FALSE),0)</f>
        <v>04201-Illapel</v>
      </c>
      <c r="C326" s="258" t="str">
        <f>IFERROR(VLOOKUP($A326,'[2]Establecimiento 2023'!$A$1:$E$183,3,FALSE),0)</f>
        <v>105487-Posta de Salud Rural Cañas Uno</v>
      </c>
      <c r="D326" s="259">
        <v>2</v>
      </c>
      <c r="E326" s="259">
        <v>2</v>
      </c>
    </row>
    <row r="327" spans="1:5" ht="15" customHeight="1" x14ac:dyDescent="0.25">
      <c r="A327" s="258" t="s">
        <v>544</v>
      </c>
      <c r="B327" s="258" t="str">
        <f>IFERROR(VLOOKUP($A327,'[2]Establecimiento 2023'!$A$1:$E$183,4,FALSE),0)</f>
        <v>04201-Illapel</v>
      </c>
      <c r="C327" s="258" t="str">
        <f>IFERROR(VLOOKUP($A327,'[2]Establecimiento 2023'!$A$1:$E$183,3,FALSE),0)</f>
        <v>105487-Posta de Salud Rural Cañas Uno</v>
      </c>
      <c r="D327" s="259">
        <v>3</v>
      </c>
      <c r="E327" s="259">
        <v>4</v>
      </c>
    </row>
    <row r="328" spans="1:5" ht="15" customHeight="1" x14ac:dyDescent="0.25">
      <c r="A328" s="258" t="s">
        <v>544</v>
      </c>
      <c r="B328" s="258" t="str">
        <f>IFERROR(VLOOKUP($A328,'[2]Establecimiento 2023'!$A$1:$E$183,4,FALSE),0)</f>
        <v>04201-Illapel</v>
      </c>
      <c r="C328" s="258" t="str">
        <f>IFERROR(VLOOKUP($A328,'[2]Establecimiento 2023'!$A$1:$E$183,3,FALSE),0)</f>
        <v>105487-Posta de Salud Rural Cañas Uno</v>
      </c>
      <c r="D328" s="259">
        <v>4</v>
      </c>
      <c r="E328" s="259">
        <v>5</v>
      </c>
    </row>
    <row r="329" spans="1:5" ht="15" customHeight="1" x14ac:dyDescent="0.25">
      <c r="A329" s="258" t="s">
        <v>545</v>
      </c>
      <c r="B329" s="258" t="str">
        <f>IFERROR(VLOOKUP($A329,'[2]Establecimiento 2023'!$A$1:$E$183,4,FALSE),0)</f>
        <v>04302-Combarbalá</v>
      </c>
      <c r="C329" s="258" t="str">
        <f>IFERROR(VLOOKUP($A329,'[2]Establecimiento 2023'!$A$1:$E$183,3,FALSE),0)</f>
        <v>105490-Posta de Salud Rural El Durazno(Combarbalá)</v>
      </c>
      <c r="D329" s="259">
        <v>2</v>
      </c>
      <c r="E329" s="259">
        <v>4</v>
      </c>
    </row>
    <row r="330" spans="1:5" ht="15" customHeight="1" x14ac:dyDescent="0.25">
      <c r="A330" s="258" t="s">
        <v>545</v>
      </c>
      <c r="B330" s="258" t="str">
        <f>IFERROR(VLOOKUP($A330,'[2]Establecimiento 2023'!$A$1:$E$183,4,FALSE),0)</f>
        <v>04302-Combarbalá</v>
      </c>
      <c r="C330" s="258" t="str">
        <f>IFERROR(VLOOKUP($A330,'[2]Establecimiento 2023'!$A$1:$E$183,3,FALSE),0)</f>
        <v>105490-Posta de Salud Rural El Durazno(Combarbalá)</v>
      </c>
      <c r="D330" s="259">
        <v>3</v>
      </c>
      <c r="E330" s="259">
        <v>5</v>
      </c>
    </row>
    <row r="331" spans="1:5" ht="15" customHeight="1" x14ac:dyDescent="0.25">
      <c r="A331" s="258" t="s">
        <v>545</v>
      </c>
      <c r="B331" s="258" t="str">
        <f>IFERROR(VLOOKUP($A331,'[2]Establecimiento 2023'!$A$1:$E$183,4,FALSE),0)</f>
        <v>04302-Combarbalá</v>
      </c>
      <c r="C331" s="258" t="str">
        <f>IFERROR(VLOOKUP($A331,'[2]Establecimiento 2023'!$A$1:$E$183,3,FALSE),0)</f>
        <v>105490-Posta de Salud Rural El Durazno(Combarbalá)</v>
      </c>
      <c r="D331" s="259">
        <v>4</v>
      </c>
      <c r="E331" s="259">
        <v>7</v>
      </c>
    </row>
    <row r="332" spans="1:5" ht="15" customHeight="1" x14ac:dyDescent="0.25">
      <c r="A332" s="258" t="s">
        <v>546</v>
      </c>
      <c r="B332" s="258" t="str">
        <f>IFERROR(VLOOKUP($A332,'[2]Establecimiento 2023'!$A$1:$E$183,4,FALSE),0)</f>
        <v>04204-Salamanca</v>
      </c>
      <c r="C332" s="258" t="str">
        <f>IFERROR(VLOOKUP($A332,'[2]Establecimiento 2023'!$A$1:$E$183,3,FALSE),0)</f>
        <v>105491-Posta de Salud Rural Quelén Bajo</v>
      </c>
      <c r="D332" s="259">
        <v>1</v>
      </c>
      <c r="E332" s="259">
        <v>11</v>
      </c>
    </row>
    <row r="333" spans="1:5" ht="15" customHeight="1" x14ac:dyDescent="0.25">
      <c r="A333" s="258" t="s">
        <v>546</v>
      </c>
      <c r="B333" s="258" t="str">
        <f>IFERROR(VLOOKUP($A333,'[2]Establecimiento 2023'!$A$1:$E$183,4,FALSE),0)</f>
        <v>04204-Salamanca</v>
      </c>
      <c r="C333" s="258" t="str">
        <f>IFERROR(VLOOKUP($A333,'[2]Establecimiento 2023'!$A$1:$E$183,3,FALSE),0)</f>
        <v>105491-Posta de Salud Rural Quelén Bajo</v>
      </c>
      <c r="D333" s="259">
        <v>2</v>
      </c>
      <c r="E333" s="259">
        <v>5</v>
      </c>
    </row>
    <row r="334" spans="1:5" ht="15" customHeight="1" x14ac:dyDescent="0.25">
      <c r="A334" s="258" t="s">
        <v>546</v>
      </c>
      <c r="B334" s="258" t="str">
        <f>IFERROR(VLOOKUP($A334,'[2]Establecimiento 2023'!$A$1:$E$183,4,FALSE),0)</f>
        <v>04204-Salamanca</v>
      </c>
      <c r="C334" s="258" t="str">
        <f>IFERROR(VLOOKUP($A334,'[2]Establecimiento 2023'!$A$1:$E$183,3,FALSE),0)</f>
        <v>105491-Posta de Salud Rural Quelén Bajo</v>
      </c>
      <c r="D334" s="259">
        <v>3</v>
      </c>
      <c r="E334" s="259">
        <v>13</v>
      </c>
    </row>
    <row r="335" spans="1:5" ht="15" customHeight="1" x14ac:dyDescent="0.25">
      <c r="A335" s="258" t="s">
        <v>546</v>
      </c>
      <c r="B335" s="258" t="str">
        <f>IFERROR(VLOOKUP($A335,'[2]Establecimiento 2023'!$A$1:$E$183,4,FALSE),0)</f>
        <v>04204-Salamanca</v>
      </c>
      <c r="C335" s="258" t="str">
        <f>IFERROR(VLOOKUP($A335,'[2]Establecimiento 2023'!$A$1:$E$183,3,FALSE),0)</f>
        <v>105491-Posta de Salud Rural Quelén Bajo</v>
      </c>
      <c r="D335" s="259">
        <v>4</v>
      </c>
      <c r="E335" s="259">
        <v>18</v>
      </c>
    </row>
    <row r="336" spans="1:5" ht="15" customHeight="1" x14ac:dyDescent="0.25">
      <c r="A336" s="258" t="s">
        <v>547</v>
      </c>
      <c r="B336" s="258" t="str">
        <f>IFERROR(VLOOKUP($A336,'[2]Establecimiento 2023'!$A$1:$E$183,4,FALSE),0)</f>
        <v>04204-Salamanca</v>
      </c>
      <c r="C336" s="258" t="str">
        <f>IFERROR(VLOOKUP($A336,'[2]Establecimiento 2023'!$A$1:$E$183,3,FALSE),0)</f>
        <v>105492-Posta de Salud Rural Camisa</v>
      </c>
      <c r="D336" s="259">
        <v>1</v>
      </c>
      <c r="E336" s="259">
        <v>5</v>
      </c>
    </row>
    <row r="337" spans="1:5" ht="15" customHeight="1" x14ac:dyDescent="0.25">
      <c r="A337" s="258" t="s">
        <v>547</v>
      </c>
      <c r="B337" s="258" t="str">
        <f>IFERROR(VLOOKUP($A337,'[2]Establecimiento 2023'!$A$1:$E$183,4,FALSE),0)</f>
        <v>04204-Salamanca</v>
      </c>
      <c r="C337" s="258" t="str">
        <f>IFERROR(VLOOKUP($A337,'[2]Establecimiento 2023'!$A$1:$E$183,3,FALSE),0)</f>
        <v>105492-Posta de Salud Rural Camisa</v>
      </c>
      <c r="D337" s="259">
        <v>2</v>
      </c>
      <c r="E337" s="259">
        <v>2</v>
      </c>
    </row>
    <row r="338" spans="1:5" ht="15" customHeight="1" x14ac:dyDescent="0.25">
      <c r="A338" s="258" t="s">
        <v>547</v>
      </c>
      <c r="B338" s="258" t="str">
        <f>IFERROR(VLOOKUP($A338,'[2]Establecimiento 2023'!$A$1:$E$183,4,FALSE),0)</f>
        <v>04204-Salamanca</v>
      </c>
      <c r="C338" s="258" t="str">
        <f>IFERROR(VLOOKUP($A338,'[2]Establecimiento 2023'!$A$1:$E$183,3,FALSE),0)</f>
        <v>105492-Posta de Salud Rural Camisa</v>
      </c>
      <c r="D338" s="259">
        <v>4</v>
      </c>
      <c r="E338" s="259">
        <v>5</v>
      </c>
    </row>
    <row r="339" spans="1:5" ht="15" customHeight="1" x14ac:dyDescent="0.25">
      <c r="A339" s="258" t="s">
        <v>548</v>
      </c>
      <c r="B339" s="258" t="str">
        <f>IFERROR(VLOOKUP($A339,'[2]Establecimiento 2023'!$A$1:$E$183,4,FALSE),0)</f>
        <v>04201-Illapel</v>
      </c>
      <c r="C339" s="258" t="str">
        <f>IFERROR(VLOOKUP($A339,'[2]Establecimiento 2023'!$A$1:$E$183,3,FALSE),0)</f>
        <v>105496-Posta de Salud Rural Pintacura Sur</v>
      </c>
      <c r="D339" s="259">
        <v>1</v>
      </c>
      <c r="E339" s="259">
        <v>3</v>
      </c>
    </row>
    <row r="340" spans="1:5" ht="15" customHeight="1" x14ac:dyDescent="0.25">
      <c r="A340" s="258" t="s">
        <v>548</v>
      </c>
      <c r="B340" s="258" t="str">
        <f>IFERROR(VLOOKUP($A340,'[2]Establecimiento 2023'!$A$1:$E$183,4,FALSE),0)</f>
        <v>04201-Illapel</v>
      </c>
      <c r="C340" s="258" t="str">
        <f>IFERROR(VLOOKUP($A340,'[2]Establecimiento 2023'!$A$1:$E$183,3,FALSE),0)</f>
        <v>105496-Posta de Salud Rural Pintacura Sur</v>
      </c>
      <c r="D340" s="259">
        <v>2</v>
      </c>
      <c r="E340" s="259">
        <v>0</v>
      </c>
    </row>
    <row r="341" spans="1:5" ht="15" customHeight="1" x14ac:dyDescent="0.25">
      <c r="A341" s="258" t="s">
        <v>548</v>
      </c>
      <c r="B341" s="258" t="str">
        <f>IFERROR(VLOOKUP($A341,'[2]Establecimiento 2023'!$A$1:$E$183,4,FALSE),0)</f>
        <v>04201-Illapel</v>
      </c>
      <c r="C341" s="258" t="str">
        <f>IFERROR(VLOOKUP($A341,'[2]Establecimiento 2023'!$A$1:$E$183,3,FALSE),0)</f>
        <v>105496-Posta de Salud Rural Pintacura Sur</v>
      </c>
      <c r="D341" s="259">
        <v>3</v>
      </c>
      <c r="E341" s="259">
        <v>2</v>
      </c>
    </row>
    <row r="342" spans="1:5" ht="15" customHeight="1" x14ac:dyDescent="0.25">
      <c r="A342" s="258" t="s">
        <v>548</v>
      </c>
      <c r="B342" s="258" t="str">
        <f>IFERROR(VLOOKUP($A342,'[2]Establecimiento 2023'!$A$1:$E$183,4,FALSE),0)</f>
        <v>04201-Illapel</v>
      </c>
      <c r="C342" s="258" t="str">
        <f>IFERROR(VLOOKUP($A342,'[2]Establecimiento 2023'!$A$1:$E$183,3,FALSE),0)</f>
        <v>105496-Posta de Salud Rural Pintacura Sur</v>
      </c>
      <c r="D342" s="259">
        <v>4</v>
      </c>
      <c r="E342" s="259">
        <v>5</v>
      </c>
    </row>
    <row r="343" spans="1:5" ht="15" customHeight="1" x14ac:dyDescent="0.25">
      <c r="A343" s="258" t="s">
        <v>549</v>
      </c>
      <c r="B343" s="258" t="str">
        <f>IFERROR(VLOOKUP($A343,'[2]Establecimiento 2023'!$A$1:$E$183,4,FALSE),0)</f>
        <v>04101-La Serena</v>
      </c>
      <c r="C343" s="258" t="str">
        <f>IFERROR(VLOOKUP($A343,'[2]Establecimiento 2023'!$A$1:$E$183,3,FALSE),0)</f>
        <v>105499-Posta de Salud Rural Lambert</v>
      </c>
      <c r="D343" s="259">
        <v>1</v>
      </c>
      <c r="E343" s="259">
        <v>17</v>
      </c>
    </row>
    <row r="344" spans="1:5" ht="15" customHeight="1" x14ac:dyDescent="0.25">
      <c r="A344" s="258" t="s">
        <v>549</v>
      </c>
      <c r="B344" s="258" t="str">
        <f>IFERROR(VLOOKUP($A344,'[2]Establecimiento 2023'!$A$1:$E$183,4,FALSE),0)</f>
        <v>04101-La Serena</v>
      </c>
      <c r="C344" s="258" t="str">
        <f>IFERROR(VLOOKUP($A344,'[2]Establecimiento 2023'!$A$1:$E$183,3,FALSE),0)</f>
        <v>105499-Posta de Salud Rural Lambert</v>
      </c>
      <c r="D344" s="259">
        <v>2</v>
      </c>
      <c r="E344" s="259">
        <v>5</v>
      </c>
    </row>
    <row r="345" spans="1:5" ht="15" customHeight="1" x14ac:dyDescent="0.25">
      <c r="A345" s="258" t="s">
        <v>549</v>
      </c>
      <c r="B345" s="258" t="str">
        <f>IFERROR(VLOOKUP($A345,'[2]Establecimiento 2023'!$A$1:$E$183,4,FALSE),0)</f>
        <v>04101-La Serena</v>
      </c>
      <c r="C345" s="258" t="str">
        <f>IFERROR(VLOOKUP($A345,'[2]Establecimiento 2023'!$A$1:$E$183,3,FALSE),0)</f>
        <v>105499-Posta de Salud Rural Lambert</v>
      </c>
      <c r="D345" s="259">
        <v>3</v>
      </c>
      <c r="E345" s="259">
        <v>5</v>
      </c>
    </row>
    <row r="346" spans="1:5" ht="15" customHeight="1" x14ac:dyDescent="0.25">
      <c r="A346" s="258" t="s">
        <v>549</v>
      </c>
      <c r="B346" s="258" t="str">
        <f>IFERROR(VLOOKUP($A346,'[2]Establecimiento 2023'!$A$1:$E$183,4,FALSE),0)</f>
        <v>04101-La Serena</v>
      </c>
      <c r="C346" s="258" t="str">
        <f>IFERROR(VLOOKUP($A346,'[2]Establecimiento 2023'!$A$1:$E$183,3,FALSE),0)</f>
        <v>105499-Posta de Salud Rural Lambert</v>
      </c>
      <c r="D346" s="259">
        <v>4</v>
      </c>
      <c r="E346" s="259">
        <v>3</v>
      </c>
    </row>
    <row r="347" spans="1:5" ht="15" customHeight="1" x14ac:dyDescent="0.25">
      <c r="A347" s="258" t="s">
        <v>550</v>
      </c>
      <c r="B347" s="258" t="str">
        <f>IFERROR(VLOOKUP($A347,'[2]Establecimiento 2023'!$A$1:$E$183,4,FALSE),0)</f>
        <v>04104-La Higuera</v>
      </c>
      <c r="C347" s="258" t="str">
        <f>IFERROR(VLOOKUP($A347,'[2]Establecimiento 2023'!$A$1:$E$183,3,FALSE),0)</f>
        <v>105500-Posta de Salud Rural Caleta Hornos</v>
      </c>
      <c r="D347" s="259">
        <v>1</v>
      </c>
      <c r="E347" s="259">
        <v>1</v>
      </c>
    </row>
    <row r="348" spans="1:5" ht="15" customHeight="1" x14ac:dyDescent="0.25">
      <c r="A348" s="258" t="s">
        <v>550</v>
      </c>
      <c r="B348" s="258" t="str">
        <f>IFERROR(VLOOKUP($A348,'[2]Establecimiento 2023'!$A$1:$E$183,4,FALSE),0)</f>
        <v>04104-La Higuera</v>
      </c>
      <c r="C348" s="258" t="str">
        <f>IFERROR(VLOOKUP($A348,'[2]Establecimiento 2023'!$A$1:$E$183,3,FALSE),0)</f>
        <v>105500-Posta de Salud Rural Caleta Hornos</v>
      </c>
      <c r="D348" s="259">
        <v>2</v>
      </c>
      <c r="E348" s="259">
        <v>5</v>
      </c>
    </row>
    <row r="349" spans="1:5" ht="15" customHeight="1" x14ac:dyDescent="0.25">
      <c r="A349" s="258" t="s">
        <v>550</v>
      </c>
      <c r="B349" s="258" t="str">
        <f>IFERROR(VLOOKUP($A349,'[2]Establecimiento 2023'!$A$1:$E$183,4,FALSE),0)</f>
        <v>04104-La Higuera</v>
      </c>
      <c r="C349" s="258" t="str">
        <f>IFERROR(VLOOKUP($A349,'[2]Establecimiento 2023'!$A$1:$E$183,3,FALSE),0)</f>
        <v>105500-Posta de Salud Rural Caleta Hornos</v>
      </c>
      <c r="D349" s="259">
        <v>3</v>
      </c>
      <c r="E349" s="259">
        <v>1</v>
      </c>
    </row>
    <row r="350" spans="1:5" ht="15" customHeight="1" x14ac:dyDescent="0.25">
      <c r="A350" s="258" t="s">
        <v>550</v>
      </c>
      <c r="B350" s="258" t="str">
        <f>IFERROR(VLOOKUP($A350,'[2]Establecimiento 2023'!$A$1:$E$183,4,FALSE),0)</f>
        <v>04104-La Higuera</v>
      </c>
      <c r="C350" s="258" t="str">
        <f>IFERROR(VLOOKUP($A350,'[2]Establecimiento 2023'!$A$1:$E$183,3,FALSE),0)</f>
        <v>105500-Posta de Salud Rural Caleta Hornos</v>
      </c>
      <c r="D350" s="259">
        <v>4</v>
      </c>
      <c r="E350" s="259">
        <v>5</v>
      </c>
    </row>
    <row r="351" spans="1:5" ht="15" customHeight="1" x14ac:dyDescent="0.25">
      <c r="A351" s="258" t="s">
        <v>552</v>
      </c>
      <c r="B351" s="258" t="str">
        <f>IFERROR(VLOOKUP($A351,'[2]Establecimiento 2023'!$A$1:$E$183,4,FALSE),0)</f>
        <v>04305-Rio Hurtado</v>
      </c>
      <c r="C351" s="258" t="str">
        <f>IFERROR(VLOOKUP($A351,'[2]Establecimiento 2023'!$A$1:$E$183,3,FALSE),0)</f>
        <v>105503-Posta de Salud Rural Tabaqueros</v>
      </c>
      <c r="D351" s="259">
        <v>4</v>
      </c>
      <c r="E351" s="259">
        <v>0</v>
      </c>
    </row>
    <row r="352" spans="1:5" ht="15" customHeight="1" x14ac:dyDescent="0.25">
      <c r="A352" s="258" t="s">
        <v>553</v>
      </c>
      <c r="B352" s="258" t="str">
        <f>IFERROR(VLOOKUP($A352,'[2]Establecimiento 2023'!$A$1:$E$183,4,FALSE),0)</f>
        <v>04201-Illapel</v>
      </c>
      <c r="C352" s="258" t="str">
        <f>IFERROR(VLOOKUP($A352,'[2]Establecimiento 2023'!$A$1:$E$183,3,FALSE),0)</f>
        <v>105504-Posta de Salud Rural Socavón</v>
      </c>
      <c r="D352" s="259">
        <v>1</v>
      </c>
      <c r="E352" s="259">
        <v>1</v>
      </c>
    </row>
    <row r="353" spans="1:5" ht="15" customHeight="1" x14ac:dyDescent="0.25">
      <c r="A353" s="258" t="s">
        <v>553</v>
      </c>
      <c r="B353" s="258" t="str">
        <f>IFERROR(VLOOKUP($A353,'[2]Establecimiento 2023'!$A$1:$E$183,4,FALSE),0)</f>
        <v>04201-Illapel</v>
      </c>
      <c r="C353" s="258" t="str">
        <f>IFERROR(VLOOKUP($A353,'[2]Establecimiento 2023'!$A$1:$E$183,3,FALSE),0)</f>
        <v>105504-Posta de Salud Rural Socavón</v>
      </c>
      <c r="D353" s="259">
        <v>2</v>
      </c>
      <c r="E353" s="259">
        <v>4</v>
      </c>
    </row>
    <row r="354" spans="1:5" ht="15" customHeight="1" x14ac:dyDescent="0.25">
      <c r="A354" s="258" t="s">
        <v>553</v>
      </c>
      <c r="B354" s="258" t="str">
        <f>IFERROR(VLOOKUP($A354,'[2]Establecimiento 2023'!$A$1:$E$183,4,FALSE),0)</f>
        <v>04201-Illapel</v>
      </c>
      <c r="C354" s="258" t="str">
        <f>IFERROR(VLOOKUP($A354,'[2]Establecimiento 2023'!$A$1:$E$183,3,FALSE),0)</f>
        <v>105504-Posta de Salud Rural Socavón</v>
      </c>
      <c r="D354" s="259">
        <v>3</v>
      </c>
      <c r="E354" s="259">
        <v>2</v>
      </c>
    </row>
    <row r="355" spans="1:5" ht="15" customHeight="1" x14ac:dyDescent="0.25">
      <c r="A355" s="258" t="s">
        <v>553</v>
      </c>
      <c r="B355" s="258" t="str">
        <f>IFERROR(VLOOKUP($A355,'[2]Establecimiento 2023'!$A$1:$E$183,4,FALSE),0)</f>
        <v>04201-Illapel</v>
      </c>
      <c r="C355" s="258" t="str">
        <f>IFERROR(VLOOKUP($A355,'[2]Establecimiento 2023'!$A$1:$E$183,3,FALSE),0)</f>
        <v>105504-Posta de Salud Rural Socavón</v>
      </c>
      <c r="D355" s="259">
        <v>4</v>
      </c>
      <c r="E355" s="259">
        <v>4</v>
      </c>
    </row>
    <row r="356" spans="1:5" ht="15" customHeight="1" x14ac:dyDescent="0.25">
      <c r="A356" s="258" t="s">
        <v>554</v>
      </c>
      <c r="B356" s="258" t="str">
        <f>IFERROR(VLOOKUP($A356,'[2]Establecimiento 2023'!$A$1:$E$183,4,FALSE),0)</f>
        <v>04104-La Higuera</v>
      </c>
      <c r="C356" s="258" t="str">
        <f>IFERROR(VLOOKUP($A356,'[2]Establecimiento 2023'!$A$1:$E$183,3,FALSE),0)</f>
        <v>105505-Posta de Salud Rural Los Choros</v>
      </c>
      <c r="D356" s="259">
        <v>1</v>
      </c>
      <c r="E356" s="259">
        <v>2</v>
      </c>
    </row>
    <row r="357" spans="1:5" ht="15" customHeight="1" x14ac:dyDescent="0.25">
      <c r="A357" s="258" t="s">
        <v>554</v>
      </c>
      <c r="B357" s="258" t="str">
        <f>IFERROR(VLOOKUP($A357,'[2]Establecimiento 2023'!$A$1:$E$183,4,FALSE),0)</f>
        <v>04104-La Higuera</v>
      </c>
      <c r="C357" s="258" t="str">
        <f>IFERROR(VLOOKUP($A357,'[2]Establecimiento 2023'!$A$1:$E$183,3,FALSE),0)</f>
        <v>105505-Posta de Salud Rural Los Choros</v>
      </c>
      <c r="D357" s="259">
        <v>2</v>
      </c>
      <c r="E357" s="259">
        <v>1</v>
      </c>
    </row>
    <row r="358" spans="1:5" ht="15" customHeight="1" x14ac:dyDescent="0.25">
      <c r="A358" s="258" t="s">
        <v>554</v>
      </c>
      <c r="B358" s="258" t="str">
        <f>IFERROR(VLOOKUP($A358,'[2]Establecimiento 2023'!$A$1:$E$183,4,FALSE),0)</f>
        <v>04104-La Higuera</v>
      </c>
      <c r="C358" s="258" t="str">
        <f>IFERROR(VLOOKUP($A358,'[2]Establecimiento 2023'!$A$1:$E$183,3,FALSE),0)</f>
        <v>105505-Posta de Salud Rural Los Choros</v>
      </c>
      <c r="D358" s="259">
        <v>3</v>
      </c>
      <c r="E358" s="259">
        <v>1</v>
      </c>
    </row>
    <row r="359" spans="1:5" ht="15" customHeight="1" x14ac:dyDescent="0.25">
      <c r="A359" s="258" t="s">
        <v>554</v>
      </c>
      <c r="B359" s="258" t="str">
        <f>IFERROR(VLOOKUP($A359,'[2]Establecimiento 2023'!$A$1:$E$183,4,FALSE),0)</f>
        <v>04104-La Higuera</v>
      </c>
      <c r="C359" s="258" t="str">
        <f>IFERROR(VLOOKUP($A359,'[2]Establecimiento 2023'!$A$1:$E$183,3,FALSE),0)</f>
        <v>105505-Posta de Salud Rural Los Choros</v>
      </c>
      <c r="D359" s="259">
        <v>4</v>
      </c>
      <c r="E359" s="259">
        <v>24</v>
      </c>
    </row>
    <row r="360" spans="1:5" ht="15" customHeight="1" x14ac:dyDescent="0.25">
      <c r="A360" s="258" t="s">
        <v>555</v>
      </c>
      <c r="B360" s="258" t="str">
        <f>IFERROR(VLOOKUP($A360,'[2]Establecimiento 2023'!$A$1:$E$183,4,FALSE),0)</f>
        <v>04104-La Higuera</v>
      </c>
      <c r="C360" s="258" t="str">
        <f>IFERROR(VLOOKUP($A360,'[2]Establecimiento 2023'!$A$1:$E$183,3,FALSE),0)</f>
        <v>105506-Posta de Salud Rural El Trapiche</v>
      </c>
      <c r="D360" s="259">
        <v>1</v>
      </c>
      <c r="E360" s="259">
        <v>3</v>
      </c>
    </row>
    <row r="361" spans="1:5" ht="15" customHeight="1" x14ac:dyDescent="0.25">
      <c r="A361" s="258" t="s">
        <v>555</v>
      </c>
      <c r="B361" s="258" t="str">
        <f>IFERROR(VLOOKUP($A361,'[2]Establecimiento 2023'!$A$1:$E$183,4,FALSE),0)</f>
        <v>04104-La Higuera</v>
      </c>
      <c r="C361" s="258" t="str">
        <f>IFERROR(VLOOKUP($A361,'[2]Establecimiento 2023'!$A$1:$E$183,3,FALSE),0)</f>
        <v>105506-Posta de Salud Rural El Trapiche</v>
      </c>
      <c r="D361" s="259">
        <v>3</v>
      </c>
      <c r="E361" s="259">
        <v>7</v>
      </c>
    </row>
    <row r="362" spans="1:5" ht="15" customHeight="1" x14ac:dyDescent="0.25">
      <c r="A362" s="258" t="s">
        <v>555</v>
      </c>
      <c r="B362" s="258" t="str">
        <f>IFERROR(VLOOKUP($A362,'[2]Establecimiento 2023'!$A$1:$E$183,4,FALSE),0)</f>
        <v>04104-La Higuera</v>
      </c>
      <c r="C362" s="258" t="str">
        <f>IFERROR(VLOOKUP($A362,'[2]Establecimiento 2023'!$A$1:$E$183,3,FALSE),0)</f>
        <v>105506-Posta de Salud Rural El Trapiche</v>
      </c>
      <c r="D362" s="259">
        <v>4</v>
      </c>
      <c r="E362" s="259">
        <v>2</v>
      </c>
    </row>
    <row r="363" spans="1:5" ht="15" customHeight="1" x14ac:dyDescent="0.25">
      <c r="A363" s="258" t="s">
        <v>556</v>
      </c>
      <c r="B363" s="258" t="str">
        <f>IFERROR(VLOOKUP($A363,'[2]Establecimiento 2023'!$A$1:$E$183,4,FALSE),0)</f>
        <v>04301-Ovalle</v>
      </c>
      <c r="C363" s="258" t="str">
        <f>IFERROR(VLOOKUP($A363,'[2]Establecimiento 2023'!$A$1:$E$183,3,FALSE),0)</f>
        <v>105507-Posta de Salud Rural Huamalata</v>
      </c>
      <c r="D363" s="259">
        <v>1</v>
      </c>
      <c r="E363" s="259">
        <v>2</v>
      </c>
    </row>
    <row r="364" spans="1:5" ht="15" customHeight="1" x14ac:dyDescent="0.25">
      <c r="A364" s="258" t="s">
        <v>556</v>
      </c>
      <c r="B364" s="258" t="str">
        <f>IFERROR(VLOOKUP($A364,'[2]Establecimiento 2023'!$A$1:$E$183,4,FALSE),0)</f>
        <v>04301-Ovalle</v>
      </c>
      <c r="C364" s="258" t="str">
        <f>IFERROR(VLOOKUP($A364,'[2]Establecimiento 2023'!$A$1:$E$183,3,FALSE),0)</f>
        <v>105507-Posta de Salud Rural Huamalata</v>
      </c>
      <c r="D364" s="259">
        <v>2</v>
      </c>
      <c r="E364" s="259">
        <v>0</v>
      </c>
    </row>
    <row r="365" spans="1:5" ht="15" customHeight="1" x14ac:dyDescent="0.25">
      <c r="A365" s="258" t="s">
        <v>556</v>
      </c>
      <c r="B365" s="258" t="str">
        <f>IFERROR(VLOOKUP($A365,'[2]Establecimiento 2023'!$A$1:$E$183,4,FALSE),0)</f>
        <v>04301-Ovalle</v>
      </c>
      <c r="C365" s="258" t="str">
        <f>IFERROR(VLOOKUP($A365,'[2]Establecimiento 2023'!$A$1:$E$183,3,FALSE),0)</f>
        <v>105507-Posta de Salud Rural Huamalata</v>
      </c>
      <c r="D365" s="259">
        <v>4</v>
      </c>
      <c r="E365" s="259">
        <v>4</v>
      </c>
    </row>
    <row r="366" spans="1:5" ht="15" customHeight="1" x14ac:dyDescent="0.25">
      <c r="A366" s="258" t="s">
        <v>557</v>
      </c>
      <c r="B366" s="258" t="str">
        <f>IFERROR(VLOOKUP($A366,'[2]Establecimiento 2023'!$A$1:$E$183,4,FALSE),0)</f>
        <v>04106-Vicuña</v>
      </c>
      <c r="C366" s="258" t="str">
        <f>IFERROR(VLOOKUP($A366,'[2]Establecimiento 2023'!$A$1:$E$183,3,FALSE),0)</f>
        <v>105509-Posta de Salud Rural Gualliguaica</v>
      </c>
      <c r="D366" s="259">
        <v>1</v>
      </c>
      <c r="E366" s="259">
        <v>9</v>
      </c>
    </row>
    <row r="367" spans="1:5" ht="15" customHeight="1" x14ac:dyDescent="0.25">
      <c r="A367" s="258" t="s">
        <v>557</v>
      </c>
      <c r="B367" s="258" t="str">
        <f>IFERROR(VLOOKUP($A367,'[2]Establecimiento 2023'!$A$1:$E$183,4,FALSE),0)</f>
        <v>04106-Vicuña</v>
      </c>
      <c r="C367" s="258" t="str">
        <f>IFERROR(VLOOKUP($A367,'[2]Establecimiento 2023'!$A$1:$E$183,3,FALSE),0)</f>
        <v>105509-Posta de Salud Rural Gualliguaica</v>
      </c>
      <c r="D367" s="259">
        <v>2</v>
      </c>
      <c r="E367" s="259">
        <v>2</v>
      </c>
    </row>
    <row r="368" spans="1:5" ht="15" customHeight="1" x14ac:dyDescent="0.25">
      <c r="A368" s="258" t="s">
        <v>557</v>
      </c>
      <c r="B368" s="258" t="str">
        <f>IFERROR(VLOOKUP($A368,'[2]Establecimiento 2023'!$A$1:$E$183,4,FALSE),0)</f>
        <v>04106-Vicuña</v>
      </c>
      <c r="C368" s="258" t="str">
        <f>IFERROR(VLOOKUP($A368,'[2]Establecimiento 2023'!$A$1:$E$183,3,FALSE),0)</f>
        <v>105509-Posta de Salud Rural Gualliguaica</v>
      </c>
      <c r="D368" s="259">
        <v>3</v>
      </c>
      <c r="E368" s="259">
        <v>3</v>
      </c>
    </row>
    <row r="369" spans="1:5" ht="15" customHeight="1" x14ac:dyDescent="0.25">
      <c r="A369" s="258" t="s">
        <v>557</v>
      </c>
      <c r="B369" s="258" t="str">
        <f>IFERROR(VLOOKUP($A369,'[2]Establecimiento 2023'!$A$1:$E$183,4,FALSE),0)</f>
        <v>04106-Vicuña</v>
      </c>
      <c r="C369" s="258" t="str">
        <f>IFERROR(VLOOKUP($A369,'[2]Establecimiento 2023'!$A$1:$E$183,3,FALSE),0)</f>
        <v>105509-Posta de Salud Rural Gualliguaica</v>
      </c>
      <c r="D369" s="259">
        <v>4</v>
      </c>
      <c r="E369" s="259">
        <v>6</v>
      </c>
    </row>
    <row r="370" spans="1:5" ht="15" customHeight="1" x14ac:dyDescent="0.25">
      <c r="A370" s="258" t="s">
        <v>558</v>
      </c>
      <c r="B370" s="258" t="str">
        <f>IFERROR(VLOOKUP($A370,'[2]Establecimiento 2023'!$A$1:$E$183,4,FALSE),0)</f>
        <v>04301-Ovalle</v>
      </c>
      <c r="C370" s="258" t="str">
        <f>IFERROR(VLOOKUP($A370,'[2]Establecimiento 2023'!$A$1:$E$183,3,FALSE),0)</f>
        <v>105510-Posta de Salud Rural Recoleta</v>
      </c>
      <c r="D370" s="259">
        <v>1</v>
      </c>
      <c r="E370" s="259">
        <v>1</v>
      </c>
    </row>
    <row r="371" spans="1:5" ht="15" customHeight="1" x14ac:dyDescent="0.25">
      <c r="A371" s="258" t="s">
        <v>558</v>
      </c>
      <c r="B371" s="258" t="str">
        <f>IFERROR(VLOOKUP($A371,'[2]Establecimiento 2023'!$A$1:$E$183,4,FALSE),0)</f>
        <v>04301-Ovalle</v>
      </c>
      <c r="C371" s="258" t="str">
        <f>IFERROR(VLOOKUP($A371,'[2]Establecimiento 2023'!$A$1:$E$183,3,FALSE),0)</f>
        <v>105510-Posta de Salud Rural Recoleta</v>
      </c>
      <c r="D371" s="259">
        <v>2</v>
      </c>
      <c r="E371" s="259">
        <v>1</v>
      </c>
    </row>
    <row r="372" spans="1:5" ht="15" customHeight="1" x14ac:dyDescent="0.25">
      <c r="A372" s="258" t="s">
        <v>558</v>
      </c>
      <c r="B372" s="258" t="str">
        <f>IFERROR(VLOOKUP($A372,'[2]Establecimiento 2023'!$A$1:$E$183,4,FALSE),0)</f>
        <v>04301-Ovalle</v>
      </c>
      <c r="C372" s="258" t="str">
        <f>IFERROR(VLOOKUP($A372,'[2]Establecimiento 2023'!$A$1:$E$183,3,FALSE),0)</f>
        <v>105510-Posta de Salud Rural Recoleta</v>
      </c>
      <c r="D372" s="259">
        <v>3</v>
      </c>
      <c r="E372" s="259">
        <v>2</v>
      </c>
    </row>
    <row r="373" spans="1:5" ht="15" customHeight="1" x14ac:dyDescent="0.25">
      <c r="A373" s="258" t="s">
        <v>558</v>
      </c>
      <c r="B373" s="258" t="str">
        <f>IFERROR(VLOOKUP($A373,'[2]Establecimiento 2023'!$A$1:$E$183,4,FALSE),0)</f>
        <v>04301-Ovalle</v>
      </c>
      <c r="C373" s="258" t="str">
        <f>IFERROR(VLOOKUP($A373,'[2]Establecimiento 2023'!$A$1:$E$183,3,FALSE),0)</f>
        <v>105510-Posta de Salud Rural Recoleta</v>
      </c>
      <c r="D373" s="259">
        <v>4</v>
      </c>
      <c r="E373" s="259">
        <v>1</v>
      </c>
    </row>
    <row r="374" spans="1:5" ht="15" customHeight="1" x14ac:dyDescent="0.25">
      <c r="A374" s="258" t="s">
        <v>559</v>
      </c>
      <c r="B374" s="258" t="str">
        <f>IFERROR(VLOOKUP($A374,'[2]Establecimiento 2023'!$A$1:$E$183,4,FALSE),0)</f>
        <v>04203-Los Vilos</v>
      </c>
      <c r="C374" s="258" t="str">
        <f>IFERROR(VLOOKUP($A374,'[2]Establecimiento 2023'!$A$1:$E$183,3,FALSE),0)</f>
        <v>105511-Posta de Salud Rural Los Cóndores</v>
      </c>
      <c r="D374" s="259">
        <v>1</v>
      </c>
      <c r="E374" s="259">
        <v>15</v>
      </c>
    </row>
    <row r="375" spans="1:5" ht="15" customHeight="1" x14ac:dyDescent="0.25">
      <c r="A375" s="258" t="s">
        <v>559</v>
      </c>
      <c r="B375" s="258" t="str">
        <f>IFERROR(VLOOKUP($A375,'[2]Establecimiento 2023'!$A$1:$E$183,4,FALSE),0)</f>
        <v>04203-Los Vilos</v>
      </c>
      <c r="C375" s="258" t="str">
        <f>IFERROR(VLOOKUP($A375,'[2]Establecimiento 2023'!$A$1:$E$183,3,FALSE),0)</f>
        <v>105511-Posta de Salud Rural Los Cóndores</v>
      </c>
      <c r="D375" s="259">
        <v>2</v>
      </c>
      <c r="E375" s="259">
        <v>22</v>
      </c>
    </row>
    <row r="376" spans="1:5" ht="15" customHeight="1" x14ac:dyDescent="0.25">
      <c r="A376" s="258" t="s">
        <v>559</v>
      </c>
      <c r="B376" s="258" t="str">
        <f>IFERROR(VLOOKUP($A376,'[2]Establecimiento 2023'!$A$1:$E$183,4,FALSE),0)</f>
        <v>04203-Los Vilos</v>
      </c>
      <c r="C376" s="258" t="str">
        <f>IFERROR(VLOOKUP($A376,'[2]Establecimiento 2023'!$A$1:$E$183,3,FALSE),0)</f>
        <v>105511-Posta de Salud Rural Los Cóndores</v>
      </c>
      <c r="D376" s="259">
        <v>3</v>
      </c>
      <c r="E376" s="259">
        <v>13</v>
      </c>
    </row>
    <row r="377" spans="1:5" ht="15" customHeight="1" x14ac:dyDescent="0.25">
      <c r="A377" s="258" t="s">
        <v>559</v>
      </c>
      <c r="B377" s="258" t="str">
        <f>IFERROR(VLOOKUP($A377,'[2]Establecimiento 2023'!$A$1:$E$183,4,FALSE),0)</f>
        <v>04203-Los Vilos</v>
      </c>
      <c r="C377" s="258" t="str">
        <f>IFERROR(VLOOKUP($A377,'[2]Establecimiento 2023'!$A$1:$E$183,3,FALSE),0)</f>
        <v>105511-Posta de Salud Rural Los Cóndores</v>
      </c>
      <c r="D377" s="259">
        <v>4</v>
      </c>
      <c r="E377" s="259">
        <v>6</v>
      </c>
    </row>
    <row r="378" spans="1:5" ht="15" customHeight="1" x14ac:dyDescent="0.25">
      <c r="A378" s="258" t="s">
        <v>560</v>
      </c>
      <c r="B378" s="258" t="str">
        <f>IFERROR(VLOOKUP($A378,'[2]Establecimiento 2023'!$A$1:$E$183,4,FALSE),0)</f>
        <v>04101-La Serena</v>
      </c>
      <c r="C378" s="258" t="str">
        <f>IFERROR(VLOOKUP($A378,'[2]Establecimiento 2023'!$A$1:$E$183,3,FALSE),0)</f>
        <v>105700-Centro Comunitario de Salud Familiar Villa el Indio</v>
      </c>
      <c r="D378" s="259">
        <v>1</v>
      </c>
      <c r="E378" s="259">
        <v>12</v>
      </c>
    </row>
    <row r="379" spans="1:5" ht="15" customHeight="1" x14ac:dyDescent="0.25">
      <c r="A379" s="258" t="s">
        <v>560</v>
      </c>
      <c r="B379" s="258" t="str">
        <f>IFERROR(VLOOKUP($A379,'[2]Establecimiento 2023'!$A$1:$E$183,4,FALSE),0)</f>
        <v>04101-La Serena</v>
      </c>
      <c r="C379" s="258" t="str">
        <f>IFERROR(VLOOKUP($A379,'[2]Establecimiento 2023'!$A$1:$E$183,3,FALSE),0)</f>
        <v>105700-Centro Comunitario de Salud Familiar Villa el Indio</v>
      </c>
      <c r="D379" s="259">
        <v>2</v>
      </c>
      <c r="E379" s="259">
        <v>5</v>
      </c>
    </row>
    <row r="380" spans="1:5" ht="15" customHeight="1" x14ac:dyDescent="0.25">
      <c r="A380" s="258" t="s">
        <v>560</v>
      </c>
      <c r="B380" s="258" t="str">
        <f>IFERROR(VLOOKUP($A380,'[2]Establecimiento 2023'!$A$1:$E$183,4,FALSE),0)</f>
        <v>04101-La Serena</v>
      </c>
      <c r="C380" s="258" t="str">
        <f>IFERROR(VLOOKUP($A380,'[2]Establecimiento 2023'!$A$1:$E$183,3,FALSE),0)</f>
        <v>105700-Centro Comunitario de Salud Familiar Villa el Indio</v>
      </c>
      <c r="D380" s="259">
        <v>3</v>
      </c>
      <c r="E380" s="259">
        <v>18</v>
      </c>
    </row>
    <row r="381" spans="1:5" ht="15" customHeight="1" x14ac:dyDescent="0.25">
      <c r="A381" s="258" t="s">
        <v>560</v>
      </c>
      <c r="B381" s="258" t="str">
        <f>IFERROR(VLOOKUP($A381,'[2]Establecimiento 2023'!$A$1:$E$183,4,FALSE),0)</f>
        <v>04101-La Serena</v>
      </c>
      <c r="C381" s="258" t="str">
        <f>IFERROR(VLOOKUP($A381,'[2]Establecimiento 2023'!$A$1:$E$183,3,FALSE),0)</f>
        <v>105700-Centro Comunitario de Salud Familiar Villa el Indio</v>
      </c>
      <c r="D381" s="259">
        <v>4</v>
      </c>
      <c r="E381" s="259">
        <v>18</v>
      </c>
    </row>
    <row r="382" spans="1:5" ht="15" customHeight="1" x14ac:dyDescent="0.25">
      <c r="A382" s="258" t="s">
        <v>561</v>
      </c>
      <c r="B382" s="258" t="str">
        <f>IFERROR(VLOOKUP($A382,'[2]Establecimiento 2023'!$A$1:$E$183,4,FALSE),0)</f>
        <v>04101-La Serena</v>
      </c>
      <c r="C382" s="258" t="str">
        <f>IFERROR(VLOOKUP($A382,'[2]Establecimiento 2023'!$A$1:$E$183,3,FALSE),0)</f>
        <v>105701-Centro Comunitario de Salud Familiar Villa Alemania</v>
      </c>
      <c r="D382" s="259">
        <v>1</v>
      </c>
      <c r="E382" s="259">
        <v>41</v>
      </c>
    </row>
    <row r="383" spans="1:5" ht="15" customHeight="1" x14ac:dyDescent="0.25">
      <c r="A383" s="258" t="s">
        <v>561</v>
      </c>
      <c r="B383" s="258" t="str">
        <f>IFERROR(VLOOKUP($A383,'[2]Establecimiento 2023'!$A$1:$E$183,4,FALSE),0)</f>
        <v>04101-La Serena</v>
      </c>
      <c r="C383" s="258" t="str">
        <f>IFERROR(VLOOKUP($A383,'[2]Establecimiento 2023'!$A$1:$E$183,3,FALSE),0)</f>
        <v>105701-Centro Comunitario de Salud Familiar Villa Alemania</v>
      </c>
      <c r="D383" s="259">
        <v>2</v>
      </c>
      <c r="E383" s="259">
        <v>32</v>
      </c>
    </row>
    <row r="384" spans="1:5" ht="15" customHeight="1" x14ac:dyDescent="0.25">
      <c r="A384" s="258" t="s">
        <v>561</v>
      </c>
      <c r="B384" s="258" t="str">
        <f>IFERROR(VLOOKUP($A384,'[2]Establecimiento 2023'!$A$1:$E$183,4,FALSE),0)</f>
        <v>04101-La Serena</v>
      </c>
      <c r="C384" s="258" t="str">
        <f>IFERROR(VLOOKUP($A384,'[2]Establecimiento 2023'!$A$1:$E$183,3,FALSE),0)</f>
        <v>105701-Centro Comunitario de Salud Familiar Villa Alemania</v>
      </c>
      <c r="D384" s="259">
        <v>3</v>
      </c>
      <c r="E384" s="259">
        <v>31</v>
      </c>
    </row>
    <row r="385" spans="1:5" ht="15" customHeight="1" x14ac:dyDescent="0.25">
      <c r="A385" s="258" t="s">
        <v>561</v>
      </c>
      <c r="B385" s="258" t="str">
        <f>IFERROR(VLOOKUP($A385,'[2]Establecimiento 2023'!$A$1:$E$183,4,FALSE),0)</f>
        <v>04101-La Serena</v>
      </c>
      <c r="C385" s="258" t="str">
        <f>IFERROR(VLOOKUP($A385,'[2]Establecimiento 2023'!$A$1:$E$183,3,FALSE),0)</f>
        <v>105701-Centro Comunitario de Salud Familiar Villa Alemania</v>
      </c>
      <c r="D385" s="259">
        <v>4</v>
      </c>
      <c r="E385" s="259">
        <v>12</v>
      </c>
    </row>
    <row r="386" spans="1:5" ht="15" customHeight="1" x14ac:dyDescent="0.25">
      <c r="A386" s="258" t="s">
        <v>562</v>
      </c>
      <c r="B386" s="258" t="str">
        <f>IFERROR(VLOOKUP($A386,'[2]Establecimiento 2023'!$A$1:$E$183,4,FALSE),0)</f>
        <v>04101-La Serena</v>
      </c>
      <c r="C386" s="258" t="str">
        <f>IFERROR(VLOOKUP($A386,'[2]Establecimiento 2023'!$A$1:$E$183,3,FALSE),0)</f>
        <v>105702-Centro Comunitario de Salud Familiar Lambert</v>
      </c>
      <c r="D386" s="259">
        <v>1</v>
      </c>
      <c r="E386" s="259">
        <v>7</v>
      </c>
    </row>
    <row r="387" spans="1:5" ht="15" customHeight="1" x14ac:dyDescent="0.25">
      <c r="A387" s="258" t="s">
        <v>562</v>
      </c>
      <c r="B387" s="258" t="str">
        <f>IFERROR(VLOOKUP($A387,'[2]Establecimiento 2023'!$A$1:$E$183,4,FALSE),0)</f>
        <v>04101-La Serena</v>
      </c>
      <c r="C387" s="258" t="str">
        <f>IFERROR(VLOOKUP($A387,'[2]Establecimiento 2023'!$A$1:$E$183,3,FALSE),0)</f>
        <v>105702-Centro Comunitario de Salud Familiar Lambert</v>
      </c>
      <c r="D387" s="259">
        <v>2</v>
      </c>
      <c r="E387" s="259">
        <v>10</v>
      </c>
    </row>
    <row r="388" spans="1:5" ht="15" customHeight="1" x14ac:dyDescent="0.25">
      <c r="A388" s="258" t="s">
        <v>562</v>
      </c>
      <c r="B388" s="258" t="str">
        <f>IFERROR(VLOOKUP($A388,'[2]Establecimiento 2023'!$A$1:$E$183,4,FALSE),0)</f>
        <v>04101-La Serena</v>
      </c>
      <c r="C388" s="258" t="str">
        <f>IFERROR(VLOOKUP($A388,'[2]Establecimiento 2023'!$A$1:$E$183,3,FALSE),0)</f>
        <v>105702-Centro Comunitario de Salud Familiar Lambert</v>
      </c>
      <c r="D388" s="259">
        <v>3</v>
      </c>
      <c r="E388" s="259">
        <v>22</v>
      </c>
    </row>
    <row r="389" spans="1:5" ht="15" customHeight="1" x14ac:dyDescent="0.25">
      <c r="A389" s="258" t="s">
        <v>562</v>
      </c>
      <c r="B389" s="258" t="str">
        <f>IFERROR(VLOOKUP($A389,'[2]Establecimiento 2023'!$A$1:$E$183,4,FALSE),0)</f>
        <v>04101-La Serena</v>
      </c>
      <c r="C389" s="258" t="str">
        <f>IFERROR(VLOOKUP($A389,'[2]Establecimiento 2023'!$A$1:$E$183,3,FALSE),0)</f>
        <v>105702-Centro Comunitario de Salud Familiar Lambert</v>
      </c>
      <c r="D389" s="259">
        <v>4</v>
      </c>
      <c r="E389" s="259">
        <v>23</v>
      </c>
    </row>
    <row r="390" spans="1:5" ht="15" customHeight="1" x14ac:dyDescent="0.25">
      <c r="A390" s="258" t="s">
        <v>563</v>
      </c>
      <c r="B390" s="258" t="str">
        <f>IFERROR(VLOOKUP($A390,'[2]Establecimiento 2023'!$A$1:$E$183,4,FALSE),0)</f>
        <v>04301-Ovalle</v>
      </c>
      <c r="C390" s="258" t="str">
        <f>IFERROR(VLOOKUP($A390,'[2]Establecimiento 2023'!$A$1:$E$183,3,FALSE),0)</f>
        <v>105722-Centro Comunitario de Salud Familiar San José de la Dehesa</v>
      </c>
      <c r="D390" s="259">
        <v>1</v>
      </c>
      <c r="E390" s="259">
        <v>20</v>
      </c>
    </row>
    <row r="391" spans="1:5" ht="15" customHeight="1" x14ac:dyDescent="0.25">
      <c r="A391" s="258" t="s">
        <v>563</v>
      </c>
      <c r="B391" s="258" t="str">
        <f>IFERROR(VLOOKUP($A391,'[2]Establecimiento 2023'!$A$1:$E$183,4,FALSE),0)</f>
        <v>04301-Ovalle</v>
      </c>
      <c r="C391" s="258" t="str">
        <f>IFERROR(VLOOKUP($A391,'[2]Establecimiento 2023'!$A$1:$E$183,3,FALSE),0)</f>
        <v>105722-Centro Comunitario de Salud Familiar San José de la Dehesa</v>
      </c>
      <c r="D391" s="259">
        <v>2</v>
      </c>
      <c r="E391" s="259">
        <v>19</v>
      </c>
    </row>
    <row r="392" spans="1:5" ht="15" customHeight="1" x14ac:dyDescent="0.25">
      <c r="A392" s="258" t="s">
        <v>563</v>
      </c>
      <c r="B392" s="258" t="str">
        <f>IFERROR(VLOOKUP($A392,'[2]Establecimiento 2023'!$A$1:$E$183,4,FALSE),0)</f>
        <v>04301-Ovalle</v>
      </c>
      <c r="C392" s="258" t="str">
        <f>IFERROR(VLOOKUP($A392,'[2]Establecimiento 2023'!$A$1:$E$183,3,FALSE),0)</f>
        <v>105722-Centro Comunitario de Salud Familiar San José de la Dehesa</v>
      </c>
      <c r="D392" s="259">
        <v>3</v>
      </c>
      <c r="E392" s="259">
        <v>23</v>
      </c>
    </row>
    <row r="393" spans="1:5" ht="15" customHeight="1" x14ac:dyDescent="0.25">
      <c r="A393" s="258" t="s">
        <v>563</v>
      </c>
      <c r="B393" s="258" t="str">
        <f>IFERROR(VLOOKUP($A393,'[2]Establecimiento 2023'!$A$1:$E$183,4,FALSE),0)</f>
        <v>04301-Ovalle</v>
      </c>
      <c r="C393" s="258" t="str">
        <f>IFERROR(VLOOKUP($A393,'[2]Establecimiento 2023'!$A$1:$E$183,3,FALSE),0)</f>
        <v>105722-Centro Comunitario de Salud Familiar San José de la Dehesa</v>
      </c>
      <c r="D393" s="259">
        <v>4</v>
      </c>
      <c r="E393" s="259">
        <v>26</v>
      </c>
    </row>
    <row r="394" spans="1:5" ht="15" customHeight="1" x14ac:dyDescent="0.25">
      <c r="A394" s="258" t="s">
        <v>564</v>
      </c>
      <c r="B394" s="258" t="str">
        <f>IFERROR(VLOOKUP($A394,'[2]Establecimiento 2023'!$A$1:$E$183,4,FALSE),0)</f>
        <v>04301-Ovalle</v>
      </c>
      <c r="C394" s="258" t="str">
        <f>IFERROR(VLOOKUP($A394,'[2]Establecimiento 2023'!$A$1:$E$183,3,FALSE),0)</f>
        <v>105723-Centro Comunitario de Salud Familiar Limarí</v>
      </c>
      <c r="D394" s="259">
        <v>1</v>
      </c>
      <c r="E394" s="259">
        <v>23</v>
      </c>
    </row>
    <row r="395" spans="1:5" ht="15" customHeight="1" x14ac:dyDescent="0.25">
      <c r="A395" s="258" t="s">
        <v>564</v>
      </c>
      <c r="B395" s="258" t="str">
        <f>IFERROR(VLOOKUP($A395,'[2]Establecimiento 2023'!$A$1:$E$183,4,FALSE),0)</f>
        <v>04301-Ovalle</v>
      </c>
      <c r="C395" s="258" t="str">
        <f>IFERROR(VLOOKUP($A395,'[2]Establecimiento 2023'!$A$1:$E$183,3,FALSE),0)</f>
        <v>105723-Centro Comunitario de Salud Familiar Limarí</v>
      </c>
      <c r="D395" s="259">
        <v>2</v>
      </c>
      <c r="E395" s="259">
        <v>20</v>
      </c>
    </row>
    <row r="396" spans="1:5" ht="15" customHeight="1" x14ac:dyDescent="0.25">
      <c r="A396" s="258" t="s">
        <v>564</v>
      </c>
      <c r="B396" s="258" t="str">
        <f>IFERROR(VLOOKUP($A396,'[2]Establecimiento 2023'!$A$1:$E$183,4,FALSE),0)</f>
        <v>04301-Ovalle</v>
      </c>
      <c r="C396" s="258" t="str">
        <f>IFERROR(VLOOKUP($A396,'[2]Establecimiento 2023'!$A$1:$E$183,3,FALSE),0)</f>
        <v>105723-Centro Comunitario de Salud Familiar Limarí</v>
      </c>
      <c r="D396" s="259">
        <v>3</v>
      </c>
      <c r="E396" s="259">
        <v>16</v>
      </c>
    </row>
    <row r="397" spans="1:5" ht="15" customHeight="1" x14ac:dyDescent="0.25">
      <c r="A397" s="258" t="s">
        <v>564</v>
      </c>
      <c r="B397" s="258" t="str">
        <f>IFERROR(VLOOKUP($A397,'[2]Establecimiento 2023'!$A$1:$E$183,4,FALSE),0)</f>
        <v>04301-Ovalle</v>
      </c>
      <c r="C397" s="258" t="str">
        <f>IFERROR(VLOOKUP($A397,'[2]Establecimiento 2023'!$A$1:$E$183,3,FALSE),0)</f>
        <v>105723-Centro Comunitario de Salud Familiar Limarí</v>
      </c>
      <c r="D397" s="259">
        <v>4</v>
      </c>
      <c r="E397" s="259">
        <v>19</v>
      </c>
    </row>
    <row r="398" spans="1:5" ht="15" customHeight="1" x14ac:dyDescent="0.25">
      <c r="A398" s="258" t="s">
        <v>565</v>
      </c>
      <c r="B398" s="258" t="str">
        <f>IFERROR(VLOOKUP($A398,'[2]Establecimiento 2023'!$A$1:$E$183,4,FALSE),0)</f>
        <v>04301-Ovalle</v>
      </c>
      <c r="C398" s="258" t="str">
        <f>IFERROR(VLOOKUP($A398,'[2]Establecimiento 2023'!$A$1:$E$183,3,FALSE),0)</f>
        <v>200258-Centro Comunitario de Salud Familiar Los Copihues</v>
      </c>
      <c r="D398" s="259">
        <v>2</v>
      </c>
      <c r="E398" s="259">
        <v>13</v>
      </c>
    </row>
    <row r="399" spans="1:5" ht="15" customHeight="1" x14ac:dyDescent="0.25">
      <c r="A399" s="258" t="s">
        <v>565</v>
      </c>
      <c r="B399" s="258" t="str">
        <f>IFERROR(VLOOKUP($A399,'[2]Establecimiento 2023'!$A$1:$E$183,4,FALSE),0)</f>
        <v>04301-Ovalle</v>
      </c>
      <c r="C399" s="258" t="str">
        <f>IFERROR(VLOOKUP($A399,'[2]Establecimiento 2023'!$A$1:$E$183,3,FALSE),0)</f>
        <v>200258-Centro Comunitario de Salud Familiar Los Copihues</v>
      </c>
      <c r="D399" s="259">
        <v>3</v>
      </c>
      <c r="E399" s="259">
        <v>20</v>
      </c>
    </row>
    <row r="400" spans="1:5" ht="15" customHeight="1" x14ac:dyDescent="0.25">
      <c r="A400" s="258" t="s">
        <v>565</v>
      </c>
      <c r="B400" s="258" t="str">
        <f>IFERROR(VLOOKUP($A400,'[2]Establecimiento 2023'!$A$1:$E$183,4,FALSE),0)</f>
        <v>04301-Ovalle</v>
      </c>
      <c r="C400" s="258" t="str">
        <f>IFERROR(VLOOKUP($A400,'[2]Establecimiento 2023'!$A$1:$E$183,3,FALSE),0)</f>
        <v>200258-Centro Comunitario de Salud Familiar Los Copihues</v>
      </c>
      <c r="D400" s="259">
        <v>4</v>
      </c>
      <c r="E400" s="259">
        <v>15</v>
      </c>
    </row>
    <row r="401" spans="1:5" ht="15" customHeight="1" x14ac:dyDescent="0.25">
      <c r="A401" s="258" t="s">
        <v>566</v>
      </c>
      <c r="B401" s="258" t="str">
        <f>IFERROR(VLOOKUP($A401,'[2]Establecimiento 2023'!$A$1:$E$183,4,FALSE),0)</f>
        <v>04102-Coquimbo</v>
      </c>
      <c r="C401" s="258" t="str">
        <f>IFERROR(VLOOKUP($A401,'[2]Establecimiento 2023'!$A$1:$E$183,3,FALSE),0)</f>
        <v>200273-Centro Comunitario de Salud Familiar Punta Mira</v>
      </c>
      <c r="D401" s="259">
        <v>3</v>
      </c>
      <c r="E401" s="259">
        <v>2</v>
      </c>
    </row>
    <row r="402" spans="1:5" ht="15" customHeight="1" x14ac:dyDescent="0.25">
      <c r="A402" s="258" t="s">
        <v>566</v>
      </c>
      <c r="B402" s="258" t="str">
        <f>IFERROR(VLOOKUP($A402,'[2]Establecimiento 2023'!$A$1:$E$183,4,FALSE),0)</f>
        <v>04102-Coquimbo</v>
      </c>
      <c r="C402" s="258" t="str">
        <f>IFERROR(VLOOKUP($A402,'[2]Establecimiento 2023'!$A$1:$E$183,3,FALSE),0)</f>
        <v>200273-Centro Comunitario de Salud Familiar Punta Mira</v>
      </c>
      <c r="D402" s="259">
        <v>4</v>
      </c>
      <c r="E402" s="259">
        <v>6</v>
      </c>
    </row>
    <row r="403" spans="1:5" ht="15" customHeight="1" x14ac:dyDescent="0.25">
      <c r="A403" s="258" t="s">
        <v>567</v>
      </c>
      <c r="B403" s="258" t="str">
        <f>IFERROR(VLOOKUP($A403,'[2]Establecimiento 2023'!$A$1:$E$183,4,FALSE),0)</f>
        <v>04201-Illapel</v>
      </c>
      <c r="C403" s="258" t="str">
        <f>IFERROR(VLOOKUP($A403,'[2]Establecimiento 2023'!$A$1:$E$183,3,FALSE),0)</f>
        <v>200366-Centro de Salud Familiar Urbano de Illapel</v>
      </c>
      <c r="D403" s="259">
        <v>1</v>
      </c>
      <c r="E403" s="259">
        <v>142</v>
      </c>
    </row>
    <row r="404" spans="1:5" ht="15" customHeight="1" x14ac:dyDescent="0.25">
      <c r="A404" s="258" t="s">
        <v>567</v>
      </c>
      <c r="B404" s="258" t="str">
        <f>IFERROR(VLOOKUP($A404,'[2]Establecimiento 2023'!$A$1:$E$183,4,FALSE),0)</f>
        <v>04201-Illapel</v>
      </c>
      <c r="C404" s="258" t="str">
        <f>IFERROR(VLOOKUP($A404,'[2]Establecimiento 2023'!$A$1:$E$183,3,FALSE),0)</f>
        <v>200366-Centro de Salud Familiar Urbano de Illapel</v>
      </c>
      <c r="D404" s="259">
        <v>2</v>
      </c>
      <c r="E404" s="259">
        <v>116</v>
      </c>
    </row>
    <row r="405" spans="1:5" ht="15" customHeight="1" x14ac:dyDescent="0.25">
      <c r="A405" s="258" t="s">
        <v>567</v>
      </c>
      <c r="B405" s="258" t="str">
        <f>IFERROR(VLOOKUP($A405,'[2]Establecimiento 2023'!$A$1:$E$183,4,FALSE),0)</f>
        <v>04201-Illapel</v>
      </c>
      <c r="C405" s="258" t="str">
        <f>IFERROR(VLOOKUP($A405,'[2]Establecimiento 2023'!$A$1:$E$183,3,FALSE),0)</f>
        <v>200366-Centro de Salud Familiar Urbano de Illapel</v>
      </c>
      <c r="D405" s="259">
        <v>3</v>
      </c>
      <c r="E405" s="259">
        <v>135</v>
      </c>
    </row>
    <row r="406" spans="1:5" ht="15" customHeight="1" x14ac:dyDescent="0.25">
      <c r="A406" s="258" t="s">
        <v>567</v>
      </c>
      <c r="B406" s="258" t="str">
        <f>IFERROR(VLOOKUP($A406,'[2]Establecimiento 2023'!$A$1:$E$183,4,FALSE),0)</f>
        <v>04201-Illapel</v>
      </c>
      <c r="C406" s="258" t="str">
        <f>IFERROR(VLOOKUP($A406,'[2]Establecimiento 2023'!$A$1:$E$183,3,FALSE),0)</f>
        <v>200366-Centro de Salud Familiar Urbano de Illapel</v>
      </c>
      <c r="D406" s="259">
        <v>4</v>
      </c>
      <c r="E406" s="259">
        <v>124</v>
      </c>
    </row>
    <row r="407" spans="1:5" ht="15" customHeight="1" x14ac:dyDescent="0.25">
      <c r="A407" s="258" t="s">
        <v>568</v>
      </c>
      <c r="B407" s="258" t="str">
        <f>IFERROR(VLOOKUP($A407,'[2]Establecimiento 2023'!$A$1:$E$183,4,FALSE),0)</f>
        <v>04301-Ovalle</v>
      </c>
      <c r="C407" s="258" t="str">
        <f>IFERROR(VLOOKUP($A407,'[2]Establecimiento 2023'!$A$1:$E$183,3,FALSE),0)</f>
        <v>200367-Centro Comunitario de Salud Familiar Colonia Limarí</v>
      </c>
      <c r="D407" s="259">
        <v>1</v>
      </c>
      <c r="E407" s="259">
        <v>10</v>
      </c>
    </row>
    <row r="408" spans="1:5" ht="15" customHeight="1" x14ac:dyDescent="0.25">
      <c r="A408" s="258" t="s">
        <v>568</v>
      </c>
      <c r="B408" s="258" t="str">
        <f>IFERROR(VLOOKUP($A408,'[2]Establecimiento 2023'!$A$1:$E$183,4,FALSE),0)</f>
        <v>04301-Ovalle</v>
      </c>
      <c r="C408" s="258" t="str">
        <f>IFERROR(VLOOKUP($A408,'[2]Establecimiento 2023'!$A$1:$E$183,3,FALSE),0)</f>
        <v>200367-Centro Comunitario de Salud Familiar Colonia Limarí</v>
      </c>
      <c r="D408" s="259">
        <v>2</v>
      </c>
      <c r="E408" s="259">
        <v>17</v>
      </c>
    </row>
    <row r="409" spans="1:5" ht="15" customHeight="1" x14ac:dyDescent="0.25">
      <c r="A409" s="258" t="s">
        <v>568</v>
      </c>
      <c r="B409" s="258" t="str">
        <f>IFERROR(VLOOKUP($A409,'[2]Establecimiento 2023'!$A$1:$E$183,4,FALSE),0)</f>
        <v>04301-Ovalle</v>
      </c>
      <c r="C409" s="258" t="str">
        <f>IFERROR(VLOOKUP($A409,'[2]Establecimiento 2023'!$A$1:$E$183,3,FALSE),0)</f>
        <v>200367-Centro Comunitario de Salud Familiar Colonia Limarí</v>
      </c>
      <c r="D409" s="259">
        <v>3</v>
      </c>
      <c r="E409" s="259">
        <v>7</v>
      </c>
    </row>
    <row r="410" spans="1:5" ht="15" customHeight="1" x14ac:dyDescent="0.25">
      <c r="A410" s="258" t="s">
        <v>568</v>
      </c>
      <c r="B410" s="258" t="str">
        <f>IFERROR(VLOOKUP($A410,'[2]Establecimiento 2023'!$A$1:$E$183,4,FALSE),0)</f>
        <v>04301-Ovalle</v>
      </c>
      <c r="C410" s="258" t="str">
        <f>IFERROR(VLOOKUP($A410,'[2]Establecimiento 2023'!$A$1:$E$183,3,FALSE),0)</f>
        <v>200367-Centro Comunitario de Salud Familiar Colonia Limarí</v>
      </c>
      <c r="D410" s="259">
        <v>4</v>
      </c>
      <c r="E410" s="259">
        <v>17</v>
      </c>
    </row>
    <row r="411" spans="1:5" ht="15" customHeight="1" x14ac:dyDescent="0.25">
      <c r="A411" s="258" t="s">
        <v>569</v>
      </c>
      <c r="B411" s="258" t="str">
        <f>IFERROR(VLOOKUP($A411,'[2]Establecimiento 2023'!$A$1:$E$183,4,FALSE),0)</f>
        <v>04101-La Serena</v>
      </c>
      <c r="C411" s="258" t="str">
        <f>IFERROR(VLOOKUP($A411,'[2]Establecimiento 2023'!$A$1:$E$183,3,FALSE),0)</f>
        <v>200402-Centro Comunitario de Salud Familiar Arcos de Pinamar</v>
      </c>
      <c r="D411" s="259">
        <v>1</v>
      </c>
      <c r="E411" s="259">
        <v>7</v>
      </c>
    </row>
    <row r="412" spans="1:5" ht="15" customHeight="1" x14ac:dyDescent="0.25">
      <c r="A412" s="258" t="s">
        <v>569</v>
      </c>
      <c r="B412" s="258" t="str">
        <f>IFERROR(VLOOKUP($A412,'[2]Establecimiento 2023'!$A$1:$E$183,4,FALSE),0)</f>
        <v>04101-La Serena</v>
      </c>
      <c r="C412" s="258" t="str">
        <f>IFERROR(VLOOKUP($A412,'[2]Establecimiento 2023'!$A$1:$E$183,3,FALSE),0)</f>
        <v>200402-Centro Comunitario de Salud Familiar Arcos de Pinamar</v>
      </c>
      <c r="D412" s="259">
        <v>2</v>
      </c>
      <c r="E412" s="259">
        <v>8</v>
      </c>
    </row>
    <row r="413" spans="1:5" ht="15" customHeight="1" x14ac:dyDescent="0.25">
      <c r="A413" s="258" t="s">
        <v>569</v>
      </c>
      <c r="B413" s="258" t="str">
        <f>IFERROR(VLOOKUP($A413,'[2]Establecimiento 2023'!$A$1:$E$183,4,FALSE),0)</f>
        <v>04101-La Serena</v>
      </c>
      <c r="C413" s="258" t="str">
        <f>IFERROR(VLOOKUP($A413,'[2]Establecimiento 2023'!$A$1:$E$183,3,FALSE),0)</f>
        <v>200402-Centro Comunitario de Salud Familiar Arcos de Pinamar</v>
      </c>
      <c r="D413" s="259">
        <v>3</v>
      </c>
      <c r="E413" s="259">
        <v>8</v>
      </c>
    </row>
    <row r="414" spans="1:5" ht="15" customHeight="1" x14ac:dyDescent="0.25">
      <c r="A414" s="258" t="s">
        <v>569</v>
      </c>
      <c r="B414" s="258" t="str">
        <f>IFERROR(VLOOKUP($A414,'[2]Establecimiento 2023'!$A$1:$E$183,4,FALSE),0)</f>
        <v>04101-La Serena</v>
      </c>
      <c r="C414" s="258" t="str">
        <f>IFERROR(VLOOKUP($A414,'[2]Establecimiento 2023'!$A$1:$E$183,3,FALSE),0)</f>
        <v>200402-Centro Comunitario de Salud Familiar Arcos de Pinamar</v>
      </c>
      <c r="D414" s="259">
        <v>4</v>
      </c>
      <c r="E414" s="259">
        <v>28</v>
      </c>
    </row>
    <row r="415" spans="1:5" ht="15" customHeight="1" x14ac:dyDescent="0.25">
      <c r="A415" s="258" t="s">
        <v>570</v>
      </c>
      <c r="B415" s="258" t="str">
        <f>IFERROR(VLOOKUP($A415,'[2]Establecimiento 2023'!$A$1:$E$183,4,FALSE),0)</f>
        <v>04102-Coquimbo</v>
      </c>
      <c r="C415" s="258" t="str">
        <f>IFERROR(VLOOKUP($A415,'[2]Establecimiento 2023'!$A$1:$E$183,3,FALSE),0)</f>
        <v>200494-Centro de Salud Familiar El Sauce</v>
      </c>
      <c r="D415" s="259">
        <v>1</v>
      </c>
      <c r="E415" s="259">
        <v>66</v>
      </c>
    </row>
    <row r="416" spans="1:5" ht="15" customHeight="1" x14ac:dyDescent="0.25">
      <c r="A416" s="258" t="s">
        <v>570</v>
      </c>
      <c r="B416" s="258" t="str">
        <f>IFERROR(VLOOKUP($A416,'[2]Establecimiento 2023'!$A$1:$E$183,4,FALSE),0)</f>
        <v>04102-Coquimbo</v>
      </c>
      <c r="C416" s="258" t="str">
        <f>IFERROR(VLOOKUP($A416,'[2]Establecimiento 2023'!$A$1:$E$183,3,FALSE),0)</f>
        <v>200494-Centro de Salud Familiar El Sauce</v>
      </c>
      <c r="D416" s="259">
        <v>2</v>
      </c>
      <c r="E416" s="259">
        <v>44</v>
      </c>
    </row>
    <row r="417" spans="1:5" ht="15" customHeight="1" x14ac:dyDescent="0.25">
      <c r="A417" s="258" t="s">
        <v>570</v>
      </c>
      <c r="B417" s="258" t="str">
        <f>IFERROR(VLOOKUP($A417,'[2]Establecimiento 2023'!$A$1:$E$183,4,FALSE),0)</f>
        <v>04102-Coquimbo</v>
      </c>
      <c r="C417" s="258" t="str">
        <f>IFERROR(VLOOKUP($A417,'[2]Establecimiento 2023'!$A$1:$E$183,3,FALSE),0)</f>
        <v>200494-Centro de Salud Familiar El Sauce</v>
      </c>
      <c r="D417" s="259">
        <v>3</v>
      </c>
      <c r="E417" s="259">
        <v>69</v>
      </c>
    </row>
    <row r="418" spans="1:5" ht="15" customHeight="1" x14ac:dyDescent="0.25">
      <c r="A418" s="258" t="s">
        <v>571</v>
      </c>
      <c r="B418" s="258" t="str">
        <f>IFERROR(VLOOKUP($A418,'[2]Establecimiento 2023'!$A$1:$E$183,4,FALSE),0)</f>
        <v>04102-Coquimbo</v>
      </c>
      <c r="C418" s="258" t="str">
        <f>IFERROR(VLOOKUP($A418,'[2]Establecimiento 2023'!$A$1:$E$183,3,FALSE),0)</f>
        <v>200499-Centro de Salud Familiar Rural Pan de Azúcar</v>
      </c>
      <c r="D418" s="259">
        <v>1</v>
      </c>
      <c r="E418" s="259">
        <v>67</v>
      </c>
    </row>
    <row r="419" spans="1:5" ht="15" customHeight="1" x14ac:dyDescent="0.25">
      <c r="A419" s="258" t="s">
        <v>571</v>
      </c>
      <c r="B419" s="258" t="str">
        <f>IFERROR(VLOOKUP($A419,'[2]Establecimiento 2023'!$A$1:$E$183,4,FALSE),0)</f>
        <v>04102-Coquimbo</v>
      </c>
      <c r="C419" s="258" t="str">
        <f>IFERROR(VLOOKUP($A419,'[2]Establecimiento 2023'!$A$1:$E$183,3,FALSE),0)</f>
        <v>200499-Centro de Salud Familiar Rural Pan de Azúcar</v>
      </c>
      <c r="D419" s="259">
        <v>2</v>
      </c>
      <c r="E419" s="259">
        <v>82</v>
      </c>
    </row>
    <row r="420" spans="1:5" ht="15" customHeight="1" x14ac:dyDescent="0.25">
      <c r="A420" s="258" t="s">
        <v>571</v>
      </c>
      <c r="B420" s="258" t="str">
        <f>IFERROR(VLOOKUP($A420,'[2]Establecimiento 2023'!$A$1:$E$183,4,FALSE),0)</f>
        <v>04102-Coquimbo</v>
      </c>
      <c r="C420" s="258" t="str">
        <f>IFERROR(VLOOKUP($A420,'[2]Establecimiento 2023'!$A$1:$E$183,3,FALSE),0)</f>
        <v>200499-Centro de Salud Familiar Rural Pan de Azúcar</v>
      </c>
      <c r="D420" s="259">
        <v>3</v>
      </c>
      <c r="E420" s="259">
        <v>52</v>
      </c>
    </row>
    <row r="421" spans="1:5" ht="15" customHeight="1" x14ac:dyDescent="0.25">
      <c r="A421" s="258" t="s">
        <v>571</v>
      </c>
      <c r="B421" s="258" t="str">
        <f>IFERROR(VLOOKUP($A421,'[2]Establecimiento 2023'!$A$1:$E$183,4,FALSE),0)</f>
        <v>04102-Coquimbo</v>
      </c>
      <c r="C421" s="258" t="str">
        <f>IFERROR(VLOOKUP($A421,'[2]Establecimiento 2023'!$A$1:$E$183,3,FALSE),0)</f>
        <v>200499-Centro de Salud Familiar Rural Pan de Azúcar</v>
      </c>
      <c r="D421" s="259">
        <v>4</v>
      </c>
      <c r="E421" s="259">
        <v>36</v>
      </c>
    </row>
    <row r="422" spans="1:5" ht="15" customHeight="1" x14ac:dyDescent="0.25">
      <c r="A422" s="258" t="s">
        <v>572</v>
      </c>
      <c r="B422" s="258" t="str">
        <f>IFERROR(VLOOKUP($A422,'[2]Establecimiento 2023'!$A$1:$E$183,4,FALSE),0)</f>
        <v>04106-Vicuña</v>
      </c>
      <c r="C422" s="258" t="str">
        <f>IFERROR(VLOOKUP($A422,'[2]Establecimiento 2023'!$A$1:$E$183,3,FALSE),0)</f>
        <v>200538-Centro de Salud Familiar San Isidro Calingasta</v>
      </c>
      <c r="D422" s="259">
        <v>1</v>
      </c>
      <c r="E422" s="259">
        <v>66</v>
      </c>
    </row>
    <row r="423" spans="1:5" ht="15" customHeight="1" x14ac:dyDescent="0.25">
      <c r="A423" s="258" t="s">
        <v>572</v>
      </c>
      <c r="B423" s="258" t="str">
        <f>IFERROR(VLOOKUP($A423,'[2]Establecimiento 2023'!$A$1:$E$183,4,FALSE),0)</f>
        <v>04106-Vicuña</v>
      </c>
      <c r="C423" s="258" t="str">
        <f>IFERROR(VLOOKUP($A423,'[2]Establecimiento 2023'!$A$1:$E$183,3,FALSE),0)</f>
        <v>200538-Centro de Salud Familiar San Isidro Calingasta</v>
      </c>
      <c r="D423" s="259">
        <v>2</v>
      </c>
      <c r="E423" s="259">
        <v>71</v>
      </c>
    </row>
    <row r="424" spans="1:5" ht="15" customHeight="1" x14ac:dyDescent="0.25">
      <c r="A424" s="258" t="s">
        <v>572</v>
      </c>
      <c r="B424" s="258" t="str">
        <f>IFERROR(VLOOKUP($A424,'[2]Establecimiento 2023'!$A$1:$E$183,4,FALSE),0)</f>
        <v>04106-Vicuña</v>
      </c>
      <c r="C424" s="258" t="str">
        <f>IFERROR(VLOOKUP($A424,'[2]Establecimiento 2023'!$A$1:$E$183,3,FALSE),0)</f>
        <v>200538-Centro de Salud Familiar San Isidro Calingasta</v>
      </c>
      <c r="D424" s="259">
        <v>3</v>
      </c>
      <c r="E424" s="259">
        <v>40</v>
      </c>
    </row>
    <row r="425" spans="1:5" ht="15" customHeight="1" x14ac:dyDescent="0.25">
      <c r="A425" s="258" t="s">
        <v>572</v>
      </c>
      <c r="B425" s="258" t="str">
        <f>IFERROR(VLOOKUP($A425,'[2]Establecimiento 2023'!$A$1:$E$183,4,FALSE),0)</f>
        <v>04106-Vicuña</v>
      </c>
      <c r="C425" s="258" t="str">
        <f>IFERROR(VLOOKUP($A425,'[2]Establecimiento 2023'!$A$1:$E$183,3,FALSE),0)</f>
        <v>200538-Centro de Salud Familiar San Isidro Calingasta</v>
      </c>
      <c r="D425" s="259">
        <v>4</v>
      </c>
      <c r="E425" s="259">
        <v>33</v>
      </c>
    </row>
    <row r="426" spans="1:5" ht="15" customHeight="1" x14ac:dyDescent="0.25">
      <c r="A426" s="258" t="s">
        <v>573</v>
      </c>
      <c r="B426" s="258" t="str">
        <f>IFERROR(VLOOKUP($A426,'[2]Establecimiento 2023'!$A$1:$E$183,4,FALSE),0)</f>
        <v>04301-Ovalle</v>
      </c>
      <c r="C426" s="258" t="str">
        <f>IFERROR(VLOOKUP($A426,'[2]Establecimiento 2023'!$A$1:$E$183,3,FALSE),0)</f>
        <v>200569-Centro de Salud Familiar Fray Jorge</v>
      </c>
      <c r="D426" s="259">
        <v>1</v>
      </c>
      <c r="E426" s="259">
        <v>34</v>
      </c>
    </row>
    <row r="427" spans="1:5" ht="15" customHeight="1" x14ac:dyDescent="0.25">
      <c r="A427" s="258" t="s">
        <v>573</v>
      </c>
      <c r="B427" s="258" t="str">
        <f>IFERROR(VLOOKUP($A427,'[2]Establecimiento 2023'!$A$1:$E$183,4,FALSE),0)</f>
        <v>04301-Ovalle</v>
      </c>
      <c r="C427" s="258" t="str">
        <f>IFERROR(VLOOKUP($A427,'[2]Establecimiento 2023'!$A$1:$E$183,3,FALSE),0)</f>
        <v>200569-Centro de Salud Familiar Fray Jorge</v>
      </c>
      <c r="D427" s="259">
        <v>2</v>
      </c>
      <c r="E427" s="259">
        <v>18</v>
      </c>
    </row>
    <row r="428" spans="1:5" ht="15" customHeight="1" x14ac:dyDescent="0.25">
      <c r="A428" s="258" t="s">
        <v>573</v>
      </c>
      <c r="B428" s="258" t="str">
        <f>IFERROR(VLOOKUP($A428,'[2]Establecimiento 2023'!$A$1:$E$183,4,FALSE),0)</f>
        <v>04301-Ovalle</v>
      </c>
      <c r="C428" s="258" t="str">
        <f>IFERROR(VLOOKUP($A428,'[2]Establecimiento 2023'!$A$1:$E$183,3,FALSE),0)</f>
        <v>200569-Centro de Salud Familiar Fray Jorge</v>
      </c>
      <c r="D428" s="259">
        <v>3</v>
      </c>
      <c r="E428" s="259">
        <v>29</v>
      </c>
    </row>
    <row r="429" spans="1:5" ht="15" customHeight="1" x14ac:dyDescent="0.25">
      <c r="A429" s="258" t="s">
        <v>573</v>
      </c>
      <c r="B429" s="258" t="str">
        <f>IFERROR(VLOOKUP($A429,'[2]Establecimiento 2023'!$A$1:$E$183,4,FALSE),0)</f>
        <v>04301-Ovalle</v>
      </c>
      <c r="C429" s="258" t="str">
        <f>IFERROR(VLOOKUP($A429,'[2]Establecimiento 2023'!$A$1:$E$183,3,FALSE),0)</f>
        <v>200569-Centro de Salud Familiar Fray Jorge</v>
      </c>
      <c r="D429" s="259">
        <v>4</v>
      </c>
      <c r="E429" s="259">
        <v>18</v>
      </c>
    </row>
    <row r="430" spans="1:5" ht="15" customHeight="1" x14ac:dyDescent="0.25">
      <c r="A430" s="258" t="s">
        <v>574</v>
      </c>
      <c r="B430" s="258" t="str">
        <f>IFERROR(VLOOKUP($A430,'[2]Establecimiento 2023'!$A$1:$E$183,4,FALSE),0)</f>
        <v>04102-Coquimbo</v>
      </c>
      <c r="C430" s="258" t="str">
        <f>IFERROR(VLOOKUP($A430,'[2]Establecimiento 2023'!$A$1:$E$183,3,FALSE),0)</f>
        <v>200607-Centro de Salud Familiar Lila Cortés Godoy</v>
      </c>
      <c r="D430" s="259">
        <v>1</v>
      </c>
      <c r="E430" s="259">
        <v>78</v>
      </c>
    </row>
    <row r="431" spans="1:5" ht="15" customHeight="1" x14ac:dyDescent="0.25">
      <c r="A431" s="258" t="s">
        <v>574</v>
      </c>
      <c r="B431" s="258" t="str">
        <f>IFERROR(VLOOKUP($A431,'[2]Establecimiento 2023'!$A$1:$E$183,4,FALSE),0)</f>
        <v>04102-Coquimbo</v>
      </c>
      <c r="C431" s="258" t="str">
        <f>IFERROR(VLOOKUP($A431,'[2]Establecimiento 2023'!$A$1:$E$183,3,FALSE),0)</f>
        <v>200607-Centro de Salud Familiar Lila Cortés Godoy</v>
      </c>
      <c r="D431" s="259">
        <v>2</v>
      </c>
      <c r="E431" s="259">
        <v>63</v>
      </c>
    </row>
    <row r="432" spans="1:5" ht="15" customHeight="1" x14ac:dyDescent="0.25">
      <c r="A432" s="258" t="s">
        <v>574</v>
      </c>
      <c r="B432" s="258" t="str">
        <f>IFERROR(VLOOKUP($A432,'[2]Establecimiento 2023'!$A$1:$E$183,4,FALSE),0)</f>
        <v>04102-Coquimbo</v>
      </c>
      <c r="C432" s="258" t="str">
        <f>IFERROR(VLOOKUP($A432,'[2]Establecimiento 2023'!$A$1:$E$183,3,FALSE),0)</f>
        <v>200607-Centro de Salud Familiar Lila Cortés Godoy</v>
      </c>
      <c r="D432" s="259">
        <v>3</v>
      </c>
      <c r="E432" s="259">
        <v>64</v>
      </c>
    </row>
    <row r="433" spans="1:5" ht="15" customHeight="1" x14ac:dyDescent="0.25">
      <c r="A433" s="258" t="s">
        <v>574</v>
      </c>
      <c r="B433" s="258" t="str">
        <f>IFERROR(VLOOKUP($A433,'[2]Establecimiento 2023'!$A$1:$E$183,4,FALSE),0)</f>
        <v>04102-Coquimbo</v>
      </c>
      <c r="C433" s="258" t="str">
        <f>IFERROR(VLOOKUP($A433,'[2]Establecimiento 2023'!$A$1:$E$183,3,FALSE),0)</f>
        <v>200607-Centro de Salud Familiar Lila Cortés Godoy</v>
      </c>
      <c r="D433" s="259">
        <v>4</v>
      </c>
      <c r="E433" s="259">
        <v>78</v>
      </c>
    </row>
    <row r="434" spans="1:5" ht="15" customHeight="1" x14ac:dyDescent="0.25">
      <c r="A434" s="258" t="s">
        <v>448</v>
      </c>
      <c r="B434" s="258" t="str">
        <f>IFERROR(VLOOKUP($A434,'[2]Establecimiento 2023'!$A$1:$E$183,4,FALSE),0)</f>
        <v>04204-Salamanca</v>
      </c>
      <c r="C434" s="258" t="str">
        <f>IFERROR(VLOOKUP($A434,'[2]Establecimiento 2023'!$A$1:$E$183,3,FALSE),0)</f>
        <v>105104-Hospital de Salamanca</v>
      </c>
      <c r="D434" s="259">
        <v>1</v>
      </c>
      <c r="E434" s="259">
        <v>37</v>
      </c>
    </row>
    <row r="435" spans="1:5" ht="15" customHeight="1" x14ac:dyDescent="0.25">
      <c r="A435" s="258" t="s">
        <v>448</v>
      </c>
      <c r="B435" s="258" t="str">
        <f>IFERROR(VLOOKUP($A435,'[2]Establecimiento 2023'!$A$1:$E$183,4,FALSE),0)</f>
        <v>04204-Salamanca</v>
      </c>
      <c r="C435" s="258" t="str">
        <f>IFERROR(VLOOKUP($A435,'[2]Establecimiento 2023'!$A$1:$E$183,3,FALSE),0)</f>
        <v>105104-Hospital de Salamanca</v>
      </c>
      <c r="D435" s="259">
        <v>2</v>
      </c>
      <c r="E435" s="259">
        <v>46</v>
      </c>
    </row>
    <row r="436" spans="1:5" ht="15" customHeight="1" x14ac:dyDescent="0.25">
      <c r="A436" s="258" t="s">
        <v>448</v>
      </c>
      <c r="B436" s="258" t="str">
        <f>IFERROR(VLOOKUP($A436,'[2]Establecimiento 2023'!$A$1:$E$183,4,FALSE),0)</f>
        <v>04204-Salamanca</v>
      </c>
      <c r="C436" s="258" t="str">
        <f>IFERROR(VLOOKUP($A436,'[2]Establecimiento 2023'!$A$1:$E$183,3,FALSE),0)</f>
        <v>105104-Hospital de Salamanca</v>
      </c>
      <c r="D436" s="259">
        <v>3</v>
      </c>
      <c r="E436" s="259">
        <v>48</v>
      </c>
    </row>
    <row r="437" spans="1:5" ht="15" customHeight="1" x14ac:dyDescent="0.25">
      <c r="A437" s="258" t="s">
        <v>448</v>
      </c>
      <c r="B437" s="258" t="str">
        <f>IFERROR(VLOOKUP($A437,'[2]Establecimiento 2023'!$A$1:$E$183,4,FALSE),0)</f>
        <v>04204-Salamanca</v>
      </c>
      <c r="C437" s="258" t="str">
        <f>IFERROR(VLOOKUP($A437,'[2]Establecimiento 2023'!$A$1:$E$183,3,FALSE),0)</f>
        <v>105104-Hospital de Salamanca</v>
      </c>
      <c r="D437" s="259">
        <v>4</v>
      </c>
      <c r="E437" s="259">
        <v>45</v>
      </c>
    </row>
    <row r="438" spans="1:5" ht="15" customHeight="1" x14ac:dyDescent="0.25">
      <c r="A438" s="258" t="s">
        <v>449</v>
      </c>
      <c r="B438" s="258" t="str">
        <f>IFERROR(VLOOKUP($A438,'[2]Establecimiento 2023'!$A$1:$E$183,4,FALSE),0)</f>
        <v>04302-Combarbalá</v>
      </c>
      <c r="C438" s="258" t="str">
        <f>IFERROR(VLOOKUP($A438,'[2]Establecimiento 2023'!$A$1:$E$183,3,FALSE),0)</f>
        <v>105105-Hospital San Juan de Dios (Combarbalá)</v>
      </c>
      <c r="D438" s="259">
        <v>1</v>
      </c>
      <c r="E438" s="259">
        <v>35</v>
      </c>
    </row>
    <row r="439" spans="1:5" ht="15" customHeight="1" x14ac:dyDescent="0.25">
      <c r="A439" s="258" t="s">
        <v>449</v>
      </c>
      <c r="B439" s="258" t="str">
        <f>IFERROR(VLOOKUP($A439,'[2]Establecimiento 2023'!$A$1:$E$183,4,FALSE),0)</f>
        <v>04302-Combarbalá</v>
      </c>
      <c r="C439" s="258" t="str">
        <f>IFERROR(VLOOKUP($A439,'[2]Establecimiento 2023'!$A$1:$E$183,3,FALSE),0)</f>
        <v>105105-Hospital San Juan de Dios (Combarbalá)</v>
      </c>
      <c r="D439" s="259">
        <v>2</v>
      </c>
      <c r="E439" s="259">
        <v>44</v>
      </c>
    </row>
    <row r="440" spans="1:5" ht="15" customHeight="1" x14ac:dyDescent="0.25">
      <c r="A440" s="258" t="s">
        <v>449</v>
      </c>
      <c r="B440" s="258" t="str">
        <f>IFERROR(VLOOKUP($A440,'[2]Establecimiento 2023'!$A$1:$E$183,4,FALSE),0)</f>
        <v>04302-Combarbalá</v>
      </c>
      <c r="C440" s="258" t="str">
        <f>IFERROR(VLOOKUP($A440,'[2]Establecimiento 2023'!$A$1:$E$183,3,FALSE),0)</f>
        <v>105105-Hospital San Juan de Dios (Combarbalá)</v>
      </c>
      <c r="D440" s="259">
        <v>3</v>
      </c>
      <c r="E440" s="259">
        <v>24</v>
      </c>
    </row>
    <row r="441" spans="1:5" ht="15" customHeight="1" x14ac:dyDescent="0.25">
      <c r="A441" s="258" t="s">
        <v>449</v>
      </c>
      <c r="B441" s="258" t="str">
        <f>IFERROR(VLOOKUP($A441,'[2]Establecimiento 2023'!$A$1:$E$183,4,FALSE),0)</f>
        <v>04302-Combarbalá</v>
      </c>
      <c r="C441" s="258" t="str">
        <f>IFERROR(VLOOKUP($A441,'[2]Establecimiento 2023'!$A$1:$E$183,3,FALSE),0)</f>
        <v>105105-Hospital San Juan de Dios (Combarbalá)</v>
      </c>
      <c r="D441" s="259">
        <v>4</v>
      </c>
      <c r="E441" s="259">
        <v>18</v>
      </c>
    </row>
    <row r="442" spans="1:5" ht="15" customHeight="1" x14ac:dyDescent="0.25">
      <c r="A442" s="258" t="s">
        <v>450</v>
      </c>
      <c r="B442" s="258" t="str">
        <f>IFERROR(VLOOKUP($A442,'[2]Establecimiento 2023'!$A$1:$E$183,4,FALSE),0)</f>
        <v>04103-Andacollo</v>
      </c>
      <c r="C442" s="258" t="str">
        <f>IFERROR(VLOOKUP($A442,'[2]Establecimiento 2023'!$A$1:$E$183,3,FALSE),0)</f>
        <v>105106-Hospital Dr. José Arraño (Andacollo)</v>
      </c>
      <c r="D442" s="259">
        <v>1</v>
      </c>
      <c r="E442" s="259">
        <v>38</v>
      </c>
    </row>
    <row r="443" spans="1:5" ht="15" customHeight="1" x14ac:dyDescent="0.25">
      <c r="A443" s="258" t="s">
        <v>450</v>
      </c>
      <c r="B443" s="258" t="str">
        <f>IFERROR(VLOOKUP($A443,'[2]Establecimiento 2023'!$A$1:$E$183,4,FALSE),0)</f>
        <v>04103-Andacollo</v>
      </c>
      <c r="C443" s="258" t="str">
        <f>IFERROR(VLOOKUP($A443,'[2]Establecimiento 2023'!$A$1:$E$183,3,FALSE),0)</f>
        <v>105106-Hospital Dr. José Arraño (Andacollo)</v>
      </c>
      <c r="D443" s="259">
        <v>2</v>
      </c>
      <c r="E443" s="259">
        <v>21</v>
      </c>
    </row>
    <row r="444" spans="1:5" ht="15" customHeight="1" x14ac:dyDescent="0.25">
      <c r="A444" s="258" t="s">
        <v>450</v>
      </c>
      <c r="B444" s="258" t="str">
        <f>IFERROR(VLOOKUP($A444,'[2]Establecimiento 2023'!$A$1:$E$183,4,FALSE),0)</f>
        <v>04103-Andacollo</v>
      </c>
      <c r="C444" s="258" t="str">
        <f>IFERROR(VLOOKUP($A444,'[2]Establecimiento 2023'!$A$1:$E$183,3,FALSE),0)</f>
        <v>105106-Hospital Dr. José Arraño (Andacollo)</v>
      </c>
      <c r="D444" s="259">
        <v>3</v>
      </c>
      <c r="E444" s="259">
        <v>20</v>
      </c>
    </row>
    <row r="445" spans="1:5" ht="15" customHeight="1" x14ac:dyDescent="0.25">
      <c r="A445" s="258" t="s">
        <v>450</v>
      </c>
      <c r="B445" s="258" t="str">
        <f>IFERROR(VLOOKUP($A445,'[2]Establecimiento 2023'!$A$1:$E$183,4,FALSE),0)</f>
        <v>04103-Andacollo</v>
      </c>
      <c r="C445" s="258" t="str">
        <f>IFERROR(VLOOKUP($A445,'[2]Establecimiento 2023'!$A$1:$E$183,3,FALSE),0)</f>
        <v>105106-Hospital Dr. José Arraño (Andacollo)</v>
      </c>
      <c r="D445" s="259">
        <v>4</v>
      </c>
      <c r="E445" s="259">
        <v>15</v>
      </c>
    </row>
    <row r="446" spans="1:5" ht="15" customHeight="1" x14ac:dyDescent="0.25">
      <c r="A446" s="258" t="s">
        <v>451</v>
      </c>
      <c r="B446" s="258" t="str">
        <f>IFERROR(VLOOKUP($A446,'[2]Establecimiento 2023'!$A$1:$E$183,4,FALSE),0)</f>
        <v>04106-Vicuña</v>
      </c>
      <c r="C446" s="258" t="str">
        <f>IFERROR(VLOOKUP($A446,'[2]Establecimiento 2023'!$A$1:$E$183,3,FALSE),0)</f>
        <v>105107-Hospital San Juan de Dios (Vicuña)</v>
      </c>
      <c r="D446" s="259">
        <v>1</v>
      </c>
      <c r="E446" s="259">
        <v>40</v>
      </c>
    </row>
    <row r="447" spans="1:5" ht="15" customHeight="1" x14ac:dyDescent="0.25">
      <c r="A447" s="258" t="s">
        <v>451</v>
      </c>
      <c r="B447" s="258" t="str">
        <f>IFERROR(VLOOKUP($A447,'[2]Establecimiento 2023'!$A$1:$E$183,4,FALSE),0)</f>
        <v>04106-Vicuña</v>
      </c>
      <c r="C447" s="258" t="str">
        <f>IFERROR(VLOOKUP($A447,'[2]Establecimiento 2023'!$A$1:$E$183,3,FALSE),0)</f>
        <v>105107-Hospital San Juan de Dios (Vicuña)</v>
      </c>
      <c r="D447" s="259">
        <v>2</v>
      </c>
      <c r="E447" s="259">
        <v>71</v>
      </c>
    </row>
    <row r="448" spans="1:5" ht="15" customHeight="1" x14ac:dyDescent="0.25">
      <c r="A448" s="258" t="s">
        <v>451</v>
      </c>
      <c r="B448" s="258" t="str">
        <f>IFERROR(VLOOKUP($A448,'[2]Establecimiento 2023'!$A$1:$E$183,4,FALSE),0)</f>
        <v>04106-Vicuña</v>
      </c>
      <c r="C448" s="258" t="str">
        <f>IFERROR(VLOOKUP($A448,'[2]Establecimiento 2023'!$A$1:$E$183,3,FALSE),0)</f>
        <v>105107-Hospital San Juan de Dios (Vicuña)</v>
      </c>
      <c r="D448" s="259">
        <v>3</v>
      </c>
      <c r="E448" s="259">
        <v>103</v>
      </c>
    </row>
    <row r="449" spans="1:5" ht="15" customHeight="1" x14ac:dyDescent="0.25">
      <c r="A449" s="258" t="s">
        <v>451</v>
      </c>
      <c r="B449" s="258" t="str">
        <f>IFERROR(VLOOKUP($A449,'[2]Establecimiento 2023'!$A$1:$E$183,4,FALSE),0)</f>
        <v>04106-Vicuña</v>
      </c>
      <c r="C449" s="258" t="str">
        <f>IFERROR(VLOOKUP($A449,'[2]Establecimiento 2023'!$A$1:$E$183,3,FALSE),0)</f>
        <v>105107-Hospital San Juan de Dios (Vicuña)</v>
      </c>
      <c r="D449" s="259">
        <v>4</v>
      </c>
      <c r="E449" s="259">
        <v>106</v>
      </c>
    </row>
    <row r="450" spans="1:5" ht="15" customHeight="1" x14ac:dyDescent="0.25">
      <c r="A450" s="258" t="s">
        <v>452</v>
      </c>
      <c r="B450" s="258" t="str">
        <f>IFERROR(VLOOKUP($A450,'[2]Establecimiento 2023'!$A$1:$E$183,4,FALSE),0)</f>
        <v>04203-Los Vilos</v>
      </c>
      <c r="C450" s="258" t="str">
        <f>IFERROR(VLOOKUP($A450,'[2]Establecimiento 2023'!$A$1:$E$183,3,FALSE),0)</f>
        <v>105108-Hospital San Pedro (Los Vilos)</v>
      </c>
      <c r="D450" s="259">
        <v>1</v>
      </c>
      <c r="E450" s="259">
        <v>49</v>
      </c>
    </row>
    <row r="451" spans="1:5" ht="15" customHeight="1" x14ac:dyDescent="0.25">
      <c r="A451" s="258" t="s">
        <v>452</v>
      </c>
      <c r="B451" s="258" t="str">
        <f>IFERROR(VLOOKUP($A451,'[2]Establecimiento 2023'!$A$1:$E$183,4,FALSE),0)</f>
        <v>04203-Los Vilos</v>
      </c>
      <c r="C451" s="258" t="str">
        <f>IFERROR(VLOOKUP($A451,'[2]Establecimiento 2023'!$A$1:$E$183,3,FALSE),0)</f>
        <v>105108-Hospital San Pedro (Los Vilos)</v>
      </c>
      <c r="D451" s="259">
        <v>2</v>
      </c>
      <c r="E451" s="259">
        <v>63</v>
      </c>
    </row>
    <row r="452" spans="1:5" ht="15" customHeight="1" x14ac:dyDescent="0.25">
      <c r="A452" s="258" t="s">
        <v>452</v>
      </c>
      <c r="B452" s="258" t="str">
        <f>IFERROR(VLOOKUP($A452,'[2]Establecimiento 2023'!$A$1:$E$183,4,FALSE),0)</f>
        <v>04203-Los Vilos</v>
      </c>
      <c r="C452" s="258" t="str">
        <f>IFERROR(VLOOKUP($A452,'[2]Establecimiento 2023'!$A$1:$E$183,3,FALSE),0)</f>
        <v>105108-Hospital San Pedro (Los Vilos)</v>
      </c>
      <c r="D452" s="259">
        <v>3</v>
      </c>
      <c r="E452" s="259">
        <v>86</v>
      </c>
    </row>
    <row r="453" spans="1:5" ht="15" customHeight="1" x14ac:dyDescent="0.25">
      <c r="A453" s="258" t="s">
        <v>452</v>
      </c>
      <c r="B453" s="258" t="str">
        <f>IFERROR(VLOOKUP($A453,'[2]Establecimiento 2023'!$A$1:$E$183,4,FALSE),0)</f>
        <v>04203-Los Vilos</v>
      </c>
      <c r="C453" s="258" t="str">
        <f>IFERROR(VLOOKUP($A453,'[2]Establecimiento 2023'!$A$1:$E$183,3,FALSE),0)</f>
        <v>105108-Hospital San Pedro (Los Vilos)</v>
      </c>
      <c r="D453" s="259">
        <v>4</v>
      </c>
      <c r="E453" s="259">
        <v>89</v>
      </c>
    </row>
    <row r="454" spans="1:5" ht="15" customHeight="1" x14ac:dyDescent="0.25">
      <c r="A454" s="258" t="s">
        <v>453</v>
      </c>
      <c r="B454" s="258" t="str">
        <f>IFERROR(VLOOKUP($A454,'[2]Establecimiento 2023'!$A$1:$E$183,4,FALSE),0)</f>
        <v>04101-La Serena</v>
      </c>
      <c r="C454" s="258" t="str">
        <f>IFERROR(VLOOKUP($A454,'[2]Establecimiento 2023'!$A$1:$E$183,3,FALSE),0)</f>
        <v>105300-Centro de Salud Familiar Cardenal Caro</v>
      </c>
      <c r="D454" s="259">
        <v>1</v>
      </c>
      <c r="E454" s="259">
        <v>323</v>
      </c>
    </row>
    <row r="455" spans="1:5" ht="15" customHeight="1" x14ac:dyDescent="0.25">
      <c r="A455" s="258" t="s">
        <v>453</v>
      </c>
      <c r="B455" s="258" t="str">
        <f>IFERROR(VLOOKUP($A455,'[2]Establecimiento 2023'!$A$1:$E$183,4,FALSE),0)</f>
        <v>04101-La Serena</v>
      </c>
      <c r="C455" s="258" t="str">
        <f>IFERROR(VLOOKUP($A455,'[2]Establecimiento 2023'!$A$1:$E$183,3,FALSE),0)</f>
        <v>105300-Centro de Salud Familiar Cardenal Caro</v>
      </c>
      <c r="D455" s="259">
        <v>2</v>
      </c>
      <c r="E455" s="259">
        <v>301</v>
      </c>
    </row>
    <row r="456" spans="1:5" ht="15" customHeight="1" x14ac:dyDescent="0.25">
      <c r="A456" s="258" t="s">
        <v>453</v>
      </c>
      <c r="B456" s="258" t="str">
        <f>IFERROR(VLOOKUP($A456,'[2]Establecimiento 2023'!$A$1:$E$183,4,FALSE),0)</f>
        <v>04101-La Serena</v>
      </c>
      <c r="C456" s="258" t="str">
        <f>IFERROR(VLOOKUP($A456,'[2]Establecimiento 2023'!$A$1:$E$183,3,FALSE),0)</f>
        <v>105300-Centro de Salud Familiar Cardenal Caro</v>
      </c>
      <c r="D456" s="259">
        <v>3</v>
      </c>
      <c r="E456" s="259">
        <v>374</v>
      </c>
    </row>
    <row r="457" spans="1:5" ht="15" customHeight="1" x14ac:dyDescent="0.25">
      <c r="A457" s="258" t="s">
        <v>453</v>
      </c>
      <c r="B457" s="258" t="str">
        <f>IFERROR(VLOOKUP($A457,'[2]Establecimiento 2023'!$A$1:$E$183,4,FALSE),0)</f>
        <v>04101-La Serena</v>
      </c>
      <c r="C457" s="258" t="str">
        <f>IFERROR(VLOOKUP($A457,'[2]Establecimiento 2023'!$A$1:$E$183,3,FALSE),0)</f>
        <v>105300-Centro de Salud Familiar Cardenal Caro</v>
      </c>
      <c r="D457" s="259">
        <v>4</v>
      </c>
      <c r="E457" s="259">
        <v>322</v>
      </c>
    </row>
    <row r="458" spans="1:5" ht="15" customHeight="1" x14ac:dyDescent="0.25">
      <c r="A458" s="258" t="s">
        <v>454</v>
      </c>
      <c r="B458" s="258" t="str">
        <f>IFERROR(VLOOKUP($A458,'[2]Establecimiento 2023'!$A$1:$E$183,4,FALSE),0)</f>
        <v>04101-La Serena</v>
      </c>
      <c r="C458" s="258" t="str">
        <f>IFERROR(VLOOKUP($A458,'[2]Establecimiento 2023'!$A$1:$E$183,3,FALSE),0)</f>
        <v>105301-Centro de Salud Familiar Las Compañías</v>
      </c>
      <c r="D458" s="259">
        <v>1</v>
      </c>
      <c r="E458" s="259">
        <v>141</v>
      </c>
    </row>
    <row r="459" spans="1:5" ht="15" customHeight="1" x14ac:dyDescent="0.25">
      <c r="A459" s="258" t="s">
        <v>454</v>
      </c>
      <c r="B459" s="258" t="str">
        <f>IFERROR(VLOOKUP($A459,'[2]Establecimiento 2023'!$A$1:$E$183,4,FALSE),0)</f>
        <v>04101-La Serena</v>
      </c>
      <c r="C459" s="258" t="str">
        <f>IFERROR(VLOOKUP($A459,'[2]Establecimiento 2023'!$A$1:$E$183,3,FALSE),0)</f>
        <v>105301-Centro de Salud Familiar Las Compañías</v>
      </c>
      <c r="D459" s="259">
        <v>2</v>
      </c>
      <c r="E459" s="259">
        <v>46</v>
      </c>
    </row>
    <row r="460" spans="1:5" ht="15" customHeight="1" x14ac:dyDescent="0.25">
      <c r="A460" s="258" t="s">
        <v>454</v>
      </c>
      <c r="B460" s="258" t="str">
        <f>IFERROR(VLOOKUP($A460,'[2]Establecimiento 2023'!$A$1:$E$183,4,FALSE),0)</f>
        <v>04101-La Serena</v>
      </c>
      <c r="C460" s="258" t="str">
        <f>IFERROR(VLOOKUP($A460,'[2]Establecimiento 2023'!$A$1:$E$183,3,FALSE),0)</f>
        <v>105301-Centro de Salud Familiar Las Compañías</v>
      </c>
      <c r="D460" s="259">
        <v>3</v>
      </c>
      <c r="E460" s="259">
        <v>27</v>
      </c>
    </row>
    <row r="461" spans="1:5" ht="15" customHeight="1" x14ac:dyDescent="0.25">
      <c r="A461" s="258" t="s">
        <v>454</v>
      </c>
      <c r="B461" s="258" t="str">
        <f>IFERROR(VLOOKUP($A461,'[2]Establecimiento 2023'!$A$1:$E$183,4,FALSE),0)</f>
        <v>04101-La Serena</v>
      </c>
      <c r="C461" s="258" t="str">
        <f>IFERROR(VLOOKUP($A461,'[2]Establecimiento 2023'!$A$1:$E$183,3,FALSE),0)</f>
        <v>105301-Centro de Salud Familiar Las Compañías</v>
      </c>
      <c r="D461" s="259">
        <v>4</v>
      </c>
      <c r="E461" s="259">
        <v>81</v>
      </c>
    </row>
    <row r="462" spans="1:5" ht="15" customHeight="1" x14ac:dyDescent="0.25">
      <c r="A462" s="258" t="s">
        <v>455</v>
      </c>
      <c r="B462" s="258" t="str">
        <f>IFERROR(VLOOKUP($A462,'[2]Establecimiento 2023'!$A$1:$E$183,4,FALSE),0)</f>
        <v>04101-La Serena</v>
      </c>
      <c r="C462" s="258" t="str">
        <f>IFERROR(VLOOKUP($A462,'[2]Establecimiento 2023'!$A$1:$E$183,3,FALSE),0)</f>
        <v>105302-Centro de Salud Familiar Pedro Aguirre Cerda</v>
      </c>
      <c r="D462" s="259">
        <v>1</v>
      </c>
      <c r="E462" s="259">
        <v>127</v>
      </c>
    </row>
    <row r="463" spans="1:5" ht="15" customHeight="1" x14ac:dyDescent="0.25">
      <c r="A463" s="258" t="s">
        <v>455</v>
      </c>
      <c r="B463" s="258" t="str">
        <f>IFERROR(VLOOKUP($A463,'[2]Establecimiento 2023'!$A$1:$E$183,4,FALSE),0)</f>
        <v>04101-La Serena</v>
      </c>
      <c r="C463" s="258" t="str">
        <f>IFERROR(VLOOKUP($A463,'[2]Establecimiento 2023'!$A$1:$E$183,3,FALSE),0)</f>
        <v>105302-Centro de Salud Familiar Pedro Aguirre Cerda</v>
      </c>
      <c r="D463" s="259">
        <v>2</v>
      </c>
      <c r="E463" s="259">
        <v>228</v>
      </c>
    </row>
    <row r="464" spans="1:5" ht="15" customHeight="1" x14ac:dyDescent="0.25">
      <c r="A464" s="258" t="s">
        <v>455</v>
      </c>
      <c r="B464" s="258" t="str">
        <f>IFERROR(VLOOKUP($A464,'[2]Establecimiento 2023'!$A$1:$E$183,4,FALSE),0)</f>
        <v>04101-La Serena</v>
      </c>
      <c r="C464" s="258" t="str">
        <f>IFERROR(VLOOKUP($A464,'[2]Establecimiento 2023'!$A$1:$E$183,3,FALSE),0)</f>
        <v>105302-Centro de Salud Familiar Pedro Aguirre Cerda</v>
      </c>
      <c r="D464" s="259">
        <v>3</v>
      </c>
      <c r="E464" s="259">
        <v>152</v>
      </c>
    </row>
    <row r="465" spans="1:5" ht="15" customHeight="1" x14ac:dyDescent="0.25">
      <c r="A465" s="258" t="s">
        <v>455</v>
      </c>
      <c r="B465" s="258" t="str">
        <f>IFERROR(VLOOKUP($A465,'[2]Establecimiento 2023'!$A$1:$E$183,4,FALSE),0)</f>
        <v>04101-La Serena</v>
      </c>
      <c r="C465" s="258" t="str">
        <f>IFERROR(VLOOKUP($A465,'[2]Establecimiento 2023'!$A$1:$E$183,3,FALSE),0)</f>
        <v>105302-Centro de Salud Familiar Pedro Aguirre Cerda</v>
      </c>
      <c r="D465" s="259">
        <v>4</v>
      </c>
      <c r="E465" s="259">
        <v>119</v>
      </c>
    </row>
    <row r="466" spans="1:5" ht="15" customHeight="1" x14ac:dyDescent="0.25">
      <c r="A466" s="258" t="s">
        <v>456</v>
      </c>
      <c r="B466" s="258" t="str">
        <f>IFERROR(VLOOKUP($A466,'[2]Establecimiento 2023'!$A$1:$E$183,4,FALSE),0)</f>
        <v>04102-Coquimbo</v>
      </c>
      <c r="C466" s="258" t="str">
        <f>IFERROR(VLOOKUP($A466,'[2]Establecimiento 2023'!$A$1:$E$183,3,FALSE),0)</f>
        <v>105303-Centro de Salud Familiar San Juan</v>
      </c>
      <c r="D466" s="259">
        <v>1</v>
      </c>
      <c r="E466" s="259">
        <v>95</v>
      </c>
    </row>
    <row r="467" spans="1:5" ht="15" customHeight="1" x14ac:dyDescent="0.25">
      <c r="A467" s="258" t="s">
        <v>456</v>
      </c>
      <c r="B467" s="258" t="str">
        <f>IFERROR(VLOOKUP($A467,'[2]Establecimiento 2023'!$A$1:$E$183,4,FALSE),0)</f>
        <v>04102-Coquimbo</v>
      </c>
      <c r="C467" s="258" t="str">
        <f>IFERROR(VLOOKUP($A467,'[2]Establecimiento 2023'!$A$1:$E$183,3,FALSE),0)</f>
        <v>105303-Centro de Salud Familiar San Juan</v>
      </c>
      <c r="D467" s="259">
        <v>2</v>
      </c>
      <c r="E467" s="259">
        <v>51</v>
      </c>
    </row>
    <row r="468" spans="1:5" ht="15" customHeight="1" x14ac:dyDescent="0.25">
      <c r="A468" s="258" t="s">
        <v>456</v>
      </c>
      <c r="B468" s="258" t="str">
        <f>IFERROR(VLOOKUP($A468,'[2]Establecimiento 2023'!$A$1:$E$183,4,FALSE),0)</f>
        <v>04102-Coquimbo</v>
      </c>
      <c r="C468" s="258" t="str">
        <f>IFERROR(VLOOKUP($A468,'[2]Establecimiento 2023'!$A$1:$E$183,3,FALSE),0)</f>
        <v>105303-Centro de Salud Familiar San Juan</v>
      </c>
      <c r="D468" s="259">
        <v>3</v>
      </c>
      <c r="E468" s="259">
        <v>27</v>
      </c>
    </row>
    <row r="469" spans="1:5" ht="15" customHeight="1" x14ac:dyDescent="0.25">
      <c r="A469" s="258" t="s">
        <v>456</v>
      </c>
      <c r="B469" s="258" t="str">
        <f>IFERROR(VLOOKUP($A469,'[2]Establecimiento 2023'!$A$1:$E$183,4,FALSE),0)</f>
        <v>04102-Coquimbo</v>
      </c>
      <c r="C469" s="258" t="str">
        <f>IFERROR(VLOOKUP($A469,'[2]Establecimiento 2023'!$A$1:$E$183,3,FALSE),0)</f>
        <v>105303-Centro de Salud Familiar San Juan</v>
      </c>
      <c r="D469" s="259">
        <v>4</v>
      </c>
      <c r="E469" s="259">
        <v>40</v>
      </c>
    </row>
    <row r="470" spans="1:5" ht="15" customHeight="1" x14ac:dyDescent="0.25">
      <c r="A470" s="258" t="s">
        <v>457</v>
      </c>
      <c r="B470" s="258" t="str">
        <f>IFERROR(VLOOKUP($A470,'[2]Establecimiento 2023'!$A$1:$E$183,4,FALSE),0)</f>
        <v>04102-Coquimbo</v>
      </c>
      <c r="C470" s="258" t="str">
        <f>IFERROR(VLOOKUP($A470,'[2]Establecimiento 2023'!$A$1:$E$183,3,FALSE),0)</f>
        <v>105304-Centro de Salud Familiar Santa Cecilia</v>
      </c>
      <c r="D470" s="259">
        <v>1</v>
      </c>
      <c r="E470" s="259">
        <v>108</v>
      </c>
    </row>
    <row r="471" spans="1:5" ht="15" customHeight="1" x14ac:dyDescent="0.25">
      <c r="A471" s="258" t="s">
        <v>457</v>
      </c>
      <c r="B471" s="258" t="str">
        <f>IFERROR(VLOOKUP($A471,'[2]Establecimiento 2023'!$A$1:$E$183,4,FALSE),0)</f>
        <v>04102-Coquimbo</v>
      </c>
      <c r="C471" s="258" t="str">
        <f>IFERROR(VLOOKUP($A471,'[2]Establecimiento 2023'!$A$1:$E$183,3,FALSE),0)</f>
        <v>105304-Centro de Salud Familiar Santa Cecilia</v>
      </c>
      <c r="D471" s="259">
        <v>2</v>
      </c>
      <c r="E471" s="259">
        <v>62</v>
      </c>
    </row>
    <row r="472" spans="1:5" ht="15" customHeight="1" x14ac:dyDescent="0.25">
      <c r="A472" s="258" t="s">
        <v>457</v>
      </c>
      <c r="B472" s="258" t="str">
        <f>IFERROR(VLOOKUP($A472,'[2]Establecimiento 2023'!$A$1:$E$183,4,FALSE),0)</f>
        <v>04102-Coquimbo</v>
      </c>
      <c r="C472" s="258" t="str">
        <f>IFERROR(VLOOKUP($A472,'[2]Establecimiento 2023'!$A$1:$E$183,3,FALSE),0)</f>
        <v>105304-Centro de Salud Familiar Santa Cecilia</v>
      </c>
      <c r="D472" s="259">
        <v>3</v>
      </c>
      <c r="E472" s="259">
        <v>38</v>
      </c>
    </row>
    <row r="473" spans="1:5" ht="15" customHeight="1" x14ac:dyDescent="0.25">
      <c r="A473" s="258" t="s">
        <v>457</v>
      </c>
      <c r="B473" s="258" t="str">
        <f>IFERROR(VLOOKUP($A473,'[2]Establecimiento 2023'!$A$1:$E$183,4,FALSE),0)</f>
        <v>04102-Coquimbo</v>
      </c>
      <c r="C473" s="258" t="str">
        <f>IFERROR(VLOOKUP($A473,'[2]Establecimiento 2023'!$A$1:$E$183,3,FALSE),0)</f>
        <v>105304-Centro de Salud Familiar Santa Cecilia</v>
      </c>
      <c r="D473" s="259">
        <v>4</v>
      </c>
      <c r="E473" s="259">
        <v>123</v>
      </c>
    </row>
    <row r="474" spans="1:5" ht="15" customHeight="1" x14ac:dyDescent="0.25">
      <c r="A474" s="258" t="s">
        <v>458</v>
      </c>
      <c r="B474" s="258" t="str">
        <f>IFERROR(VLOOKUP($A474,'[2]Establecimiento 2023'!$A$1:$E$183,4,FALSE),0)</f>
        <v>04102-Coquimbo</v>
      </c>
      <c r="C474" s="258" t="str">
        <f>IFERROR(VLOOKUP($A474,'[2]Establecimiento 2023'!$A$1:$E$183,3,FALSE),0)</f>
        <v>105305-Centro de Salud Familiar Tierras Blancas</v>
      </c>
      <c r="D474" s="259">
        <v>1</v>
      </c>
      <c r="E474" s="259">
        <v>9</v>
      </c>
    </row>
    <row r="475" spans="1:5" ht="15" customHeight="1" x14ac:dyDescent="0.25">
      <c r="A475" s="258" t="s">
        <v>458</v>
      </c>
      <c r="B475" s="258" t="str">
        <f>IFERROR(VLOOKUP($A475,'[2]Establecimiento 2023'!$A$1:$E$183,4,FALSE),0)</f>
        <v>04102-Coquimbo</v>
      </c>
      <c r="C475" s="258" t="str">
        <f>IFERROR(VLOOKUP($A475,'[2]Establecimiento 2023'!$A$1:$E$183,3,FALSE),0)</f>
        <v>105305-Centro de Salud Familiar Tierras Blancas</v>
      </c>
      <c r="D475" s="259">
        <v>2</v>
      </c>
      <c r="E475" s="259">
        <v>5</v>
      </c>
    </row>
    <row r="476" spans="1:5" ht="15" customHeight="1" x14ac:dyDescent="0.25">
      <c r="A476" s="258" t="s">
        <v>458</v>
      </c>
      <c r="B476" s="258" t="str">
        <f>IFERROR(VLOOKUP($A476,'[2]Establecimiento 2023'!$A$1:$E$183,4,FALSE),0)</f>
        <v>04102-Coquimbo</v>
      </c>
      <c r="C476" s="258" t="str">
        <f>IFERROR(VLOOKUP($A476,'[2]Establecimiento 2023'!$A$1:$E$183,3,FALSE),0)</f>
        <v>105305-Centro de Salud Familiar Tierras Blancas</v>
      </c>
      <c r="D476" s="259">
        <v>3</v>
      </c>
      <c r="E476" s="259">
        <v>13</v>
      </c>
    </row>
    <row r="477" spans="1:5" ht="15" customHeight="1" x14ac:dyDescent="0.25">
      <c r="A477" s="258" t="s">
        <v>458</v>
      </c>
      <c r="B477" s="258" t="str">
        <f>IFERROR(VLOOKUP($A477,'[2]Establecimiento 2023'!$A$1:$E$183,4,FALSE),0)</f>
        <v>04102-Coquimbo</v>
      </c>
      <c r="C477" s="258" t="str">
        <f>IFERROR(VLOOKUP($A477,'[2]Establecimiento 2023'!$A$1:$E$183,3,FALSE),0)</f>
        <v>105305-Centro de Salud Familiar Tierras Blancas</v>
      </c>
      <c r="D477" s="259">
        <v>4</v>
      </c>
      <c r="E477" s="259">
        <v>7</v>
      </c>
    </row>
    <row r="478" spans="1:5" ht="15" customHeight="1" x14ac:dyDescent="0.25">
      <c r="A478" s="258" t="s">
        <v>459</v>
      </c>
      <c r="B478" s="258" t="str">
        <f>IFERROR(VLOOKUP($A478,'[2]Establecimiento 2023'!$A$1:$E$183,4,FALSE),0)</f>
        <v>04105-Paihuano</v>
      </c>
      <c r="C478" s="258" t="str">
        <f>IFERROR(VLOOKUP($A478,'[2]Establecimiento 2023'!$A$1:$E$183,3,FALSE),0)</f>
        <v>105306-Centro de Salud Familiar Paihuano</v>
      </c>
      <c r="D478" s="259">
        <v>1</v>
      </c>
      <c r="E478" s="259">
        <v>16</v>
      </c>
    </row>
    <row r="479" spans="1:5" ht="15" customHeight="1" x14ac:dyDescent="0.25">
      <c r="A479" s="258" t="s">
        <v>459</v>
      </c>
      <c r="B479" s="258" t="str">
        <f>IFERROR(VLOOKUP($A479,'[2]Establecimiento 2023'!$A$1:$E$183,4,FALSE),0)</f>
        <v>04105-Paihuano</v>
      </c>
      <c r="C479" s="258" t="str">
        <f>IFERROR(VLOOKUP($A479,'[2]Establecimiento 2023'!$A$1:$E$183,3,FALSE),0)</f>
        <v>105306-Centro de Salud Familiar Paihuano</v>
      </c>
      <c r="D479" s="259">
        <v>2</v>
      </c>
      <c r="E479" s="259">
        <v>13</v>
      </c>
    </row>
    <row r="480" spans="1:5" ht="15" customHeight="1" x14ac:dyDescent="0.25">
      <c r="A480" s="258" t="s">
        <v>459</v>
      </c>
      <c r="B480" s="258" t="str">
        <f>IFERROR(VLOOKUP($A480,'[2]Establecimiento 2023'!$A$1:$E$183,4,FALSE),0)</f>
        <v>04105-Paihuano</v>
      </c>
      <c r="C480" s="258" t="str">
        <f>IFERROR(VLOOKUP($A480,'[2]Establecimiento 2023'!$A$1:$E$183,3,FALSE),0)</f>
        <v>105306-Centro de Salud Familiar Paihuano</v>
      </c>
      <c r="D480" s="259">
        <v>3</v>
      </c>
      <c r="E480" s="259">
        <v>11</v>
      </c>
    </row>
    <row r="481" spans="1:5" ht="15" customHeight="1" x14ac:dyDescent="0.25">
      <c r="A481" s="258" t="s">
        <v>459</v>
      </c>
      <c r="B481" s="258" t="str">
        <f>IFERROR(VLOOKUP($A481,'[2]Establecimiento 2023'!$A$1:$E$183,4,FALSE),0)</f>
        <v>04105-Paihuano</v>
      </c>
      <c r="C481" s="258" t="str">
        <f>IFERROR(VLOOKUP($A481,'[2]Establecimiento 2023'!$A$1:$E$183,3,FALSE),0)</f>
        <v>105306-Centro de Salud Familiar Paihuano</v>
      </c>
      <c r="D481" s="259">
        <v>4</v>
      </c>
      <c r="E481" s="259">
        <v>2</v>
      </c>
    </row>
    <row r="482" spans="1:5" ht="15" customHeight="1" x14ac:dyDescent="0.25">
      <c r="A482" s="258" t="s">
        <v>460</v>
      </c>
      <c r="B482" s="258" t="str">
        <f>IFERROR(VLOOKUP($A482,'[2]Establecimiento 2023'!$A$1:$E$183,4,FALSE),0)</f>
        <v>04303-Monte Patria</v>
      </c>
      <c r="C482" s="258" t="str">
        <f>IFERROR(VLOOKUP($A482,'[2]Establecimiento 2023'!$A$1:$E$183,3,FALSE),0)</f>
        <v>105307-Centro de Salud Familiar Monte Patria</v>
      </c>
      <c r="D482" s="259">
        <v>1</v>
      </c>
      <c r="E482" s="259">
        <v>52</v>
      </c>
    </row>
    <row r="483" spans="1:5" ht="15" customHeight="1" x14ac:dyDescent="0.25">
      <c r="A483" s="258" t="s">
        <v>460</v>
      </c>
      <c r="B483" s="258" t="str">
        <f>IFERROR(VLOOKUP($A483,'[2]Establecimiento 2023'!$A$1:$E$183,4,FALSE),0)</f>
        <v>04303-Monte Patria</v>
      </c>
      <c r="C483" s="258" t="str">
        <f>IFERROR(VLOOKUP($A483,'[2]Establecimiento 2023'!$A$1:$E$183,3,FALSE),0)</f>
        <v>105307-Centro de Salud Familiar Monte Patria</v>
      </c>
      <c r="D483" s="259">
        <v>2</v>
      </c>
      <c r="E483" s="259">
        <v>26</v>
      </c>
    </row>
    <row r="484" spans="1:5" ht="15" customHeight="1" x14ac:dyDescent="0.25">
      <c r="A484" s="258" t="s">
        <v>460</v>
      </c>
      <c r="B484" s="258" t="str">
        <f>IFERROR(VLOOKUP($A484,'[2]Establecimiento 2023'!$A$1:$E$183,4,FALSE),0)</f>
        <v>04303-Monte Patria</v>
      </c>
      <c r="C484" s="258" t="str">
        <f>IFERROR(VLOOKUP($A484,'[2]Establecimiento 2023'!$A$1:$E$183,3,FALSE),0)</f>
        <v>105307-Centro de Salud Familiar Monte Patria</v>
      </c>
      <c r="D484" s="259">
        <v>3</v>
      </c>
      <c r="E484" s="259">
        <v>31</v>
      </c>
    </row>
    <row r="485" spans="1:5" ht="15" customHeight="1" x14ac:dyDescent="0.25">
      <c r="A485" s="258" t="s">
        <v>460</v>
      </c>
      <c r="B485" s="258" t="str">
        <f>IFERROR(VLOOKUP($A485,'[2]Establecimiento 2023'!$A$1:$E$183,4,FALSE),0)</f>
        <v>04303-Monte Patria</v>
      </c>
      <c r="C485" s="258" t="str">
        <f>IFERROR(VLOOKUP($A485,'[2]Establecimiento 2023'!$A$1:$E$183,3,FALSE),0)</f>
        <v>105307-Centro de Salud Familiar Monte Patria</v>
      </c>
      <c r="D485" s="259">
        <v>4</v>
      </c>
      <c r="E485" s="259">
        <v>13</v>
      </c>
    </row>
    <row r="486" spans="1:5" ht="15" customHeight="1" x14ac:dyDescent="0.25">
      <c r="A486" s="258" t="s">
        <v>461</v>
      </c>
      <c r="B486" s="258" t="str">
        <f>IFERROR(VLOOKUP($A486,'[2]Establecimiento 2023'!$A$1:$E$183,4,FALSE),0)</f>
        <v>04304-Punitaqui</v>
      </c>
      <c r="C486" s="258" t="str">
        <f>IFERROR(VLOOKUP($A486,'[2]Establecimiento 2023'!$A$1:$E$183,3,FALSE),0)</f>
        <v>105308-Centro de Salud Familiar Punitaqui</v>
      </c>
      <c r="D486" s="259">
        <v>1</v>
      </c>
      <c r="E486" s="259">
        <v>2</v>
      </c>
    </row>
    <row r="487" spans="1:5" ht="15" customHeight="1" x14ac:dyDescent="0.25">
      <c r="A487" s="258" t="s">
        <v>461</v>
      </c>
      <c r="B487" s="258" t="str">
        <f>IFERROR(VLOOKUP($A487,'[2]Establecimiento 2023'!$A$1:$E$183,4,FALSE),0)</f>
        <v>04304-Punitaqui</v>
      </c>
      <c r="C487" s="258" t="str">
        <f>IFERROR(VLOOKUP($A487,'[2]Establecimiento 2023'!$A$1:$E$183,3,FALSE),0)</f>
        <v>105308-Centro de Salud Familiar Punitaqui</v>
      </c>
      <c r="D487" s="259">
        <v>2</v>
      </c>
      <c r="E487" s="259">
        <v>21</v>
      </c>
    </row>
    <row r="488" spans="1:5" ht="15" customHeight="1" x14ac:dyDescent="0.25">
      <c r="A488" s="258" t="s">
        <v>461</v>
      </c>
      <c r="B488" s="258" t="str">
        <f>IFERROR(VLOOKUP($A488,'[2]Establecimiento 2023'!$A$1:$E$183,4,FALSE),0)</f>
        <v>04304-Punitaqui</v>
      </c>
      <c r="C488" s="258" t="str">
        <f>IFERROR(VLOOKUP($A488,'[2]Establecimiento 2023'!$A$1:$E$183,3,FALSE),0)</f>
        <v>105308-Centro de Salud Familiar Punitaqui</v>
      </c>
      <c r="D488" s="259">
        <v>3</v>
      </c>
      <c r="E488" s="259">
        <v>10</v>
      </c>
    </row>
    <row r="489" spans="1:5" ht="15" customHeight="1" x14ac:dyDescent="0.25">
      <c r="A489" s="258" t="s">
        <v>461</v>
      </c>
      <c r="B489" s="258" t="str">
        <f>IFERROR(VLOOKUP($A489,'[2]Establecimiento 2023'!$A$1:$E$183,4,FALSE),0)</f>
        <v>04304-Punitaqui</v>
      </c>
      <c r="C489" s="258" t="str">
        <f>IFERROR(VLOOKUP($A489,'[2]Establecimiento 2023'!$A$1:$E$183,3,FALSE),0)</f>
        <v>105308-Centro de Salud Familiar Punitaqui</v>
      </c>
      <c r="D489" s="259">
        <v>4</v>
      </c>
      <c r="E489" s="259">
        <v>19</v>
      </c>
    </row>
    <row r="490" spans="1:5" ht="15" customHeight="1" x14ac:dyDescent="0.25">
      <c r="A490" s="258" t="s">
        <v>462</v>
      </c>
      <c r="B490" s="258" t="str">
        <f>IFERROR(VLOOKUP($A490,'[2]Establecimiento 2023'!$A$1:$E$183,4,FALSE),0)</f>
        <v>04202-Canela</v>
      </c>
      <c r="C490" s="258" t="str">
        <f>IFERROR(VLOOKUP($A490,'[2]Establecimiento 2023'!$A$1:$E$183,3,FALSE),0)</f>
        <v>105309-Centro de Salud Familiar Canela</v>
      </c>
      <c r="D490" s="259">
        <v>1</v>
      </c>
      <c r="E490" s="259">
        <v>15</v>
      </c>
    </row>
    <row r="491" spans="1:5" ht="15" customHeight="1" x14ac:dyDescent="0.25">
      <c r="A491" s="258" t="s">
        <v>462</v>
      </c>
      <c r="B491" s="258" t="str">
        <f>IFERROR(VLOOKUP($A491,'[2]Establecimiento 2023'!$A$1:$E$183,4,FALSE),0)</f>
        <v>04202-Canela</v>
      </c>
      <c r="C491" s="258" t="str">
        <f>IFERROR(VLOOKUP($A491,'[2]Establecimiento 2023'!$A$1:$E$183,3,FALSE),0)</f>
        <v>105309-Centro de Salud Familiar Canela</v>
      </c>
      <c r="D491" s="259">
        <v>2</v>
      </c>
      <c r="E491" s="259">
        <v>32</v>
      </c>
    </row>
    <row r="492" spans="1:5" ht="15" customHeight="1" x14ac:dyDescent="0.25">
      <c r="A492" s="258" t="s">
        <v>462</v>
      </c>
      <c r="B492" s="258" t="str">
        <f>IFERROR(VLOOKUP($A492,'[2]Establecimiento 2023'!$A$1:$E$183,4,FALSE),0)</f>
        <v>04202-Canela</v>
      </c>
      <c r="C492" s="258" t="str">
        <f>IFERROR(VLOOKUP($A492,'[2]Establecimiento 2023'!$A$1:$E$183,3,FALSE),0)</f>
        <v>105309-Centro de Salud Familiar Canela</v>
      </c>
      <c r="D492" s="259">
        <v>3</v>
      </c>
      <c r="E492" s="259">
        <v>14</v>
      </c>
    </row>
    <row r="493" spans="1:5" ht="15" customHeight="1" x14ac:dyDescent="0.25">
      <c r="A493" s="258" t="s">
        <v>462</v>
      </c>
      <c r="B493" s="258" t="str">
        <f>IFERROR(VLOOKUP($A493,'[2]Establecimiento 2023'!$A$1:$E$183,4,FALSE),0)</f>
        <v>04202-Canela</v>
      </c>
      <c r="C493" s="258" t="str">
        <f>IFERROR(VLOOKUP($A493,'[2]Establecimiento 2023'!$A$1:$E$183,3,FALSE),0)</f>
        <v>105309-Centro de Salud Familiar Canela</v>
      </c>
      <c r="D493" s="259">
        <v>4</v>
      </c>
      <c r="E493" s="259">
        <v>19</v>
      </c>
    </row>
    <row r="494" spans="1:5" ht="15" customHeight="1" x14ac:dyDescent="0.25">
      <c r="A494" s="258" t="s">
        <v>463</v>
      </c>
      <c r="B494" s="258" t="str">
        <f>IFERROR(VLOOKUP($A494,'[2]Establecimiento 2023'!$A$1:$E$183,4,FALSE),0)</f>
        <v>04305-Rio Hurtado</v>
      </c>
      <c r="C494" s="258" t="str">
        <f>IFERROR(VLOOKUP($A494,'[2]Establecimiento 2023'!$A$1:$E$183,3,FALSE),0)</f>
        <v>105310-Centro de Salud Familiar Pichasca</v>
      </c>
      <c r="D494" s="259">
        <v>1</v>
      </c>
      <c r="E494" s="259">
        <v>2</v>
      </c>
    </row>
    <row r="495" spans="1:5" ht="15" customHeight="1" x14ac:dyDescent="0.25">
      <c r="A495" s="258" t="s">
        <v>463</v>
      </c>
      <c r="B495" s="258" t="str">
        <f>IFERROR(VLOOKUP($A495,'[2]Establecimiento 2023'!$A$1:$E$183,4,FALSE),0)</f>
        <v>04305-Rio Hurtado</v>
      </c>
      <c r="C495" s="258" t="str">
        <f>IFERROR(VLOOKUP($A495,'[2]Establecimiento 2023'!$A$1:$E$183,3,FALSE),0)</f>
        <v>105310-Centro de Salud Familiar Pichasca</v>
      </c>
      <c r="D495" s="259">
        <v>3</v>
      </c>
      <c r="E495" s="259">
        <v>18</v>
      </c>
    </row>
    <row r="496" spans="1:5" ht="15" customHeight="1" x14ac:dyDescent="0.25">
      <c r="A496" s="258" t="s">
        <v>463</v>
      </c>
      <c r="B496" s="258" t="str">
        <f>IFERROR(VLOOKUP($A496,'[2]Establecimiento 2023'!$A$1:$E$183,4,FALSE),0)</f>
        <v>04305-Rio Hurtado</v>
      </c>
      <c r="C496" s="258" t="str">
        <f>IFERROR(VLOOKUP($A496,'[2]Establecimiento 2023'!$A$1:$E$183,3,FALSE),0)</f>
        <v>105310-Centro de Salud Familiar Pichasca</v>
      </c>
      <c r="D496" s="259">
        <v>4</v>
      </c>
      <c r="E496" s="259">
        <v>20</v>
      </c>
    </row>
    <row r="497" spans="1:5" ht="15" customHeight="1" x14ac:dyDescent="0.25">
      <c r="A497" s="258" t="s">
        <v>464</v>
      </c>
      <c r="B497" s="258" t="str">
        <f>IFERROR(VLOOKUP($A497,'[2]Establecimiento 2023'!$A$1:$E$183,4,FALSE),0)</f>
        <v>04303-Monte Patria</v>
      </c>
      <c r="C497" s="258" t="str">
        <f>IFERROR(VLOOKUP($A497,'[2]Establecimiento 2023'!$A$1:$E$183,3,FALSE),0)</f>
        <v>105311-Centro de Salud Familiar Chañaral Alto</v>
      </c>
      <c r="D497" s="259">
        <v>1</v>
      </c>
      <c r="E497" s="259">
        <v>11</v>
      </c>
    </row>
    <row r="498" spans="1:5" ht="15" customHeight="1" x14ac:dyDescent="0.25">
      <c r="A498" s="258" t="s">
        <v>464</v>
      </c>
      <c r="B498" s="258" t="str">
        <f>IFERROR(VLOOKUP($A498,'[2]Establecimiento 2023'!$A$1:$E$183,4,FALSE),0)</f>
        <v>04303-Monte Patria</v>
      </c>
      <c r="C498" s="258" t="str">
        <f>IFERROR(VLOOKUP($A498,'[2]Establecimiento 2023'!$A$1:$E$183,3,FALSE),0)</f>
        <v>105311-Centro de Salud Familiar Chañaral Alto</v>
      </c>
      <c r="D498" s="259">
        <v>2</v>
      </c>
      <c r="E498" s="259">
        <v>30</v>
      </c>
    </row>
    <row r="499" spans="1:5" ht="15" customHeight="1" x14ac:dyDescent="0.25">
      <c r="A499" s="258" t="s">
        <v>464</v>
      </c>
      <c r="B499" s="258" t="str">
        <f>IFERROR(VLOOKUP($A499,'[2]Establecimiento 2023'!$A$1:$E$183,4,FALSE),0)</f>
        <v>04303-Monte Patria</v>
      </c>
      <c r="C499" s="258" t="str">
        <f>IFERROR(VLOOKUP($A499,'[2]Establecimiento 2023'!$A$1:$E$183,3,FALSE),0)</f>
        <v>105311-Centro de Salud Familiar Chañaral Alto</v>
      </c>
      <c r="D499" s="259">
        <v>3</v>
      </c>
      <c r="E499" s="259">
        <v>16</v>
      </c>
    </row>
    <row r="500" spans="1:5" ht="15" customHeight="1" x14ac:dyDescent="0.25">
      <c r="A500" s="258" t="s">
        <v>464</v>
      </c>
      <c r="B500" s="258" t="str">
        <f>IFERROR(VLOOKUP($A500,'[2]Establecimiento 2023'!$A$1:$E$183,4,FALSE),0)</f>
        <v>04303-Monte Patria</v>
      </c>
      <c r="C500" s="258" t="str">
        <f>IFERROR(VLOOKUP($A500,'[2]Establecimiento 2023'!$A$1:$E$183,3,FALSE),0)</f>
        <v>105311-Centro de Salud Familiar Chañaral Alto</v>
      </c>
      <c r="D500" s="259">
        <v>4</v>
      </c>
      <c r="E500" s="259">
        <v>27</v>
      </c>
    </row>
    <row r="501" spans="1:5" ht="15" customHeight="1" x14ac:dyDescent="0.25">
      <c r="A501" s="258" t="s">
        <v>465</v>
      </c>
      <c r="B501" s="258" t="str">
        <f>IFERROR(VLOOKUP($A501,'[2]Establecimiento 2023'!$A$1:$E$183,4,FALSE),0)</f>
        <v>04303-Monte Patria</v>
      </c>
      <c r="C501" s="258" t="str">
        <f>IFERROR(VLOOKUP($A501,'[2]Establecimiento 2023'!$A$1:$E$183,3,FALSE),0)</f>
        <v>105312-Centro de Salud Familiar Carén</v>
      </c>
      <c r="D501" s="259">
        <v>1</v>
      </c>
      <c r="E501" s="259">
        <v>15</v>
      </c>
    </row>
    <row r="502" spans="1:5" ht="15" customHeight="1" x14ac:dyDescent="0.25">
      <c r="A502" s="258" t="s">
        <v>465</v>
      </c>
      <c r="B502" s="258" t="str">
        <f>IFERROR(VLOOKUP($A502,'[2]Establecimiento 2023'!$A$1:$E$183,4,FALSE),0)</f>
        <v>04303-Monte Patria</v>
      </c>
      <c r="C502" s="258" t="str">
        <f>IFERROR(VLOOKUP($A502,'[2]Establecimiento 2023'!$A$1:$E$183,3,FALSE),0)</f>
        <v>105312-Centro de Salud Familiar Carén</v>
      </c>
      <c r="D502" s="259">
        <v>2</v>
      </c>
      <c r="E502" s="259">
        <v>5</v>
      </c>
    </row>
    <row r="503" spans="1:5" ht="15" customHeight="1" x14ac:dyDescent="0.25">
      <c r="A503" s="258" t="s">
        <v>465</v>
      </c>
      <c r="B503" s="258" t="str">
        <f>IFERROR(VLOOKUP($A503,'[2]Establecimiento 2023'!$A$1:$E$183,4,FALSE),0)</f>
        <v>04303-Monte Patria</v>
      </c>
      <c r="C503" s="258" t="str">
        <f>IFERROR(VLOOKUP($A503,'[2]Establecimiento 2023'!$A$1:$E$183,3,FALSE),0)</f>
        <v>105312-Centro de Salud Familiar Carén</v>
      </c>
      <c r="D503" s="259">
        <v>4</v>
      </c>
      <c r="E503" s="259">
        <v>13</v>
      </c>
    </row>
    <row r="504" spans="1:5" ht="15" customHeight="1" x14ac:dyDescent="0.25">
      <c r="A504" s="258" t="s">
        <v>466</v>
      </c>
      <c r="B504" s="258" t="str">
        <f>IFERROR(VLOOKUP($A504,'[2]Establecimiento 2023'!$A$1:$E$183,4,FALSE),0)</f>
        <v>04101-La Serena</v>
      </c>
      <c r="C504" s="258" t="str">
        <f>IFERROR(VLOOKUP($A504,'[2]Establecimiento 2023'!$A$1:$E$183,3,FALSE),0)</f>
        <v>105313-Centro de Salud Familiar Dr. Emilio Schaffhauser</v>
      </c>
      <c r="D504" s="259">
        <v>1</v>
      </c>
      <c r="E504" s="259">
        <v>133</v>
      </c>
    </row>
    <row r="505" spans="1:5" ht="15" customHeight="1" x14ac:dyDescent="0.25">
      <c r="A505" s="258" t="s">
        <v>466</v>
      </c>
      <c r="B505" s="258" t="str">
        <f>IFERROR(VLOOKUP($A505,'[2]Establecimiento 2023'!$A$1:$E$183,4,FALSE),0)</f>
        <v>04101-La Serena</v>
      </c>
      <c r="C505" s="258" t="str">
        <f>IFERROR(VLOOKUP($A505,'[2]Establecimiento 2023'!$A$1:$E$183,3,FALSE),0)</f>
        <v>105313-Centro de Salud Familiar Dr. Emilio Schaffhauser</v>
      </c>
      <c r="D505" s="259">
        <v>2</v>
      </c>
      <c r="E505" s="259">
        <v>214</v>
      </c>
    </row>
    <row r="506" spans="1:5" ht="15" customHeight="1" x14ac:dyDescent="0.25">
      <c r="A506" s="258" t="s">
        <v>466</v>
      </c>
      <c r="B506" s="258" t="str">
        <f>IFERROR(VLOOKUP($A506,'[2]Establecimiento 2023'!$A$1:$E$183,4,FALSE),0)</f>
        <v>04101-La Serena</v>
      </c>
      <c r="C506" s="258" t="str">
        <f>IFERROR(VLOOKUP($A506,'[2]Establecimiento 2023'!$A$1:$E$183,3,FALSE),0)</f>
        <v>105313-Centro de Salud Familiar Dr. Emilio Schaffhauser</v>
      </c>
      <c r="D506" s="259">
        <v>3</v>
      </c>
      <c r="E506" s="259">
        <v>187</v>
      </c>
    </row>
    <row r="507" spans="1:5" ht="15" customHeight="1" x14ac:dyDescent="0.25">
      <c r="A507" s="258" t="s">
        <v>466</v>
      </c>
      <c r="B507" s="258" t="str">
        <f>IFERROR(VLOOKUP($A507,'[2]Establecimiento 2023'!$A$1:$E$183,4,FALSE),0)</f>
        <v>04101-La Serena</v>
      </c>
      <c r="C507" s="258" t="str">
        <f>IFERROR(VLOOKUP($A507,'[2]Establecimiento 2023'!$A$1:$E$183,3,FALSE),0)</f>
        <v>105313-Centro de Salud Familiar Dr. Emilio Schaffhauser</v>
      </c>
      <c r="D507" s="259">
        <v>4</v>
      </c>
      <c r="E507" s="259">
        <v>156</v>
      </c>
    </row>
    <row r="508" spans="1:5" ht="15" customHeight="1" x14ac:dyDescent="0.25">
      <c r="A508" s="258" t="s">
        <v>467</v>
      </c>
      <c r="B508" s="258" t="str">
        <f>IFERROR(VLOOKUP($A508,'[2]Establecimiento 2023'!$A$1:$E$183,4,FALSE),0)</f>
        <v>04104-La Higuera</v>
      </c>
      <c r="C508" s="258" t="str">
        <f>IFERROR(VLOOKUP($A508,'[2]Establecimiento 2023'!$A$1:$E$183,3,FALSE),0)</f>
        <v>105314-Centro de Salud Familiar La Higuera</v>
      </c>
      <c r="D508" s="259">
        <v>3</v>
      </c>
      <c r="E508" s="259">
        <v>2</v>
      </c>
    </row>
    <row r="509" spans="1:5" ht="15" customHeight="1" x14ac:dyDescent="0.25">
      <c r="A509" s="258" t="s">
        <v>468</v>
      </c>
      <c r="B509" s="258" t="str">
        <f>IFERROR(VLOOKUP($A509,'[2]Establecimiento 2023'!$A$1:$E$183,4,FALSE),0)</f>
        <v>04301-Ovalle</v>
      </c>
      <c r="C509" s="258" t="str">
        <f>IFERROR(VLOOKUP($A509,'[2]Establecimiento 2023'!$A$1:$E$183,3,FALSE),0)</f>
        <v>105315-Centro de Salud Familiar Cerrillos de Tamaya</v>
      </c>
      <c r="D509" s="259">
        <v>1</v>
      </c>
      <c r="E509" s="259">
        <v>5</v>
      </c>
    </row>
    <row r="510" spans="1:5" ht="15" customHeight="1" x14ac:dyDescent="0.25">
      <c r="A510" s="258" t="s">
        <v>468</v>
      </c>
      <c r="B510" s="258" t="str">
        <f>IFERROR(VLOOKUP($A510,'[2]Establecimiento 2023'!$A$1:$E$183,4,FALSE),0)</f>
        <v>04301-Ovalle</v>
      </c>
      <c r="C510" s="258" t="str">
        <f>IFERROR(VLOOKUP($A510,'[2]Establecimiento 2023'!$A$1:$E$183,3,FALSE),0)</f>
        <v>105315-Centro de Salud Familiar Cerrillos de Tamaya</v>
      </c>
      <c r="D510" s="259">
        <v>2</v>
      </c>
      <c r="E510" s="259">
        <v>7</v>
      </c>
    </row>
    <row r="511" spans="1:5" ht="15" customHeight="1" x14ac:dyDescent="0.25">
      <c r="A511" s="258" t="s">
        <v>468</v>
      </c>
      <c r="B511" s="258" t="str">
        <f>IFERROR(VLOOKUP($A511,'[2]Establecimiento 2023'!$A$1:$E$183,4,FALSE),0)</f>
        <v>04301-Ovalle</v>
      </c>
      <c r="C511" s="258" t="str">
        <f>IFERROR(VLOOKUP($A511,'[2]Establecimiento 2023'!$A$1:$E$183,3,FALSE),0)</f>
        <v>105315-Centro de Salud Familiar Cerrillos de Tamaya</v>
      </c>
      <c r="D511" s="259">
        <v>3</v>
      </c>
      <c r="E511" s="259">
        <v>9</v>
      </c>
    </row>
    <row r="512" spans="1:5" ht="15" customHeight="1" x14ac:dyDescent="0.25">
      <c r="A512" s="258" t="s">
        <v>468</v>
      </c>
      <c r="B512" s="258" t="str">
        <f>IFERROR(VLOOKUP($A512,'[2]Establecimiento 2023'!$A$1:$E$183,4,FALSE),0)</f>
        <v>04301-Ovalle</v>
      </c>
      <c r="C512" s="258" t="str">
        <f>IFERROR(VLOOKUP($A512,'[2]Establecimiento 2023'!$A$1:$E$183,3,FALSE),0)</f>
        <v>105315-Centro de Salud Familiar Cerrillos de Tamaya</v>
      </c>
      <c r="D512" s="259">
        <v>4</v>
      </c>
      <c r="E512" s="259">
        <v>22</v>
      </c>
    </row>
    <row r="513" spans="1:5" ht="15" customHeight="1" x14ac:dyDescent="0.25">
      <c r="A513" s="258" t="s">
        <v>469</v>
      </c>
      <c r="B513" s="258" t="str">
        <f>IFERROR(VLOOKUP($A513,'[2]Establecimiento 2023'!$A$1:$E$183,4,FALSE),0)</f>
        <v>04301-Ovalle</v>
      </c>
      <c r="C513" s="258" t="str">
        <f>IFERROR(VLOOKUP($A513,'[2]Establecimiento 2023'!$A$1:$E$183,3,FALSE),0)</f>
        <v>105317-Centro de Salud Familiar Jorge Jordán Domic</v>
      </c>
      <c r="D513" s="259">
        <v>1</v>
      </c>
      <c r="E513" s="259">
        <v>42</v>
      </c>
    </row>
    <row r="514" spans="1:5" ht="15" customHeight="1" x14ac:dyDescent="0.25">
      <c r="A514" s="258" t="s">
        <v>469</v>
      </c>
      <c r="B514" s="258" t="str">
        <f>IFERROR(VLOOKUP($A514,'[2]Establecimiento 2023'!$A$1:$E$183,4,FALSE),0)</f>
        <v>04301-Ovalle</v>
      </c>
      <c r="C514" s="258" t="str">
        <f>IFERROR(VLOOKUP($A514,'[2]Establecimiento 2023'!$A$1:$E$183,3,FALSE),0)</f>
        <v>105317-Centro de Salud Familiar Jorge Jordán Domic</v>
      </c>
      <c r="D514" s="259">
        <v>2</v>
      </c>
      <c r="E514" s="259">
        <v>37</v>
      </c>
    </row>
    <row r="515" spans="1:5" ht="15" customHeight="1" x14ac:dyDescent="0.25">
      <c r="A515" s="258" t="s">
        <v>469</v>
      </c>
      <c r="B515" s="258" t="str">
        <f>IFERROR(VLOOKUP($A515,'[2]Establecimiento 2023'!$A$1:$E$183,4,FALSE),0)</f>
        <v>04301-Ovalle</v>
      </c>
      <c r="C515" s="258" t="str">
        <f>IFERROR(VLOOKUP($A515,'[2]Establecimiento 2023'!$A$1:$E$183,3,FALSE),0)</f>
        <v>105317-Centro de Salud Familiar Jorge Jordán Domic</v>
      </c>
      <c r="D515" s="259">
        <v>3</v>
      </c>
      <c r="E515" s="259">
        <v>34</v>
      </c>
    </row>
    <row r="516" spans="1:5" ht="15" customHeight="1" x14ac:dyDescent="0.25">
      <c r="A516" s="258" t="s">
        <v>469</v>
      </c>
      <c r="B516" s="258" t="str">
        <f>IFERROR(VLOOKUP($A516,'[2]Establecimiento 2023'!$A$1:$E$183,4,FALSE),0)</f>
        <v>04301-Ovalle</v>
      </c>
      <c r="C516" s="258" t="str">
        <f>IFERROR(VLOOKUP($A516,'[2]Establecimiento 2023'!$A$1:$E$183,3,FALSE),0)</f>
        <v>105317-Centro de Salud Familiar Jorge Jordán Domic</v>
      </c>
      <c r="D516" s="259">
        <v>4</v>
      </c>
      <c r="E516" s="259">
        <v>63</v>
      </c>
    </row>
    <row r="517" spans="1:5" ht="15" customHeight="1" x14ac:dyDescent="0.25">
      <c r="A517" s="258" t="s">
        <v>470</v>
      </c>
      <c r="B517" s="258" t="str">
        <f>IFERROR(VLOOKUP($A517,'[2]Establecimiento 2023'!$A$1:$E$183,4,FALSE),0)</f>
        <v>04303-Monte Patria</v>
      </c>
      <c r="C517" s="258" t="str">
        <f>IFERROR(VLOOKUP($A517,'[2]Establecimiento 2023'!$A$1:$E$183,3,FALSE),0)</f>
        <v>105318-Centro de Salud Familiar El Palqui</v>
      </c>
      <c r="D517" s="259">
        <v>1</v>
      </c>
      <c r="E517" s="259">
        <v>20</v>
      </c>
    </row>
    <row r="518" spans="1:5" ht="15" customHeight="1" x14ac:dyDescent="0.25">
      <c r="A518" s="258" t="s">
        <v>470</v>
      </c>
      <c r="B518" s="258" t="str">
        <f>IFERROR(VLOOKUP($A518,'[2]Establecimiento 2023'!$A$1:$E$183,4,FALSE),0)</f>
        <v>04303-Monte Patria</v>
      </c>
      <c r="C518" s="258" t="str">
        <f>IFERROR(VLOOKUP($A518,'[2]Establecimiento 2023'!$A$1:$E$183,3,FALSE),0)</f>
        <v>105318-Centro de Salud Familiar El Palqui</v>
      </c>
      <c r="D518" s="259">
        <v>2</v>
      </c>
      <c r="E518" s="259">
        <v>7</v>
      </c>
    </row>
    <row r="519" spans="1:5" ht="15" customHeight="1" x14ac:dyDescent="0.25">
      <c r="A519" s="258" t="s">
        <v>470</v>
      </c>
      <c r="B519" s="258" t="str">
        <f>IFERROR(VLOOKUP($A519,'[2]Establecimiento 2023'!$A$1:$E$183,4,FALSE),0)</f>
        <v>04303-Monte Patria</v>
      </c>
      <c r="C519" s="258" t="str">
        <f>IFERROR(VLOOKUP($A519,'[2]Establecimiento 2023'!$A$1:$E$183,3,FALSE),0)</f>
        <v>105318-Centro de Salud Familiar El Palqui</v>
      </c>
      <c r="D519" s="259">
        <v>3</v>
      </c>
      <c r="E519" s="259">
        <v>2</v>
      </c>
    </row>
    <row r="520" spans="1:5" ht="15" customHeight="1" x14ac:dyDescent="0.25">
      <c r="A520" s="258" t="s">
        <v>470</v>
      </c>
      <c r="B520" s="258" t="str">
        <f>IFERROR(VLOOKUP($A520,'[2]Establecimiento 2023'!$A$1:$E$183,4,FALSE),0)</f>
        <v>04303-Monte Patria</v>
      </c>
      <c r="C520" s="258" t="str">
        <f>IFERROR(VLOOKUP($A520,'[2]Establecimiento 2023'!$A$1:$E$183,3,FALSE),0)</f>
        <v>105318-Centro de Salud Familiar El Palqui</v>
      </c>
      <c r="D520" s="259">
        <v>4</v>
      </c>
      <c r="E520" s="259">
        <v>10</v>
      </c>
    </row>
    <row r="521" spans="1:5" ht="15" customHeight="1" x14ac:dyDescent="0.25">
      <c r="A521" s="258" t="s">
        <v>471</v>
      </c>
      <c r="B521" s="258" t="str">
        <f>IFERROR(VLOOKUP($A521,'[2]Establecimiento 2023'!$A$1:$E$183,4,FALSE),0)</f>
        <v>04101-La Serena</v>
      </c>
      <c r="C521" s="258" t="str">
        <f>IFERROR(VLOOKUP($A521,'[2]Establecimiento 2023'!$A$1:$E$183,3,FALSE),0)</f>
        <v>105319-Centro de Salud Familiar Cardenal Raúl Silva Henríquez de La Serena</v>
      </c>
      <c r="D521" s="259">
        <v>1</v>
      </c>
      <c r="E521" s="259">
        <v>125</v>
      </c>
    </row>
    <row r="522" spans="1:5" ht="15" customHeight="1" x14ac:dyDescent="0.25">
      <c r="A522" s="258" t="s">
        <v>471</v>
      </c>
      <c r="B522" s="258" t="str">
        <f>IFERROR(VLOOKUP($A522,'[2]Establecimiento 2023'!$A$1:$E$183,4,FALSE),0)</f>
        <v>04101-La Serena</v>
      </c>
      <c r="C522" s="258" t="str">
        <f>IFERROR(VLOOKUP($A522,'[2]Establecimiento 2023'!$A$1:$E$183,3,FALSE),0)</f>
        <v>105319-Centro de Salud Familiar Cardenal Raúl Silva Henríquez de La Serena</v>
      </c>
      <c r="D522" s="259">
        <v>2</v>
      </c>
      <c r="E522" s="259">
        <v>87</v>
      </c>
    </row>
    <row r="523" spans="1:5" ht="15" customHeight="1" x14ac:dyDescent="0.25">
      <c r="A523" s="258" t="s">
        <v>471</v>
      </c>
      <c r="B523" s="258" t="str">
        <f>IFERROR(VLOOKUP($A523,'[2]Establecimiento 2023'!$A$1:$E$183,4,FALSE),0)</f>
        <v>04101-La Serena</v>
      </c>
      <c r="C523" s="258" t="str">
        <f>IFERROR(VLOOKUP($A523,'[2]Establecimiento 2023'!$A$1:$E$183,3,FALSE),0)</f>
        <v>105319-Centro de Salud Familiar Cardenal Raúl Silva Henríquez de La Serena</v>
      </c>
      <c r="D523" s="259">
        <v>3</v>
      </c>
      <c r="E523" s="259">
        <v>94</v>
      </c>
    </row>
    <row r="524" spans="1:5" ht="15" customHeight="1" x14ac:dyDescent="0.25">
      <c r="A524" s="258" t="s">
        <v>471</v>
      </c>
      <c r="B524" s="258" t="str">
        <f>IFERROR(VLOOKUP($A524,'[2]Establecimiento 2023'!$A$1:$E$183,4,FALSE),0)</f>
        <v>04101-La Serena</v>
      </c>
      <c r="C524" s="258" t="str">
        <f>IFERROR(VLOOKUP($A524,'[2]Establecimiento 2023'!$A$1:$E$183,3,FALSE),0)</f>
        <v>105319-Centro de Salud Familiar Cardenal Raúl Silva Henríquez de La Serena</v>
      </c>
      <c r="D524" s="259">
        <v>4</v>
      </c>
      <c r="E524" s="259">
        <v>73</v>
      </c>
    </row>
    <row r="525" spans="1:5" ht="15" customHeight="1" x14ac:dyDescent="0.25">
      <c r="A525" s="258" t="s">
        <v>472</v>
      </c>
      <c r="B525" s="258" t="str">
        <f>IFERROR(VLOOKUP($A525,'[2]Establecimiento 2023'!$A$1:$E$183,4,FALSE),0)</f>
        <v>04102-Coquimbo</v>
      </c>
      <c r="C525" s="258" t="str">
        <f>IFERROR(VLOOKUP($A525,'[2]Establecimiento 2023'!$A$1:$E$183,3,FALSE),0)</f>
        <v>105321-Centro de Salud Familiar Tongoy</v>
      </c>
      <c r="D525" s="259">
        <v>1</v>
      </c>
      <c r="E525" s="259">
        <v>9</v>
      </c>
    </row>
    <row r="526" spans="1:5" ht="15" customHeight="1" x14ac:dyDescent="0.25">
      <c r="A526" s="258" t="s">
        <v>472</v>
      </c>
      <c r="B526" s="258" t="str">
        <f>IFERROR(VLOOKUP($A526,'[2]Establecimiento 2023'!$A$1:$E$183,4,FALSE),0)</f>
        <v>04102-Coquimbo</v>
      </c>
      <c r="C526" s="258" t="str">
        <f>IFERROR(VLOOKUP($A526,'[2]Establecimiento 2023'!$A$1:$E$183,3,FALSE),0)</f>
        <v>105321-Centro de Salud Familiar Tongoy</v>
      </c>
      <c r="D526" s="259">
        <v>2</v>
      </c>
      <c r="E526" s="259">
        <v>9</v>
      </c>
    </row>
    <row r="527" spans="1:5" ht="15" customHeight="1" x14ac:dyDescent="0.25">
      <c r="A527" s="258" t="s">
        <v>472</v>
      </c>
      <c r="B527" s="258" t="str">
        <f>IFERROR(VLOOKUP($A527,'[2]Establecimiento 2023'!$A$1:$E$183,4,FALSE),0)</f>
        <v>04102-Coquimbo</v>
      </c>
      <c r="C527" s="258" t="str">
        <f>IFERROR(VLOOKUP($A527,'[2]Establecimiento 2023'!$A$1:$E$183,3,FALSE),0)</f>
        <v>105321-Centro de Salud Familiar Tongoy</v>
      </c>
      <c r="D527" s="259">
        <v>3</v>
      </c>
      <c r="E527" s="259">
        <v>4</v>
      </c>
    </row>
    <row r="528" spans="1:5" ht="15" customHeight="1" x14ac:dyDescent="0.25">
      <c r="A528" s="258" t="s">
        <v>472</v>
      </c>
      <c r="B528" s="258" t="str">
        <f>IFERROR(VLOOKUP($A528,'[2]Establecimiento 2023'!$A$1:$E$183,4,FALSE),0)</f>
        <v>04102-Coquimbo</v>
      </c>
      <c r="C528" s="258" t="str">
        <f>IFERROR(VLOOKUP($A528,'[2]Establecimiento 2023'!$A$1:$E$183,3,FALSE),0)</f>
        <v>105321-Centro de Salud Familiar Tongoy</v>
      </c>
      <c r="D528" s="259">
        <v>4</v>
      </c>
      <c r="E528" s="259">
        <v>25</v>
      </c>
    </row>
    <row r="529" spans="1:5" ht="15" customHeight="1" x14ac:dyDescent="0.25">
      <c r="A529" s="258" t="s">
        <v>473</v>
      </c>
      <c r="B529" s="258" t="str">
        <f>IFERROR(VLOOKUP($A529,'[2]Establecimiento 2023'!$A$1:$E$183,4,FALSE),0)</f>
        <v>04301-Ovalle</v>
      </c>
      <c r="C529" s="258" t="str">
        <f>IFERROR(VLOOKUP($A529,'[2]Establecimiento 2023'!$A$1:$E$183,3,FALSE),0)</f>
        <v>105322-Centro de Salud Familiar Marcos Macuada</v>
      </c>
      <c r="D529" s="259">
        <v>1</v>
      </c>
      <c r="E529" s="259">
        <v>50</v>
      </c>
    </row>
    <row r="530" spans="1:5" ht="15" customHeight="1" x14ac:dyDescent="0.25">
      <c r="A530" s="258" t="s">
        <v>473</v>
      </c>
      <c r="B530" s="258" t="str">
        <f>IFERROR(VLOOKUP($A530,'[2]Establecimiento 2023'!$A$1:$E$183,4,FALSE),0)</f>
        <v>04301-Ovalle</v>
      </c>
      <c r="C530" s="258" t="str">
        <f>IFERROR(VLOOKUP($A530,'[2]Establecimiento 2023'!$A$1:$E$183,3,FALSE),0)</f>
        <v>105322-Centro de Salud Familiar Marcos Macuada</v>
      </c>
      <c r="D530" s="259">
        <v>2</v>
      </c>
      <c r="E530" s="259">
        <v>62</v>
      </c>
    </row>
    <row r="531" spans="1:5" ht="15" customHeight="1" x14ac:dyDescent="0.25">
      <c r="A531" s="258" t="s">
        <v>473</v>
      </c>
      <c r="B531" s="258" t="str">
        <f>IFERROR(VLOOKUP($A531,'[2]Establecimiento 2023'!$A$1:$E$183,4,FALSE),0)</f>
        <v>04301-Ovalle</v>
      </c>
      <c r="C531" s="258" t="str">
        <f>IFERROR(VLOOKUP($A531,'[2]Establecimiento 2023'!$A$1:$E$183,3,FALSE),0)</f>
        <v>105322-Centro de Salud Familiar Marcos Macuada</v>
      </c>
      <c r="D531" s="259">
        <v>3</v>
      </c>
      <c r="E531" s="259">
        <v>22</v>
      </c>
    </row>
    <row r="532" spans="1:5" ht="15" customHeight="1" x14ac:dyDescent="0.25">
      <c r="A532" s="258" t="s">
        <v>473</v>
      </c>
      <c r="B532" s="258" t="str">
        <f>IFERROR(VLOOKUP($A532,'[2]Establecimiento 2023'!$A$1:$E$183,4,FALSE),0)</f>
        <v>04301-Ovalle</v>
      </c>
      <c r="C532" s="258" t="str">
        <f>IFERROR(VLOOKUP($A532,'[2]Establecimiento 2023'!$A$1:$E$183,3,FALSE),0)</f>
        <v>105322-Centro de Salud Familiar Marcos Macuada</v>
      </c>
      <c r="D532" s="259">
        <v>4</v>
      </c>
      <c r="E532" s="259">
        <v>82</v>
      </c>
    </row>
    <row r="533" spans="1:5" ht="15" customHeight="1" x14ac:dyDescent="0.25">
      <c r="A533" s="258" t="s">
        <v>474</v>
      </c>
      <c r="B533" s="258" t="str">
        <f>IFERROR(VLOOKUP($A533,'[2]Establecimiento 2023'!$A$1:$E$183,4,FALSE),0)</f>
        <v>04102-Coquimbo</v>
      </c>
      <c r="C533" s="258" t="str">
        <f>IFERROR(VLOOKUP($A533,'[2]Establecimiento 2023'!$A$1:$E$183,3,FALSE),0)</f>
        <v>105323-Centro de Salud Familiar Dr. Sergio Aguilar Delgado</v>
      </c>
      <c r="D533" s="259">
        <v>1</v>
      </c>
      <c r="E533" s="259">
        <v>127</v>
      </c>
    </row>
    <row r="534" spans="1:5" ht="15" customHeight="1" x14ac:dyDescent="0.25">
      <c r="A534" s="258" t="s">
        <v>474</v>
      </c>
      <c r="B534" s="258" t="str">
        <f>IFERROR(VLOOKUP($A534,'[2]Establecimiento 2023'!$A$1:$E$183,4,FALSE),0)</f>
        <v>04102-Coquimbo</v>
      </c>
      <c r="C534" s="258" t="str">
        <f>IFERROR(VLOOKUP($A534,'[2]Establecimiento 2023'!$A$1:$E$183,3,FALSE),0)</f>
        <v>105323-Centro de Salud Familiar Dr. Sergio Aguilar Delgado</v>
      </c>
      <c r="D534" s="259">
        <v>2</v>
      </c>
      <c r="E534" s="259">
        <v>137</v>
      </c>
    </row>
    <row r="535" spans="1:5" ht="15" customHeight="1" x14ac:dyDescent="0.25">
      <c r="A535" s="258" t="s">
        <v>474</v>
      </c>
      <c r="B535" s="258" t="str">
        <f>IFERROR(VLOOKUP($A535,'[2]Establecimiento 2023'!$A$1:$E$183,4,FALSE),0)</f>
        <v>04102-Coquimbo</v>
      </c>
      <c r="C535" s="258" t="str">
        <f>IFERROR(VLOOKUP($A535,'[2]Establecimiento 2023'!$A$1:$E$183,3,FALSE),0)</f>
        <v>105323-Centro de Salud Familiar Dr. Sergio Aguilar Delgado</v>
      </c>
      <c r="D535" s="259">
        <v>3</v>
      </c>
      <c r="E535" s="259">
        <v>180</v>
      </c>
    </row>
    <row r="536" spans="1:5" ht="15" customHeight="1" x14ac:dyDescent="0.25">
      <c r="A536" s="258" t="s">
        <v>474</v>
      </c>
      <c r="B536" s="258" t="str">
        <f>IFERROR(VLOOKUP($A536,'[2]Establecimiento 2023'!$A$1:$E$183,4,FALSE),0)</f>
        <v>04102-Coquimbo</v>
      </c>
      <c r="C536" s="258" t="str">
        <f>IFERROR(VLOOKUP($A536,'[2]Establecimiento 2023'!$A$1:$E$183,3,FALSE),0)</f>
        <v>105323-Centro de Salud Familiar Dr. Sergio Aguilar Delgado</v>
      </c>
      <c r="D536" s="259">
        <v>4</v>
      </c>
      <c r="E536" s="259">
        <v>129</v>
      </c>
    </row>
    <row r="537" spans="1:5" ht="15" customHeight="1" x14ac:dyDescent="0.25">
      <c r="A537" s="258" t="s">
        <v>475</v>
      </c>
      <c r="B537" s="258" t="str">
        <f>IFERROR(VLOOKUP($A537,'[2]Establecimiento 2023'!$A$1:$E$183,4,FALSE),0)</f>
        <v>04301-Ovalle</v>
      </c>
      <c r="C537" s="258" t="str">
        <f>IFERROR(VLOOKUP($A537,'[2]Establecimiento 2023'!$A$1:$E$183,3,FALSE),0)</f>
        <v>105324-Centro de Salud Familiar Sotaquí</v>
      </c>
      <c r="D537" s="259">
        <v>1</v>
      </c>
      <c r="E537" s="259">
        <v>6</v>
      </c>
    </row>
    <row r="538" spans="1:5" ht="15" customHeight="1" x14ac:dyDescent="0.25">
      <c r="A538" s="258" t="s">
        <v>475</v>
      </c>
      <c r="B538" s="258" t="str">
        <f>IFERROR(VLOOKUP($A538,'[2]Establecimiento 2023'!$A$1:$E$183,4,FALSE),0)</f>
        <v>04301-Ovalle</v>
      </c>
      <c r="C538" s="258" t="str">
        <f>IFERROR(VLOOKUP($A538,'[2]Establecimiento 2023'!$A$1:$E$183,3,FALSE),0)</f>
        <v>105324-Centro de Salud Familiar Sotaquí</v>
      </c>
      <c r="D538" s="259">
        <v>3</v>
      </c>
      <c r="E538" s="259">
        <v>8</v>
      </c>
    </row>
    <row r="539" spans="1:5" ht="15" customHeight="1" x14ac:dyDescent="0.25">
      <c r="A539" s="258" t="s">
        <v>475</v>
      </c>
      <c r="B539" s="258" t="str">
        <f>IFERROR(VLOOKUP($A539,'[2]Establecimiento 2023'!$A$1:$E$183,4,FALSE),0)</f>
        <v>04301-Ovalle</v>
      </c>
      <c r="C539" s="258" t="str">
        <f>IFERROR(VLOOKUP($A539,'[2]Establecimiento 2023'!$A$1:$E$183,3,FALSE),0)</f>
        <v>105324-Centro de Salud Familiar Sotaquí</v>
      </c>
      <c r="D539" s="259">
        <v>4</v>
      </c>
      <c r="E539" s="259">
        <v>3</v>
      </c>
    </row>
    <row r="540" spans="1:5" ht="15" customHeight="1" x14ac:dyDescent="0.25">
      <c r="A540" s="258" t="s">
        <v>476</v>
      </c>
      <c r="B540" s="258" t="str">
        <f>IFERROR(VLOOKUP($A540,'[2]Establecimiento 2023'!$A$1:$E$183,4,FALSE),0)</f>
        <v>04101-La Serena</v>
      </c>
      <c r="C540" s="258" t="str">
        <f>IFERROR(VLOOKUP($A540,'[2]Establecimiento 2023'!$A$1:$E$183,3,FALSE),0)</f>
        <v>105325-Centro de Salud Familiar Juan Pablo II (La Serena)</v>
      </c>
      <c r="D540" s="259">
        <v>1</v>
      </c>
      <c r="E540" s="259">
        <v>61</v>
      </c>
    </row>
    <row r="541" spans="1:5" ht="15" customHeight="1" x14ac:dyDescent="0.25">
      <c r="A541" s="258" t="s">
        <v>476</v>
      </c>
      <c r="B541" s="258" t="str">
        <f>IFERROR(VLOOKUP($A541,'[2]Establecimiento 2023'!$A$1:$E$183,4,FALSE),0)</f>
        <v>04101-La Serena</v>
      </c>
      <c r="C541" s="258" t="str">
        <f>IFERROR(VLOOKUP($A541,'[2]Establecimiento 2023'!$A$1:$E$183,3,FALSE),0)</f>
        <v>105325-Centro de Salud Familiar Juan Pablo II (La Serena)</v>
      </c>
      <c r="D541" s="259">
        <v>4</v>
      </c>
      <c r="E541" s="259">
        <v>2</v>
      </c>
    </row>
    <row r="542" spans="1:5" ht="15" customHeight="1" x14ac:dyDescent="0.25">
      <c r="A542" s="258" t="s">
        <v>477</v>
      </c>
      <c r="B542" s="258" t="str">
        <f>IFERROR(VLOOKUP($A542,'[2]Establecimiento 2023'!$A$1:$E$183,4,FALSE),0)</f>
        <v>04201-Illapel</v>
      </c>
      <c r="C542" s="258" t="str">
        <f>IFERROR(VLOOKUP($A542,'[2]Establecimiento 2023'!$A$1:$E$183,3,FALSE),0)</f>
        <v>105326-Centro de Salud Familiar Villa San Rafael de Rozas</v>
      </c>
      <c r="D542" s="259">
        <v>1</v>
      </c>
      <c r="E542" s="259">
        <v>2</v>
      </c>
    </row>
    <row r="543" spans="1:5" ht="15" customHeight="1" x14ac:dyDescent="0.25">
      <c r="A543" s="258" t="s">
        <v>477</v>
      </c>
      <c r="B543" s="258" t="str">
        <f>IFERROR(VLOOKUP($A543,'[2]Establecimiento 2023'!$A$1:$E$183,4,FALSE),0)</f>
        <v>04201-Illapel</v>
      </c>
      <c r="C543" s="258" t="str">
        <f>IFERROR(VLOOKUP($A543,'[2]Establecimiento 2023'!$A$1:$E$183,3,FALSE),0)</f>
        <v>105326-Centro de Salud Familiar Villa San Rafael de Rozas</v>
      </c>
      <c r="D543" s="259">
        <v>2</v>
      </c>
      <c r="E543" s="259">
        <v>21</v>
      </c>
    </row>
    <row r="544" spans="1:5" ht="15" customHeight="1" x14ac:dyDescent="0.25">
      <c r="A544" s="258" t="s">
        <v>477</v>
      </c>
      <c r="B544" s="258" t="str">
        <f>IFERROR(VLOOKUP($A544,'[2]Establecimiento 2023'!$A$1:$E$183,4,FALSE),0)</f>
        <v>04201-Illapel</v>
      </c>
      <c r="C544" s="258" t="str">
        <f>IFERROR(VLOOKUP($A544,'[2]Establecimiento 2023'!$A$1:$E$183,3,FALSE),0)</f>
        <v>105326-Centro de Salud Familiar Villa San Rafael de Rozas</v>
      </c>
      <c r="D544" s="259">
        <v>3</v>
      </c>
      <c r="E544" s="259">
        <v>2</v>
      </c>
    </row>
    <row r="545" spans="1:5" ht="15" customHeight="1" x14ac:dyDescent="0.25">
      <c r="A545" s="258" t="s">
        <v>477</v>
      </c>
      <c r="B545" s="258" t="str">
        <f>IFERROR(VLOOKUP($A545,'[2]Establecimiento 2023'!$A$1:$E$183,4,FALSE),0)</f>
        <v>04201-Illapel</v>
      </c>
      <c r="C545" s="258" t="str">
        <f>IFERROR(VLOOKUP($A545,'[2]Establecimiento 2023'!$A$1:$E$183,3,FALSE),0)</f>
        <v>105326-Centro de Salud Familiar Villa San Rafael de Rozas</v>
      </c>
      <c r="D545" s="259">
        <v>4</v>
      </c>
      <c r="E545" s="259">
        <v>9</v>
      </c>
    </row>
    <row r="546" spans="1:5" ht="15" customHeight="1" x14ac:dyDescent="0.25">
      <c r="A546" s="258" t="s">
        <v>478</v>
      </c>
      <c r="B546" s="258" t="str">
        <f>IFERROR(VLOOKUP($A546,'[2]Establecimiento 2023'!$A$1:$E$183,4,FALSE),0)</f>
        <v>04101-La Serena</v>
      </c>
      <c r="C546" s="258" t="str">
        <f>IFERROR(VLOOKUP($A546,'[2]Establecimiento 2023'!$A$1:$E$183,3,FALSE),0)</f>
        <v>105400-Posta de Salud Rural Algarrobito</v>
      </c>
      <c r="D546" s="259">
        <v>1</v>
      </c>
      <c r="E546" s="259">
        <v>6</v>
      </c>
    </row>
    <row r="547" spans="1:5" ht="15" customHeight="1" x14ac:dyDescent="0.25">
      <c r="A547" s="258" t="s">
        <v>478</v>
      </c>
      <c r="B547" s="258" t="str">
        <f>IFERROR(VLOOKUP($A547,'[2]Establecimiento 2023'!$A$1:$E$183,4,FALSE),0)</f>
        <v>04101-La Serena</v>
      </c>
      <c r="C547" s="258" t="str">
        <f>IFERROR(VLOOKUP($A547,'[2]Establecimiento 2023'!$A$1:$E$183,3,FALSE),0)</f>
        <v>105400-Posta de Salud Rural Algarrobito</v>
      </c>
      <c r="D547" s="259">
        <v>2</v>
      </c>
      <c r="E547" s="259">
        <v>1</v>
      </c>
    </row>
    <row r="548" spans="1:5" ht="15" customHeight="1" x14ac:dyDescent="0.25">
      <c r="A548" s="258" t="s">
        <v>478</v>
      </c>
      <c r="B548" s="258" t="str">
        <f>IFERROR(VLOOKUP($A548,'[2]Establecimiento 2023'!$A$1:$E$183,4,FALSE),0)</f>
        <v>04101-La Serena</v>
      </c>
      <c r="C548" s="258" t="str">
        <f>IFERROR(VLOOKUP($A548,'[2]Establecimiento 2023'!$A$1:$E$183,3,FALSE),0)</f>
        <v>105400-Posta de Salud Rural Algarrobito</v>
      </c>
      <c r="D548" s="259">
        <v>3</v>
      </c>
      <c r="E548" s="259">
        <v>7</v>
      </c>
    </row>
    <row r="549" spans="1:5" ht="15" customHeight="1" x14ac:dyDescent="0.25">
      <c r="A549" s="258" t="s">
        <v>478</v>
      </c>
      <c r="B549" s="258" t="str">
        <f>IFERROR(VLOOKUP($A549,'[2]Establecimiento 2023'!$A$1:$E$183,4,FALSE),0)</f>
        <v>04101-La Serena</v>
      </c>
      <c r="C549" s="258" t="str">
        <f>IFERROR(VLOOKUP($A549,'[2]Establecimiento 2023'!$A$1:$E$183,3,FALSE),0)</f>
        <v>105400-Posta de Salud Rural Algarrobito</v>
      </c>
      <c r="D549" s="259">
        <v>4</v>
      </c>
      <c r="E549" s="259">
        <v>3</v>
      </c>
    </row>
    <row r="550" spans="1:5" ht="15" customHeight="1" x14ac:dyDescent="0.25">
      <c r="A550" s="258" t="s">
        <v>479</v>
      </c>
      <c r="B550" s="258" t="str">
        <f>IFERROR(VLOOKUP($A550,'[2]Establecimiento 2023'!$A$1:$E$183,4,FALSE),0)</f>
        <v>04101-La Serena</v>
      </c>
      <c r="C550" s="258" t="str">
        <f>IFERROR(VLOOKUP($A550,'[2]Establecimiento 2023'!$A$1:$E$183,3,FALSE),0)</f>
        <v>105401-Posta de Salud Rural Las Rojas</v>
      </c>
      <c r="D550" s="259">
        <v>1</v>
      </c>
      <c r="E550" s="259">
        <v>16</v>
      </c>
    </row>
    <row r="551" spans="1:5" ht="15" customHeight="1" x14ac:dyDescent="0.25">
      <c r="A551" s="258" t="s">
        <v>479</v>
      </c>
      <c r="B551" s="258" t="str">
        <f>IFERROR(VLOOKUP($A551,'[2]Establecimiento 2023'!$A$1:$E$183,4,FALSE),0)</f>
        <v>04101-La Serena</v>
      </c>
      <c r="C551" s="258" t="str">
        <f>IFERROR(VLOOKUP($A551,'[2]Establecimiento 2023'!$A$1:$E$183,3,FALSE),0)</f>
        <v>105401-Posta de Salud Rural Las Rojas</v>
      </c>
      <c r="D551" s="259">
        <v>2</v>
      </c>
      <c r="E551" s="259">
        <v>5</v>
      </c>
    </row>
    <row r="552" spans="1:5" ht="15" customHeight="1" x14ac:dyDescent="0.25">
      <c r="A552" s="258" t="s">
        <v>479</v>
      </c>
      <c r="B552" s="258" t="str">
        <f>IFERROR(VLOOKUP($A552,'[2]Establecimiento 2023'!$A$1:$E$183,4,FALSE),0)</f>
        <v>04101-La Serena</v>
      </c>
      <c r="C552" s="258" t="str">
        <f>IFERROR(VLOOKUP($A552,'[2]Establecimiento 2023'!$A$1:$E$183,3,FALSE),0)</f>
        <v>105401-Posta de Salud Rural Las Rojas</v>
      </c>
      <c r="D552" s="259">
        <v>3</v>
      </c>
      <c r="E552" s="259">
        <v>2</v>
      </c>
    </row>
    <row r="553" spans="1:5" ht="15" customHeight="1" x14ac:dyDescent="0.25">
      <c r="A553" s="258" t="s">
        <v>479</v>
      </c>
      <c r="B553" s="258" t="str">
        <f>IFERROR(VLOOKUP($A553,'[2]Establecimiento 2023'!$A$1:$E$183,4,FALSE),0)</f>
        <v>04101-La Serena</v>
      </c>
      <c r="C553" s="258" t="str">
        <f>IFERROR(VLOOKUP($A553,'[2]Establecimiento 2023'!$A$1:$E$183,3,FALSE),0)</f>
        <v>105401-Posta de Salud Rural Las Rojas</v>
      </c>
      <c r="D553" s="259">
        <v>4</v>
      </c>
      <c r="E553" s="259">
        <v>6</v>
      </c>
    </row>
    <row r="554" spans="1:5" ht="15" customHeight="1" x14ac:dyDescent="0.25">
      <c r="A554" s="258" t="s">
        <v>480</v>
      </c>
      <c r="B554" s="258" t="str">
        <f>IFERROR(VLOOKUP($A554,'[2]Establecimiento 2023'!$A$1:$E$183,4,FALSE),0)</f>
        <v>04101-La Serena</v>
      </c>
      <c r="C554" s="258" t="str">
        <f>IFERROR(VLOOKUP($A554,'[2]Establecimiento 2023'!$A$1:$E$183,3,FALSE),0)</f>
        <v>105402-Posta de Salud Rural El Romero</v>
      </c>
      <c r="D554" s="259">
        <v>1</v>
      </c>
      <c r="E554" s="259">
        <v>5</v>
      </c>
    </row>
    <row r="555" spans="1:5" ht="15" customHeight="1" x14ac:dyDescent="0.25">
      <c r="A555" s="258" t="s">
        <v>480</v>
      </c>
      <c r="B555" s="258" t="str">
        <f>IFERROR(VLOOKUP($A555,'[2]Establecimiento 2023'!$A$1:$E$183,4,FALSE),0)</f>
        <v>04101-La Serena</v>
      </c>
      <c r="C555" s="258" t="str">
        <f>IFERROR(VLOOKUP($A555,'[2]Establecimiento 2023'!$A$1:$E$183,3,FALSE),0)</f>
        <v>105402-Posta de Salud Rural El Romero</v>
      </c>
      <c r="D555" s="259">
        <v>3</v>
      </c>
      <c r="E555" s="259">
        <v>1</v>
      </c>
    </row>
    <row r="556" spans="1:5" ht="15" customHeight="1" x14ac:dyDescent="0.25">
      <c r="A556" s="258" t="s">
        <v>480</v>
      </c>
      <c r="B556" s="258" t="str">
        <f>IFERROR(VLOOKUP($A556,'[2]Establecimiento 2023'!$A$1:$E$183,4,FALSE),0)</f>
        <v>04101-La Serena</v>
      </c>
      <c r="C556" s="258" t="str">
        <f>IFERROR(VLOOKUP($A556,'[2]Establecimiento 2023'!$A$1:$E$183,3,FALSE),0)</f>
        <v>105402-Posta de Salud Rural El Romero</v>
      </c>
      <c r="D556" s="259">
        <v>4</v>
      </c>
      <c r="E556" s="259">
        <v>4</v>
      </c>
    </row>
    <row r="557" spans="1:5" ht="15" customHeight="1" x14ac:dyDescent="0.25">
      <c r="A557" s="258" t="s">
        <v>481</v>
      </c>
      <c r="B557" s="258" t="str">
        <f>IFERROR(VLOOKUP($A557,'[2]Establecimiento 2023'!$A$1:$E$183,4,FALSE),0)</f>
        <v>04102-Coquimbo</v>
      </c>
      <c r="C557" s="258" t="str">
        <f>IFERROR(VLOOKUP($A557,'[2]Establecimiento 2023'!$A$1:$E$183,3,FALSE),0)</f>
        <v>105405-Posta de Salud Rural Guanaqueros</v>
      </c>
      <c r="D557" s="259">
        <v>1</v>
      </c>
      <c r="E557" s="259">
        <v>2</v>
      </c>
    </row>
    <row r="558" spans="1:5" ht="15" customHeight="1" x14ac:dyDescent="0.25">
      <c r="A558" s="258" t="s">
        <v>481</v>
      </c>
      <c r="B558" s="258" t="str">
        <f>IFERROR(VLOOKUP($A558,'[2]Establecimiento 2023'!$A$1:$E$183,4,FALSE),0)</f>
        <v>04102-Coquimbo</v>
      </c>
      <c r="C558" s="258" t="str">
        <f>IFERROR(VLOOKUP($A558,'[2]Establecimiento 2023'!$A$1:$E$183,3,FALSE),0)</f>
        <v>105405-Posta de Salud Rural Guanaqueros</v>
      </c>
      <c r="D558" s="259">
        <v>2</v>
      </c>
      <c r="E558" s="259">
        <v>2</v>
      </c>
    </row>
    <row r="559" spans="1:5" ht="15" customHeight="1" x14ac:dyDescent="0.25">
      <c r="A559" s="258" t="s">
        <v>481</v>
      </c>
      <c r="B559" s="258" t="str">
        <f>IFERROR(VLOOKUP($A559,'[2]Establecimiento 2023'!$A$1:$E$183,4,FALSE),0)</f>
        <v>04102-Coquimbo</v>
      </c>
      <c r="C559" s="258" t="str">
        <f>IFERROR(VLOOKUP($A559,'[2]Establecimiento 2023'!$A$1:$E$183,3,FALSE),0)</f>
        <v>105405-Posta de Salud Rural Guanaqueros</v>
      </c>
      <c r="D559" s="259">
        <v>4</v>
      </c>
      <c r="E559" s="259">
        <v>3</v>
      </c>
    </row>
    <row r="560" spans="1:5" ht="15" customHeight="1" x14ac:dyDescent="0.25">
      <c r="A560" s="258" t="s">
        <v>482</v>
      </c>
      <c r="B560" s="258" t="str">
        <f>IFERROR(VLOOKUP($A560,'[2]Establecimiento 2023'!$A$1:$E$183,4,FALSE),0)</f>
        <v>04102-Coquimbo</v>
      </c>
      <c r="C560" s="258" t="str">
        <f>IFERROR(VLOOKUP($A560,'[2]Establecimiento 2023'!$A$1:$E$183,3,FALSE),0)</f>
        <v>105407-Posta de Salud Rural Tambillo</v>
      </c>
      <c r="D560" s="259">
        <v>4</v>
      </c>
      <c r="E560" s="259">
        <v>2</v>
      </c>
    </row>
    <row r="561" spans="1:5" ht="15" customHeight="1" x14ac:dyDescent="0.25">
      <c r="A561" s="258" t="s">
        <v>483</v>
      </c>
      <c r="B561" s="258" t="str">
        <f>IFERROR(VLOOKUP($A561,'[2]Establecimiento 2023'!$A$1:$E$183,4,FALSE),0)</f>
        <v>04305-Rio Hurtado</v>
      </c>
      <c r="C561" s="258" t="str">
        <f>IFERROR(VLOOKUP($A561,'[2]Establecimiento 2023'!$A$1:$E$183,3,FALSE),0)</f>
        <v>105409-Posta de Salud Rural El Chañar</v>
      </c>
      <c r="D561" s="259">
        <v>3</v>
      </c>
      <c r="E561" s="259">
        <v>3</v>
      </c>
    </row>
    <row r="562" spans="1:5" ht="15" customHeight="1" x14ac:dyDescent="0.25">
      <c r="A562" s="258" t="s">
        <v>483</v>
      </c>
      <c r="B562" s="258" t="str">
        <f>IFERROR(VLOOKUP($A562,'[2]Establecimiento 2023'!$A$1:$E$183,4,FALSE),0)</f>
        <v>04305-Rio Hurtado</v>
      </c>
      <c r="C562" s="258" t="str">
        <f>IFERROR(VLOOKUP($A562,'[2]Establecimiento 2023'!$A$1:$E$183,3,FALSE),0)</f>
        <v>105409-Posta de Salud Rural El Chañar</v>
      </c>
      <c r="D562" s="259">
        <v>4</v>
      </c>
      <c r="E562" s="259">
        <v>6</v>
      </c>
    </row>
    <row r="563" spans="1:5" ht="15" customHeight="1" x14ac:dyDescent="0.25">
      <c r="A563" s="258" t="s">
        <v>484</v>
      </c>
      <c r="B563" s="258" t="str">
        <f>IFERROR(VLOOKUP($A563,'[2]Establecimiento 2023'!$A$1:$E$183,4,FALSE),0)</f>
        <v>04305-Rio Hurtado</v>
      </c>
      <c r="C563" s="258" t="str">
        <f>IFERROR(VLOOKUP($A563,'[2]Establecimiento 2023'!$A$1:$E$183,3,FALSE),0)</f>
        <v>105410-Posta de Salud Rural Hurtado</v>
      </c>
      <c r="D563" s="259">
        <v>3</v>
      </c>
      <c r="E563" s="259">
        <v>3</v>
      </c>
    </row>
    <row r="564" spans="1:5" ht="15" customHeight="1" x14ac:dyDescent="0.25">
      <c r="A564" s="258" t="s">
        <v>484</v>
      </c>
      <c r="B564" s="258" t="str">
        <f>IFERROR(VLOOKUP($A564,'[2]Establecimiento 2023'!$A$1:$E$183,4,FALSE),0)</f>
        <v>04305-Rio Hurtado</v>
      </c>
      <c r="C564" s="258" t="str">
        <f>IFERROR(VLOOKUP($A564,'[2]Establecimiento 2023'!$A$1:$E$183,3,FALSE),0)</f>
        <v>105410-Posta de Salud Rural Hurtado</v>
      </c>
      <c r="D564" s="259">
        <v>4</v>
      </c>
      <c r="E564" s="259">
        <v>2</v>
      </c>
    </row>
    <row r="565" spans="1:5" ht="15" customHeight="1" x14ac:dyDescent="0.25">
      <c r="A565" s="258" t="s">
        <v>486</v>
      </c>
      <c r="B565" s="258" t="str">
        <f>IFERROR(VLOOKUP($A565,'[2]Establecimiento 2023'!$A$1:$E$183,4,FALSE),0)</f>
        <v>04305-Rio Hurtado</v>
      </c>
      <c r="C565" s="258" t="str">
        <f>IFERROR(VLOOKUP($A565,'[2]Establecimiento 2023'!$A$1:$E$183,3,FALSE),0)</f>
        <v>105413-Posta de Salud Rural Samo Alto</v>
      </c>
      <c r="D565" s="259">
        <v>4</v>
      </c>
      <c r="E565" s="259">
        <v>3</v>
      </c>
    </row>
    <row r="566" spans="1:5" ht="15" customHeight="1" x14ac:dyDescent="0.25">
      <c r="A566" s="258" t="s">
        <v>487</v>
      </c>
      <c r="B566" s="258" t="str">
        <f>IFERROR(VLOOKUP($A566,'[2]Establecimiento 2023'!$A$1:$E$183,4,FALSE),0)</f>
        <v>04305-Rio Hurtado</v>
      </c>
      <c r="C566" s="258" t="str">
        <f>IFERROR(VLOOKUP($A566,'[2]Establecimiento 2023'!$A$1:$E$183,3,FALSE),0)</f>
        <v>105414-Posta de Salud Rural Serón</v>
      </c>
      <c r="D566" s="259">
        <v>4</v>
      </c>
      <c r="E566" s="259">
        <v>3</v>
      </c>
    </row>
    <row r="567" spans="1:5" ht="15" customHeight="1" x14ac:dyDescent="0.25">
      <c r="A567" s="258" t="s">
        <v>488</v>
      </c>
      <c r="B567" s="258" t="str">
        <f>IFERROR(VLOOKUP($A567,'[2]Establecimiento 2023'!$A$1:$E$183,4,FALSE),0)</f>
        <v>04301-Ovalle</v>
      </c>
      <c r="C567" s="258" t="str">
        <f>IFERROR(VLOOKUP($A567,'[2]Establecimiento 2023'!$A$1:$E$183,3,FALSE),0)</f>
        <v>105416-Posta de Salud Rural Camarico (Ovalle)</v>
      </c>
      <c r="D567" s="259">
        <v>1</v>
      </c>
      <c r="E567" s="259">
        <v>5</v>
      </c>
    </row>
    <row r="568" spans="1:5" ht="15" customHeight="1" x14ac:dyDescent="0.25">
      <c r="A568" s="258" t="s">
        <v>489</v>
      </c>
      <c r="B568" s="258" t="str">
        <f>IFERROR(VLOOKUP($A568,'[2]Establecimiento 2023'!$A$1:$E$183,4,FALSE),0)</f>
        <v>04301-Ovalle</v>
      </c>
      <c r="C568" s="258" t="str">
        <f>IFERROR(VLOOKUP($A568,'[2]Establecimiento 2023'!$A$1:$E$183,3,FALSE),0)</f>
        <v>105417-Posta de Salud Rural Alcones Bajo</v>
      </c>
      <c r="D568" s="259">
        <v>2</v>
      </c>
      <c r="E568" s="259">
        <v>1</v>
      </c>
    </row>
    <row r="569" spans="1:5" ht="15" customHeight="1" x14ac:dyDescent="0.25">
      <c r="A569" s="258" t="s">
        <v>493</v>
      </c>
      <c r="B569" s="258" t="str">
        <f>IFERROR(VLOOKUP($A569,'[2]Establecimiento 2023'!$A$1:$E$183,4,FALSE),0)</f>
        <v>04303-Monte Patria</v>
      </c>
      <c r="C569" s="258" t="str">
        <f>IFERROR(VLOOKUP($A569,'[2]Establecimiento 2023'!$A$1:$E$183,3,FALSE),0)</f>
        <v>105428-Posta de Salud Rural Huatulame</v>
      </c>
      <c r="D569" s="259">
        <v>1</v>
      </c>
      <c r="E569" s="259">
        <v>3</v>
      </c>
    </row>
    <row r="570" spans="1:5" ht="15" customHeight="1" x14ac:dyDescent="0.25">
      <c r="A570" s="258" t="s">
        <v>493</v>
      </c>
      <c r="B570" s="258" t="str">
        <f>IFERROR(VLOOKUP($A570,'[2]Establecimiento 2023'!$A$1:$E$183,4,FALSE),0)</f>
        <v>04303-Monte Patria</v>
      </c>
      <c r="C570" s="258" t="str">
        <f>IFERROR(VLOOKUP($A570,'[2]Establecimiento 2023'!$A$1:$E$183,3,FALSE),0)</f>
        <v>105428-Posta de Salud Rural Huatulame</v>
      </c>
      <c r="D570" s="259">
        <v>4</v>
      </c>
      <c r="E570" s="259">
        <v>1</v>
      </c>
    </row>
    <row r="571" spans="1:5" ht="15" customHeight="1" x14ac:dyDescent="0.25">
      <c r="A571" s="258" t="s">
        <v>496</v>
      </c>
      <c r="B571" s="258" t="str">
        <f>IFERROR(VLOOKUP($A571,'[2]Establecimiento 2023'!$A$1:$E$183,4,FALSE),0)</f>
        <v>04303-Monte Patria</v>
      </c>
      <c r="C571" s="258" t="str">
        <f>IFERROR(VLOOKUP($A571,'[2]Establecimiento 2023'!$A$1:$E$183,3,FALSE),0)</f>
        <v>105432-Posta de Salud Rural Rapel (Monte Patria)</v>
      </c>
      <c r="D571" s="259">
        <v>3</v>
      </c>
      <c r="E571" s="259">
        <v>1</v>
      </c>
    </row>
    <row r="572" spans="1:5" ht="15" customHeight="1" x14ac:dyDescent="0.25">
      <c r="A572" s="258" t="s">
        <v>497</v>
      </c>
      <c r="B572" s="258" t="str">
        <f>IFERROR(VLOOKUP($A572,'[2]Establecimiento 2023'!$A$1:$E$183,4,FALSE),0)</f>
        <v>04302-Combarbalá</v>
      </c>
      <c r="C572" s="258" t="str">
        <f>IFERROR(VLOOKUP($A572,'[2]Establecimiento 2023'!$A$1:$E$183,3,FALSE),0)</f>
        <v>105433-Posta de Salud Rural San Lorenzo (Combarbalá)</v>
      </c>
      <c r="D572" s="259">
        <v>1</v>
      </c>
      <c r="E572" s="259">
        <v>2</v>
      </c>
    </row>
    <row r="573" spans="1:5" ht="15" customHeight="1" x14ac:dyDescent="0.25">
      <c r="A573" s="258" t="s">
        <v>497</v>
      </c>
      <c r="B573" s="258" t="str">
        <f>IFERROR(VLOOKUP($A573,'[2]Establecimiento 2023'!$A$1:$E$183,4,FALSE),0)</f>
        <v>04302-Combarbalá</v>
      </c>
      <c r="C573" s="258" t="str">
        <f>IFERROR(VLOOKUP($A573,'[2]Establecimiento 2023'!$A$1:$E$183,3,FALSE),0)</f>
        <v>105433-Posta de Salud Rural San Lorenzo (Combarbalá)</v>
      </c>
      <c r="D573" s="259">
        <v>3</v>
      </c>
      <c r="E573" s="259">
        <v>4</v>
      </c>
    </row>
    <row r="574" spans="1:5" ht="15" customHeight="1" x14ac:dyDescent="0.25">
      <c r="A574" s="258" t="s">
        <v>497</v>
      </c>
      <c r="B574" s="258" t="str">
        <f>IFERROR(VLOOKUP($A574,'[2]Establecimiento 2023'!$A$1:$E$183,4,FALSE),0)</f>
        <v>04302-Combarbalá</v>
      </c>
      <c r="C574" s="258" t="str">
        <f>IFERROR(VLOOKUP($A574,'[2]Establecimiento 2023'!$A$1:$E$183,3,FALSE),0)</f>
        <v>105433-Posta de Salud Rural San Lorenzo (Combarbalá)</v>
      </c>
      <c r="D574" s="259">
        <v>4</v>
      </c>
      <c r="E574" s="259">
        <v>3</v>
      </c>
    </row>
    <row r="575" spans="1:5" ht="15" customHeight="1" x14ac:dyDescent="0.25">
      <c r="A575" s="258" t="s">
        <v>498</v>
      </c>
      <c r="B575" s="258" t="str">
        <f>IFERROR(VLOOKUP($A575,'[2]Establecimiento 2023'!$A$1:$E$183,4,FALSE),0)</f>
        <v>04302-Combarbalá</v>
      </c>
      <c r="C575" s="258" t="str">
        <f>IFERROR(VLOOKUP($A575,'[2]Establecimiento 2023'!$A$1:$E$183,3,FALSE),0)</f>
        <v>105434-Posta de Salud Rural San Marcos (Combarbalá)</v>
      </c>
      <c r="D575" s="259">
        <v>1</v>
      </c>
      <c r="E575" s="259">
        <v>4</v>
      </c>
    </row>
    <row r="576" spans="1:5" ht="15" customHeight="1" x14ac:dyDescent="0.25">
      <c r="A576" s="258" t="s">
        <v>498</v>
      </c>
      <c r="B576" s="258" t="str">
        <f>IFERROR(VLOOKUP($A576,'[2]Establecimiento 2023'!$A$1:$E$183,4,FALSE),0)</f>
        <v>04302-Combarbalá</v>
      </c>
      <c r="C576" s="258" t="str">
        <f>IFERROR(VLOOKUP($A576,'[2]Establecimiento 2023'!$A$1:$E$183,3,FALSE),0)</f>
        <v>105434-Posta de Salud Rural San Marcos (Combarbalá)</v>
      </c>
      <c r="D576" s="259">
        <v>2</v>
      </c>
      <c r="E576" s="259">
        <v>2</v>
      </c>
    </row>
    <row r="577" spans="1:5" ht="15" customHeight="1" x14ac:dyDescent="0.25">
      <c r="A577" s="258" t="s">
        <v>498</v>
      </c>
      <c r="B577" s="258" t="str">
        <f>IFERROR(VLOOKUP($A577,'[2]Establecimiento 2023'!$A$1:$E$183,4,FALSE),0)</f>
        <v>04302-Combarbalá</v>
      </c>
      <c r="C577" s="258" t="str">
        <f>IFERROR(VLOOKUP($A577,'[2]Establecimiento 2023'!$A$1:$E$183,3,FALSE),0)</f>
        <v>105434-Posta de Salud Rural San Marcos (Combarbalá)</v>
      </c>
      <c r="D577" s="259">
        <v>3</v>
      </c>
      <c r="E577" s="259">
        <v>8</v>
      </c>
    </row>
    <row r="578" spans="1:5" ht="15" customHeight="1" x14ac:dyDescent="0.25">
      <c r="A578" s="258" t="s">
        <v>498</v>
      </c>
      <c r="B578" s="258" t="str">
        <f>IFERROR(VLOOKUP($A578,'[2]Establecimiento 2023'!$A$1:$E$183,4,FALSE),0)</f>
        <v>04302-Combarbalá</v>
      </c>
      <c r="C578" s="258" t="str">
        <f>IFERROR(VLOOKUP($A578,'[2]Establecimiento 2023'!$A$1:$E$183,3,FALSE),0)</f>
        <v>105434-Posta de Salud Rural San Marcos (Combarbalá)</v>
      </c>
      <c r="D578" s="259">
        <v>4</v>
      </c>
      <c r="E578" s="259">
        <v>2</v>
      </c>
    </row>
    <row r="579" spans="1:5" ht="15" customHeight="1" x14ac:dyDescent="0.25">
      <c r="A579" s="258" t="s">
        <v>501</v>
      </c>
      <c r="B579" s="258" t="str">
        <f>IFERROR(VLOOKUP($A579,'[2]Establecimiento 2023'!$A$1:$E$183,4,FALSE),0)</f>
        <v>04301-Ovalle</v>
      </c>
      <c r="C579" s="258" t="str">
        <f>IFERROR(VLOOKUP($A579,'[2]Establecimiento 2023'!$A$1:$E$183,3,FALSE),0)</f>
        <v>105437-Posta de Salud Rural Chalinga</v>
      </c>
      <c r="D579" s="259">
        <v>2</v>
      </c>
      <c r="E579" s="259">
        <v>1</v>
      </c>
    </row>
    <row r="580" spans="1:5" ht="15" customHeight="1" x14ac:dyDescent="0.25">
      <c r="A580" s="258" t="s">
        <v>502</v>
      </c>
      <c r="B580" s="258" t="str">
        <f>IFERROR(VLOOKUP($A580,'[2]Establecimiento 2023'!$A$1:$E$183,4,FALSE),0)</f>
        <v>04301-Ovalle</v>
      </c>
      <c r="C580" s="258" t="str">
        <f>IFERROR(VLOOKUP($A580,'[2]Establecimiento 2023'!$A$1:$E$183,3,FALSE),0)</f>
        <v>105439-Posta de Salud Rural Cerro Blanco</v>
      </c>
      <c r="D580" s="259">
        <v>1</v>
      </c>
      <c r="E580" s="259">
        <v>1</v>
      </c>
    </row>
    <row r="581" spans="1:5" ht="15" customHeight="1" x14ac:dyDescent="0.25">
      <c r="A581" s="258" t="s">
        <v>504</v>
      </c>
      <c r="B581" s="258" t="str">
        <f>IFERROR(VLOOKUP($A581,'[2]Establecimiento 2023'!$A$1:$E$183,4,FALSE),0)</f>
        <v>04302-Combarbalá</v>
      </c>
      <c r="C581" s="258" t="str">
        <f>IFERROR(VLOOKUP($A581,'[2]Establecimiento 2023'!$A$1:$E$183,3,FALSE),0)</f>
        <v>105441-Posta de Salud Rural Manquehua</v>
      </c>
      <c r="D581" s="259">
        <v>1</v>
      </c>
      <c r="E581" s="259">
        <v>6</v>
      </c>
    </row>
    <row r="582" spans="1:5" ht="15" customHeight="1" x14ac:dyDescent="0.25">
      <c r="A582" s="258" t="s">
        <v>504</v>
      </c>
      <c r="B582" s="258" t="str">
        <f>IFERROR(VLOOKUP($A582,'[2]Establecimiento 2023'!$A$1:$E$183,4,FALSE),0)</f>
        <v>04302-Combarbalá</v>
      </c>
      <c r="C582" s="258" t="str">
        <f>IFERROR(VLOOKUP($A582,'[2]Establecimiento 2023'!$A$1:$E$183,3,FALSE),0)</f>
        <v>105441-Posta de Salud Rural Manquehua</v>
      </c>
      <c r="D582" s="259">
        <v>2</v>
      </c>
      <c r="E582" s="259">
        <v>5</v>
      </c>
    </row>
    <row r="583" spans="1:5" ht="15" customHeight="1" x14ac:dyDescent="0.25">
      <c r="A583" s="258" t="s">
        <v>504</v>
      </c>
      <c r="B583" s="258" t="str">
        <f>IFERROR(VLOOKUP($A583,'[2]Establecimiento 2023'!$A$1:$E$183,4,FALSE),0)</f>
        <v>04302-Combarbalá</v>
      </c>
      <c r="C583" s="258" t="str">
        <f>IFERROR(VLOOKUP($A583,'[2]Establecimiento 2023'!$A$1:$E$183,3,FALSE),0)</f>
        <v>105441-Posta de Salud Rural Manquehua</v>
      </c>
      <c r="D583" s="259">
        <v>3</v>
      </c>
      <c r="E583" s="259">
        <v>4</v>
      </c>
    </row>
    <row r="584" spans="1:5" ht="15" customHeight="1" x14ac:dyDescent="0.25">
      <c r="A584" s="258" t="s">
        <v>505</v>
      </c>
      <c r="B584" s="258" t="str">
        <f>IFERROR(VLOOKUP($A584,'[2]Establecimiento 2023'!$A$1:$E$183,4,FALSE),0)</f>
        <v>04201-Illapel</v>
      </c>
      <c r="C584" s="258" t="str">
        <f>IFERROR(VLOOKUP($A584,'[2]Establecimiento 2023'!$A$1:$E$183,3,FALSE),0)</f>
        <v>105443-Posta de Salud Rural Cárcamo</v>
      </c>
      <c r="D584" s="259">
        <v>1</v>
      </c>
      <c r="E584" s="259">
        <v>7</v>
      </c>
    </row>
    <row r="585" spans="1:5" ht="15" customHeight="1" x14ac:dyDescent="0.25">
      <c r="A585" s="258" t="s">
        <v>505</v>
      </c>
      <c r="B585" s="258" t="str">
        <f>IFERROR(VLOOKUP($A585,'[2]Establecimiento 2023'!$A$1:$E$183,4,FALSE),0)</f>
        <v>04201-Illapel</v>
      </c>
      <c r="C585" s="258" t="str">
        <f>IFERROR(VLOOKUP($A585,'[2]Establecimiento 2023'!$A$1:$E$183,3,FALSE),0)</f>
        <v>105443-Posta de Salud Rural Cárcamo</v>
      </c>
      <c r="D585" s="259">
        <v>2</v>
      </c>
      <c r="E585" s="259">
        <v>12</v>
      </c>
    </row>
    <row r="586" spans="1:5" ht="15" customHeight="1" x14ac:dyDescent="0.25">
      <c r="A586" s="258" t="s">
        <v>505</v>
      </c>
      <c r="B586" s="258" t="str">
        <f>IFERROR(VLOOKUP($A586,'[2]Establecimiento 2023'!$A$1:$E$183,4,FALSE),0)</f>
        <v>04201-Illapel</v>
      </c>
      <c r="C586" s="258" t="str">
        <f>IFERROR(VLOOKUP($A586,'[2]Establecimiento 2023'!$A$1:$E$183,3,FALSE),0)</f>
        <v>105443-Posta de Salud Rural Cárcamo</v>
      </c>
      <c r="D586" s="259">
        <v>3</v>
      </c>
      <c r="E586" s="259">
        <v>7</v>
      </c>
    </row>
    <row r="587" spans="1:5" ht="15" customHeight="1" x14ac:dyDescent="0.25">
      <c r="A587" s="258" t="s">
        <v>505</v>
      </c>
      <c r="B587" s="258" t="str">
        <f>IFERROR(VLOOKUP($A587,'[2]Establecimiento 2023'!$A$1:$E$183,4,FALSE),0)</f>
        <v>04201-Illapel</v>
      </c>
      <c r="C587" s="258" t="str">
        <f>IFERROR(VLOOKUP($A587,'[2]Establecimiento 2023'!$A$1:$E$183,3,FALSE),0)</f>
        <v>105443-Posta de Salud Rural Cárcamo</v>
      </c>
      <c r="D587" s="259">
        <v>4</v>
      </c>
      <c r="E587" s="259">
        <v>17</v>
      </c>
    </row>
    <row r="588" spans="1:5" ht="15" customHeight="1" x14ac:dyDescent="0.25">
      <c r="A588" s="258" t="s">
        <v>506</v>
      </c>
      <c r="B588" s="258" t="str">
        <f>IFERROR(VLOOKUP($A588,'[2]Establecimiento 2023'!$A$1:$E$183,4,FALSE),0)</f>
        <v>04201-Illapel</v>
      </c>
      <c r="C588" s="258" t="str">
        <f>IFERROR(VLOOKUP($A588,'[2]Establecimiento 2023'!$A$1:$E$183,3,FALSE),0)</f>
        <v>105444-Posta de Salud Rural Huintil</v>
      </c>
      <c r="D588" s="259">
        <v>1</v>
      </c>
      <c r="E588" s="259">
        <v>14</v>
      </c>
    </row>
    <row r="589" spans="1:5" ht="15" customHeight="1" x14ac:dyDescent="0.25">
      <c r="A589" s="258" t="s">
        <v>506</v>
      </c>
      <c r="B589" s="258" t="str">
        <f>IFERROR(VLOOKUP($A589,'[2]Establecimiento 2023'!$A$1:$E$183,4,FALSE),0)</f>
        <v>04201-Illapel</v>
      </c>
      <c r="C589" s="258" t="str">
        <f>IFERROR(VLOOKUP($A589,'[2]Establecimiento 2023'!$A$1:$E$183,3,FALSE),0)</f>
        <v>105444-Posta de Salud Rural Huintil</v>
      </c>
      <c r="D589" s="259">
        <v>3</v>
      </c>
      <c r="E589" s="259">
        <v>3</v>
      </c>
    </row>
    <row r="590" spans="1:5" ht="15" customHeight="1" x14ac:dyDescent="0.25">
      <c r="A590" s="258" t="s">
        <v>506</v>
      </c>
      <c r="B590" s="258" t="str">
        <f>IFERROR(VLOOKUP($A590,'[2]Establecimiento 2023'!$A$1:$E$183,4,FALSE),0)</f>
        <v>04201-Illapel</v>
      </c>
      <c r="C590" s="258" t="str">
        <f>IFERROR(VLOOKUP($A590,'[2]Establecimiento 2023'!$A$1:$E$183,3,FALSE),0)</f>
        <v>105444-Posta de Salud Rural Huintil</v>
      </c>
      <c r="D590" s="259">
        <v>4</v>
      </c>
      <c r="E590" s="259">
        <v>9</v>
      </c>
    </row>
    <row r="591" spans="1:5" ht="15" customHeight="1" x14ac:dyDescent="0.25">
      <c r="A591" s="258" t="s">
        <v>507</v>
      </c>
      <c r="B591" s="258" t="str">
        <f>IFERROR(VLOOKUP($A591,'[2]Establecimiento 2023'!$A$1:$E$183,4,FALSE),0)</f>
        <v>04201-Illapel</v>
      </c>
      <c r="C591" s="258" t="str">
        <f>IFERROR(VLOOKUP($A591,'[2]Establecimiento 2023'!$A$1:$E$183,3,FALSE),0)</f>
        <v>105445-Posta de Salud Rural Limáhuida</v>
      </c>
      <c r="D591" s="259">
        <v>1</v>
      </c>
      <c r="E591" s="259">
        <v>3</v>
      </c>
    </row>
    <row r="592" spans="1:5" ht="15" customHeight="1" x14ac:dyDescent="0.25">
      <c r="A592" s="258" t="s">
        <v>507</v>
      </c>
      <c r="B592" s="258" t="str">
        <f>IFERROR(VLOOKUP($A592,'[2]Establecimiento 2023'!$A$1:$E$183,4,FALSE),0)</f>
        <v>04201-Illapel</v>
      </c>
      <c r="C592" s="258" t="str">
        <f>IFERROR(VLOOKUP($A592,'[2]Establecimiento 2023'!$A$1:$E$183,3,FALSE),0)</f>
        <v>105445-Posta de Salud Rural Limáhuida</v>
      </c>
      <c r="D592" s="259">
        <v>3</v>
      </c>
      <c r="E592" s="259">
        <v>3</v>
      </c>
    </row>
    <row r="593" spans="1:5" ht="15" customHeight="1" x14ac:dyDescent="0.25">
      <c r="A593" s="258" t="s">
        <v>507</v>
      </c>
      <c r="B593" s="258" t="str">
        <f>IFERROR(VLOOKUP($A593,'[2]Establecimiento 2023'!$A$1:$E$183,4,FALSE),0)</f>
        <v>04201-Illapel</v>
      </c>
      <c r="C593" s="258" t="str">
        <f>IFERROR(VLOOKUP($A593,'[2]Establecimiento 2023'!$A$1:$E$183,3,FALSE),0)</f>
        <v>105445-Posta de Salud Rural Limáhuida</v>
      </c>
      <c r="D593" s="259">
        <v>4</v>
      </c>
      <c r="E593" s="259">
        <v>3</v>
      </c>
    </row>
    <row r="594" spans="1:5" ht="15" customHeight="1" x14ac:dyDescent="0.25">
      <c r="A594" s="258" t="s">
        <v>508</v>
      </c>
      <c r="B594" s="258" t="str">
        <f>IFERROR(VLOOKUP($A594,'[2]Establecimiento 2023'!$A$1:$E$183,4,FALSE),0)</f>
        <v>04201-Illapel</v>
      </c>
      <c r="C594" s="258" t="str">
        <f>IFERROR(VLOOKUP($A594,'[2]Establecimiento 2023'!$A$1:$E$183,3,FALSE),0)</f>
        <v>105446-Posta de Salud Rural Matancilla</v>
      </c>
      <c r="D594" s="259">
        <v>1</v>
      </c>
      <c r="E594" s="259">
        <v>2</v>
      </c>
    </row>
    <row r="595" spans="1:5" ht="15" customHeight="1" x14ac:dyDescent="0.25">
      <c r="A595" s="258" t="s">
        <v>508</v>
      </c>
      <c r="B595" s="258" t="str">
        <f>IFERROR(VLOOKUP($A595,'[2]Establecimiento 2023'!$A$1:$E$183,4,FALSE),0)</f>
        <v>04201-Illapel</v>
      </c>
      <c r="C595" s="258" t="str">
        <f>IFERROR(VLOOKUP($A595,'[2]Establecimiento 2023'!$A$1:$E$183,3,FALSE),0)</f>
        <v>105446-Posta de Salud Rural Matancilla</v>
      </c>
      <c r="D595" s="259">
        <v>2</v>
      </c>
      <c r="E595" s="259">
        <v>1</v>
      </c>
    </row>
    <row r="596" spans="1:5" ht="15" customHeight="1" x14ac:dyDescent="0.25">
      <c r="A596" s="258" t="s">
        <v>509</v>
      </c>
      <c r="B596" s="258" t="str">
        <f>IFERROR(VLOOKUP($A596,'[2]Establecimiento 2023'!$A$1:$E$183,4,FALSE),0)</f>
        <v>04201-Illapel</v>
      </c>
      <c r="C596" s="258" t="str">
        <f>IFERROR(VLOOKUP($A596,'[2]Establecimiento 2023'!$A$1:$E$183,3,FALSE),0)</f>
        <v>105447-Posta de Salud Rural Peralillo Illapel</v>
      </c>
      <c r="D596" s="259">
        <v>2</v>
      </c>
      <c r="E596" s="259">
        <v>2</v>
      </c>
    </row>
    <row r="597" spans="1:5" ht="15" customHeight="1" x14ac:dyDescent="0.25">
      <c r="A597" s="258" t="s">
        <v>510</v>
      </c>
      <c r="B597" s="258" t="str">
        <f>IFERROR(VLOOKUP($A597,'[2]Establecimiento 2023'!$A$1:$E$183,4,FALSE),0)</f>
        <v>04201-Illapel</v>
      </c>
      <c r="C597" s="258" t="str">
        <f>IFERROR(VLOOKUP($A597,'[2]Establecimiento 2023'!$A$1:$E$183,3,FALSE),0)</f>
        <v>105448-Posta de Salud Rural Santa Virginia</v>
      </c>
      <c r="D597" s="259">
        <v>1</v>
      </c>
      <c r="E597" s="259">
        <v>2</v>
      </c>
    </row>
    <row r="598" spans="1:5" ht="15" customHeight="1" x14ac:dyDescent="0.25">
      <c r="A598" s="258" t="s">
        <v>510</v>
      </c>
      <c r="B598" s="258" t="str">
        <f>IFERROR(VLOOKUP($A598,'[2]Establecimiento 2023'!$A$1:$E$183,4,FALSE),0)</f>
        <v>04201-Illapel</v>
      </c>
      <c r="C598" s="258" t="str">
        <f>IFERROR(VLOOKUP($A598,'[2]Establecimiento 2023'!$A$1:$E$183,3,FALSE),0)</f>
        <v>105448-Posta de Salud Rural Santa Virginia</v>
      </c>
      <c r="D598" s="259">
        <v>2</v>
      </c>
      <c r="E598" s="259">
        <v>1</v>
      </c>
    </row>
    <row r="599" spans="1:5" ht="15" customHeight="1" x14ac:dyDescent="0.25">
      <c r="A599" s="258" t="s">
        <v>510</v>
      </c>
      <c r="B599" s="258" t="str">
        <f>IFERROR(VLOOKUP($A599,'[2]Establecimiento 2023'!$A$1:$E$183,4,FALSE),0)</f>
        <v>04201-Illapel</v>
      </c>
      <c r="C599" s="258" t="str">
        <f>IFERROR(VLOOKUP($A599,'[2]Establecimiento 2023'!$A$1:$E$183,3,FALSE),0)</f>
        <v>105448-Posta de Salud Rural Santa Virginia</v>
      </c>
      <c r="D599" s="259">
        <v>4</v>
      </c>
      <c r="E599" s="259">
        <v>8</v>
      </c>
    </row>
    <row r="600" spans="1:5" ht="15" customHeight="1" x14ac:dyDescent="0.25">
      <c r="A600" s="258" t="s">
        <v>511</v>
      </c>
      <c r="B600" s="258" t="str">
        <f>IFERROR(VLOOKUP($A600,'[2]Establecimiento 2023'!$A$1:$E$183,4,FALSE),0)</f>
        <v>04201-Illapel</v>
      </c>
      <c r="C600" s="258" t="str">
        <f>IFERROR(VLOOKUP($A600,'[2]Establecimiento 2023'!$A$1:$E$183,3,FALSE),0)</f>
        <v>105449-Posta de Salud Rural Tunga Norte</v>
      </c>
      <c r="D600" s="259">
        <v>1</v>
      </c>
      <c r="E600" s="259">
        <v>3</v>
      </c>
    </row>
    <row r="601" spans="1:5" ht="15" customHeight="1" x14ac:dyDescent="0.25">
      <c r="A601" s="258" t="s">
        <v>511</v>
      </c>
      <c r="B601" s="258" t="str">
        <f>IFERROR(VLOOKUP($A601,'[2]Establecimiento 2023'!$A$1:$E$183,4,FALSE),0)</f>
        <v>04201-Illapel</v>
      </c>
      <c r="C601" s="258" t="str">
        <f>IFERROR(VLOOKUP($A601,'[2]Establecimiento 2023'!$A$1:$E$183,3,FALSE),0)</f>
        <v>105449-Posta de Salud Rural Tunga Norte</v>
      </c>
      <c r="D601" s="259">
        <v>3</v>
      </c>
      <c r="E601" s="259">
        <v>1</v>
      </c>
    </row>
    <row r="602" spans="1:5" ht="15" customHeight="1" x14ac:dyDescent="0.25">
      <c r="A602" s="258" t="s">
        <v>511</v>
      </c>
      <c r="B602" s="258" t="str">
        <f>IFERROR(VLOOKUP($A602,'[2]Establecimiento 2023'!$A$1:$E$183,4,FALSE),0)</f>
        <v>04201-Illapel</v>
      </c>
      <c r="C602" s="258" t="str">
        <f>IFERROR(VLOOKUP($A602,'[2]Establecimiento 2023'!$A$1:$E$183,3,FALSE),0)</f>
        <v>105449-Posta de Salud Rural Tunga Norte</v>
      </c>
      <c r="D602" s="259">
        <v>4</v>
      </c>
      <c r="E602" s="259">
        <v>4</v>
      </c>
    </row>
    <row r="603" spans="1:5" ht="15" customHeight="1" x14ac:dyDescent="0.25">
      <c r="A603" s="258" t="s">
        <v>513</v>
      </c>
      <c r="B603" s="258" t="str">
        <f>IFERROR(VLOOKUP($A603,'[2]Establecimiento 2023'!$A$1:$E$183,4,FALSE),0)</f>
        <v>04204-Salamanca</v>
      </c>
      <c r="C603" s="258" t="str">
        <f>IFERROR(VLOOKUP($A603,'[2]Establecimiento 2023'!$A$1:$E$183,3,FALSE),0)</f>
        <v>105453-Posta de Salud Rural Tranquilla</v>
      </c>
      <c r="D603" s="259">
        <v>1</v>
      </c>
      <c r="E603" s="259">
        <v>1</v>
      </c>
    </row>
    <row r="604" spans="1:5" ht="15" customHeight="1" x14ac:dyDescent="0.25">
      <c r="A604" s="258" t="s">
        <v>513</v>
      </c>
      <c r="B604" s="258" t="str">
        <f>IFERROR(VLOOKUP($A604,'[2]Establecimiento 2023'!$A$1:$E$183,4,FALSE),0)</f>
        <v>04204-Salamanca</v>
      </c>
      <c r="C604" s="258" t="str">
        <f>IFERROR(VLOOKUP($A604,'[2]Establecimiento 2023'!$A$1:$E$183,3,FALSE),0)</f>
        <v>105453-Posta de Salud Rural Tranquilla</v>
      </c>
      <c r="D604" s="259">
        <v>3</v>
      </c>
      <c r="E604" s="259">
        <v>1</v>
      </c>
    </row>
    <row r="605" spans="1:5" ht="15" customHeight="1" x14ac:dyDescent="0.25">
      <c r="A605" s="258" t="s">
        <v>515</v>
      </c>
      <c r="B605" s="258" t="str">
        <f>IFERROR(VLOOKUP($A605,'[2]Establecimiento 2023'!$A$1:$E$183,4,FALSE),0)</f>
        <v>04204-Salamanca</v>
      </c>
      <c r="C605" s="258" t="str">
        <f>IFERROR(VLOOKUP($A605,'[2]Establecimiento 2023'!$A$1:$E$183,3,FALSE),0)</f>
        <v>105455-CESFAM Valle Alto</v>
      </c>
      <c r="D605" s="259">
        <v>1</v>
      </c>
      <c r="E605" s="259">
        <v>2</v>
      </c>
    </row>
    <row r="606" spans="1:5" ht="15" customHeight="1" x14ac:dyDescent="0.25">
      <c r="A606" s="258" t="s">
        <v>515</v>
      </c>
      <c r="B606" s="258" t="str">
        <f>IFERROR(VLOOKUP($A606,'[2]Establecimiento 2023'!$A$1:$E$183,4,FALSE),0)</f>
        <v>04204-Salamanca</v>
      </c>
      <c r="C606" s="258" t="str">
        <f>IFERROR(VLOOKUP($A606,'[2]Establecimiento 2023'!$A$1:$E$183,3,FALSE),0)</f>
        <v>105455-CESFAM Valle Alto</v>
      </c>
      <c r="D606" s="259">
        <v>2</v>
      </c>
      <c r="E606" s="259">
        <v>1</v>
      </c>
    </row>
    <row r="607" spans="1:5" ht="15" customHeight="1" x14ac:dyDescent="0.25">
      <c r="A607" s="258" t="s">
        <v>515</v>
      </c>
      <c r="B607" s="258" t="str">
        <f>IFERROR(VLOOKUP($A607,'[2]Establecimiento 2023'!$A$1:$E$183,4,FALSE),0)</f>
        <v>04204-Salamanca</v>
      </c>
      <c r="C607" s="258" t="str">
        <f>IFERROR(VLOOKUP($A607,'[2]Establecimiento 2023'!$A$1:$E$183,3,FALSE),0)</f>
        <v>105455-CESFAM Valle Alto</v>
      </c>
      <c r="D607" s="259">
        <v>3</v>
      </c>
      <c r="E607" s="259">
        <v>1</v>
      </c>
    </row>
    <row r="608" spans="1:5" ht="15" customHeight="1" x14ac:dyDescent="0.25">
      <c r="A608" s="258" t="s">
        <v>515</v>
      </c>
      <c r="B608" s="258" t="str">
        <f>IFERROR(VLOOKUP($A608,'[2]Establecimiento 2023'!$A$1:$E$183,4,FALSE),0)</f>
        <v>04204-Salamanca</v>
      </c>
      <c r="C608" s="258" t="str">
        <f>IFERROR(VLOOKUP($A608,'[2]Establecimiento 2023'!$A$1:$E$183,3,FALSE),0)</f>
        <v>105455-CESFAM Valle Alto</v>
      </c>
      <c r="D608" s="259">
        <v>4</v>
      </c>
      <c r="E608" s="259">
        <v>0</v>
      </c>
    </row>
    <row r="609" spans="1:5" ht="15" customHeight="1" x14ac:dyDescent="0.25">
      <c r="A609" s="258" t="s">
        <v>519</v>
      </c>
      <c r="B609" s="258" t="str">
        <f>IFERROR(VLOOKUP($A609,'[2]Establecimiento 2023'!$A$1:$E$183,4,FALSE),0)</f>
        <v>04302-Combarbalá</v>
      </c>
      <c r="C609" s="258" t="str">
        <f>IFERROR(VLOOKUP($A609,'[2]Establecimiento 2023'!$A$1:$E$183,3,FALSE),0)</f>
        <v>105459-Posta de Salud Rural Barrancas</v>
      </c>
      <c r="D609" s="259">
        <v>1</v>
      </c>
      <c r="E609" s="259">
        <v>4</v>
      </c>
    </row>
    <row r="610" spans="1:5" ht="15" customHeight="1" x14ac:dyDescent="0.25">
      <c r="A610" s="258" t="s">
        <v>519</v>
      </c>
      <c r="B610" s="258" t="str">
        <f>IFERROR(VLOOKUP($A610,'[2]Establecimiento 2023'!$A$1:$E$183,4,FALSE),0)</f>
        <v>04302-Combarbalá</v>
      </c>
      <c r="C610" s="258" t="str">
        <f>IFERROR(VLOOKUP($A610,'[2]Establecimiento 2023'!$A$1:$E$183,3,FALSE),0)</f>
        <v>105459-Posta de Salud Rural Barrancas</v>
      </c>
      <c r="D610" s="259">
        <v>2</v>
      </c>
      <c r="E610" s="259">
        <v>7</v>
      </c>
    </row>
    <row r="611" spans="1:5" ht="15" customHeight="1" x14ac:dyDescent="0.25">
      <c r="A611" s="258" t="s">
        <v>519</v>
      </c>
      <c r="B611" s="258" t="str">
        <f>IFERROR(VLOOKUP($A611,'[2]Establecimiento 2023'!$A$1:$E$183,4,FALSE),0)</f>
        <v>04302-Combarbalá</v>
      </c>
      <c r="C611" s="258" t="str">
        <f>IFERROR(VLOOKUP($A611,'[2]Establecimiento 2023'!$A$1:$E$183,3,FALSE),0)</f>
        <v>105459-Posta de Salud Rural Barrancas</v>
      </c>
      <c r="D611" s="259">
        <v>3</v>
      </c>
      <c r="E611" s="259">
        <v>7</v>
      </c>
    </row>
    <row r="612" spans="1:5" ht="15" customHeight="1" x14ac:dyDescent="0.25">
      <c r="A612" s="258" t="s">
        <v>519</v>
      </c>
      <c r="B612" s="258" t="str">
        <f>IFERROR(VLOOKUP($A612,'[2]Establecimiento 2023'!$A$1:$E$183,4,FALSE),0)</f>
        <v>04302-Combarbalá</v>
      </c>
      <c r="C612" s="258" t="str">
        <f>IFERROR(VLOOKUP($A612,'[2]Establecimiento 2023'!$A$1:$E$183,3,FALSE),0)</f>
        <v>105459-Posta de Salud Rural Barrancas</v>
      </c>
      <c r="D612" s="259">
        <v>4</v>
      </c>
      <c r="E612" s="259">
        <v>5</v>
      </c>
    </row>
    <row r="613" spans="1:5" ht="15" customHeight="1" x14ac:dyDescent="0.25">
      <c r="A613" s="258" t="s">
        <v>520</v>
      </c>
      <c r="B613" s="258" t="str">
        <f>IFERROR(VLOOKUP($A613,'[2]Establecimiento 2023'!$A$1:$E$183,4,FALSE),0)</f>
        <v>04302-Combarbalá</v>
      </c>
      <c r="C613" s="258" t="str">
        <f>IFERROR(VLOOKUP($A613,'[2]Establecimiento 2023'!$A$1:$E$183,3,FALSE),0)</f>
        <v>105460-Centro Comunitario de Salud Familiar Cogotí 18</v>
      </c>
      <c r="D613" s="259">
        <v>1</v>
      </c>
      <c r="E613" s="259">
        <v>1</v>
      </c>
    </row>
    <row r="614" spans="1:5" ht="15" customHeight="1" x14ac:dyDescent="0.25">
      <c r="A614" s="258" t="s">
        <v>520</v>
      </c>
      <c r="B614" s="258" t="str">
        <f>IFERROR(VLOOKUP($A614,'[2]Establecimiento 2023'!$A$1:$E$183,4,FALSE),0)</f>
        <v>04302-Combarbalá</v>
      </c>
      <c r="C614" s="258" t="str">
        <f>IFERROR(VLOOKUP($A614,'[2]Establecimiento 2023'!$A$1:$E$183,3,FALSE),0)</f>
        <v>105460-Centro Comunitario de Salud Familiar Cogotí 18</v>
      </c>
      <c r="D614" s="259">
        <v>2</v>
      </c>
      <c r="E614" s="259">
        <v>15</v>
      </c>
    </row>
    <row r="615" spans="1:5" ht="15" customHeight="1" x14ac:dyDescent="0.25">
      <c r="A615" s="258" t="s">
        <v>520</v>
      </c>
      <c r="B615" s="258" t="str">
        <f>IFERROR(VLOOKUP($A615,'[2]Establecimiento 2023'!$A$1:$E$183,4,FALSE),0)</f>
        <v>04302-Combarbalá</v>
      </c>
      <c r="C615" s="258" t="str">
        <f>IFERROR(VLOOKUP($A615,'[2]Establecimiento 2023'!$A$1:$E$183,3,FALSE),0)</f>
        <v>105460-Centro Comunitario de Salud Familiar Cogotí 18</v>
      </c>
      <c r="D615" s="259">
        <v>3</v>
      </c>
      <c r="E615" s="259">
        <v>8</v>
      </c>
    </row>
    <row r="616" spans="1:5" ht="15" customHeight="1" x14ac:dyDescent="0.25">
      <c r="A616" s="258" t="s">
        <v>520</v>
      </c>
      <c r="B616" s="258" t="str">
        <f>IFERROR(VLOOKUP($A616,'[2]Establecimiento 2023'!$A$1:$E$183,4,FALSE),0)</f>
        <v>04302-Combarbalá</v>
      </c>
      <c r="C616" s="258" t="str">
        <f>IFERROR(VLOOKUP($A616,'[2]Establecimiento 2023'!$A$1:$E$183,3,FALSE),0)</f>
        <v>105460-Centro Comunitario de Salud Familiar Cogotí 18</v>
      </c>
      <c r="D616" s="259">
        <v>4</v>
      </c>
      <c r="E616" s="259">
        <v>9</v>
      </c>
    </row>
    <row r="617" spans="1:5" ht="15" customHeight="1" x14ac:dyDescent="0.25">
      <c r="A617" s="258" t="s">
        <v>521</v>
      </c>
      <c r="B617" s="258" t="str">
        <f>IFERROR(VLOOKUP($A617,'[2]Establecimiento 2023'!$A$1:$E$183,4,FALSE),0)</f>
        <v>04302-Combarbalá</v>
      </c>
      <c r="C617" s="258" t="str">
        <f>IFERROR(VLOOKUP($A617,'[2]Establecimiento 2023'!$A$1:$E$183,3,FALSE),0)</f>
        <v>105461-Posta de Salud Rural El Huacho</v>
      </c>
      <c r="D617" s="259">
        <v>2</v>
      </c>
      <c r="E617" s="259">
        <v>1</v>
      </c>
    </row>
    <row r="618" spans="1:5" ht="15" customHeight="1" x14ac:dyDescent="0.25">
      <c r="A618" s="258" t="s">
        <v>522</v>
      </c>
      <c r="B618" s="258" t="str">
        <f>IFERROR(VLOOKUP($A618,'[2]Establecimiento 2023'!$A$1:$E$183,4,FALSE),0)</f>
        <v>04302-Combarbalá</v>
      </c>
      <c r="C618" s="258" t="str">
        <f>IFERROR(VLOOKUP($A618,'[2]Establecimiento 2023'!$A$1:$E$183,3,FALSE),0)</f>
        <v>105462-Posta de Salud Rural El Sauce (Combarbalá)</v>
      </c>
      <c r="D618" s="259">
        <v>2</v>
      </c>
      <c r="E618" s="259">
        <v>1</v>
      </c>
    </row>
    <row r="619" spans="1:5" ht="15" customHeight="1" x14ac:dyDescent="0.25">
      <c r="A619" s="258" t="s">
        <v>522</v>
      </c>
      <c r="B619" s="258" t="str">
        <f>IFERROR(VLOOKUP($A619,'[2]Establecimiento 2023'!$A$1:$E$183,4,FALSE),0)</f>
        <v>04302-Combarbalá</v>
      </c>
      <c r="C619" s="258" t="str">
        <f>IFERROR(VLOOKUP($A619,'[2]Establecimiento 2023'!$A$1:$E$183,3,FALSE),0)</f>
        <v>105462-Posta de Salud Rural El Sauce (Combarbalá)</v>
      </c>
      <c r="D619" s="259">
        <v>4</v>
      </c>
      <c r="E619" s="259">
        <v>1</v>
      </c>
    </row>
    <row r="620" spans="1:5" ht="15" customHeight="1" x14ac:dyDescent="0.25">
      <c r="A620" s="258" t="s">
        <v>523</v>
      </c>
      <c r="B620" s="258" t="str">
        <f>IFERROR(VLOOKUP($A620,'[2]Establecimiento 2023'!$A$1:$E$183,4,FALSE),0)</f>
        <v>04302-Combarbalá</v>
      </c>
      <c r="C620" s="258" t="str">
        <f>IFERROR(VLOOKUP($A620,'[2]Establecimiento 2023'!$A$1:$E$183,3,FALSE),0)</f>
        <v>105463-Posta de Salud Rural Quilitapia</v>
      </c>
      <c r="D620" s="259">
        <v>1</v>
      </c>
      <c r="E620" s="259">
        <v>1</v>
      </c>
    </row>
    <row r="621" spans="1:5" ht="15" customHeight="1" x14ac:dyDescent="0.25">
      <c r="A621" s="258" t="s">
        <v>523</v>
      </c>
      <c r="B621" s="258" t="str">
        <f>IFERROR(VLOOKUP($A621,'[2]Establecimiento 2023'!$A$1:$E$183,4,FALSE),0)</f>
        <v>04302-Combarbalá</v>
      </c>
      <c r="C621" s="258" t="str">
        <f>IFERROR(VLOOKUP($A621,'[2]Establecimiento 2023'!$A$1:$E$183,3,FALSE),0)</f>
        <v>105463-Posta de Salud Rural Quilitapia</v>
      </c>
      <c r="D621" s="259">
        <v>2</v>
      </c>
      <c r="E621" s="259">
        <v>2</v>
      </c>
    </row>
    <row r="622" spans="1:5" ht="15" customHeight="1" x14ac:dyDescent="0.25">
      <c r="A622" s="258" t="s">
        <v>523</v>
      </c>
      <c r="B622" s="258" t="str">
        <f>IFERROR(VLOOKUP($A622,'[2]Establecimiento 2023'!$A$1:$E$183,4,FALSE),0)</f>
        <v>04302-Combarbalá</v>
      </c>
      <c r="C622" s="258" t="str">
        <f>IFERROR(VLOOKUP($A622,'[2]Establecimiento 2023'!$A$1:$E$183,3,FALSE),0)</f>
        <v>105463-Posta de Salud Rural Quilitapia</v>
      </c>
      <c r="D622" s="259">
        <v>3</v>
      </c>
      <c r="E622" s="259">
        <v>2</v>
      </c>
    </row>
    <row r="623" spans="1:5" ht="15" customHeight="1" x14ac:dyDescent="0.25">
      <c r="A623" s="258" t="s">
        <v>523</v>
      </c>
      <c r="B623" s="258" t="str">
        <f>IFERROR(VLOOKUP($A623,'[2]Establecimiento 2023'!$A$1:$E$183,4,FALSE),0)</f>
        <v>04302-Combarbalá</v>
      </c>
      <c r="C623" s="258" t="str">
        <f>IFERROR(VLOOKUP($A623,'[2]Establecimiento 2023'!$A$1:$E$183,3,FALSE),0)</f>
        <v>105463-Posta de Salud Rural Quilitapia</v>
      </c>
      <c r="D623" s="259">
        <v>4</v>
      </c>
      <c r="E623" s="259">
        <v>1</v>
      </c>
    </row>
    <row r="624" spans="1:5" ht="15" customHeight="1" x14ac:dyDescent="0.25">
      <c r="A624" s="258" t="s">
        <v>524</v>
      </c>
      <c r="B624" s="258" t="str">
        <f>IFERROR(VLOOKUP($A624,'[2]Establecimiento 2023'!$A$1:$E$183,4,FALSE),0)</f>
        <v>04302-Combarbalá</v>
      </c>
      <c r="C624" s="258" t="str">
        <f>IFERROR(VLOOKUP($A624,'[2]Establecimiento 2023'!$A$1:$E$183,3,FALSE),0)</f>
        <v>105464-Posta de Salud Rural La Ligua</v>
      </c>
      <c r="D624" s="259">
        <v>1</v>
      </c>
      <c r="E624" s="259">
        <v>8</v>
      </c>
    </row>
    <row r="625" spans="1:5" ht="15" customHeight="1" x14ac:dyDescent="0.25">
      <c r="A625" s="258" t="s">
        <v>524</v>
      </c>
      <c r="B625" s="258" t="str">
        <f>IFERROR(VLOOKUP($A625,'[2]Establecimiento 2023'!$A$1:$E$183,4,FALSE),0)</f>
        <v>04302-Combarbalá</v>
      </c>
      <c r="C625" s="258" t="str">
        <f>IFERROR(VLOOKUP($A625,'[2]Establecimiento 2023'!$A$1:$E$183,3,FALSE),0)</f>
        <v>105464-Posta de Salud Rural La Ligua</v>
      </c>
      <c r="D625" s="259">
        <v>2</v>
      </c>
      <c r="E625" s="259">
        <v>2</v>
      </c>
    </row>
    <row r="626" spans="1:5" ht="15" customHeight="1" x14ac:dyDescent="0.25">
      <c r="A626" s="258" t="s">
        <v>524</v>
      </c>
      <c r="B626" s="258" t="str">
        <f>IFERROR(VLOOKUP($A626,'[2]Establecimiento 2023'!$A$1:$E$183,4,FALSE),0)</f>
        <v>04302-Combarbalá</v>
      </c>
      <c r="C626" s="258" t="str">
        <f>IFERROR(VLOOKUP($A626,'[2]Establecimiento 2023'!$A$1:$E$183,3,FALSE),0)</f>
        <v>105464-Posta de Salud Rural La Ligua</v>
      </c>
      <c r="D626" s="259">
        <v>3</v>
      </c>
      <c r="E626" s="259">
        <v>9</v>
      </c>
    </row>
    <row r="627" spans="1:5" ht="15" customHeight="1" x14ac:dyDescent="0.25">
      <c r="A627" s="258" t="s">
        <v>524</v>
      </c>
      <c r="B627" s="258" t="str">
        <f>IFERROR(VLOOKUP($A627,'[2]Establecimiento 2023'!$A$1:$E$183,4,FALSE),0)</f>
        <v>04302-Combarbalá</v>
      </c>
      <c r="C627" s="258" t="str">
        <f>IFERROR(VLOOKUP($A627,'[2]Establecimiento 2023'!$A$1:$E$183,3,FALSE),0)</f>
        <v>105464-Posta de Salud Rural La Ligua</v>
      </c>
      <c r="D627" s="259">
        <v>4</v>
      </c>
      <c r="E627" s="259">
        <v>7</v>
      </c>
    </row>
    <row r="628" spans="1:5" ht="15" customHeight="1" x14ac:dyDescent="0.25">
      <c r="A628" s="258" t="s">
        <v>525</v>
      </c>
      <c r="B628" s="258" t="str">
        <f>IFERROR(VLOOKUP($A628,'[2]Establecimiento 2023'!$A$1:$E$183,4,FALSE),0)</f>
        <v>04302-Combarbalá</v>
      </c>
      <c r="C628" s="258" t="str">
        <f>IFERROR(VLOOKUP($A628,'[2]Establecimiento 2023'!$A$1:$E$183,3,FALSE),0)</f>
        <v>105465-Posta de Salud Rural Ramadilla</v>
      </c>
      <c r="D628" s="259">
        <v>1</v>
      </c>
      <c r="E628" s="259">
        <v>1</v>
      </c>
    </row>
    <row r="629" spans="1:5" ht="15" customHeight="1" x14ac:dyDescent="0.25">
      <c r="A629" s="258" t="s">
        <v>525</v>
      </c>
      <c r="B629" s="258" t="str">
        <f>IFERROR(VLOOKUP($A629,'[2]Establecimiento 2023'!$A$1:$E$183,4,FALSE),0)</f>
        <v>04302-Combarbalá</v>
      </c>
      <c r="C629" s="258" t="str">
        <f>IFERROR(VLOOKUP($A629,'[2]Establecimiento 2023'!$A$1:$E$183,3,FALSE),0)</f>
        <v>105465-Posta de Salud Rural Ramadilla</v>
      </c>
      <c r="D629" s="259">
        <v>3</v>
      </c>
      <c r="E629" s="259">
        <v>1</v>
      </c>
    </row>
    <row r="630" spans="1:5" ht="15" customHeight="1" x14ac:dyDescent="0.25">
      <c r="A630" s="258" t="s">
        <v>526</v>
      </c>
      <c r="B630" s="258" t="str">
        <f>IFERROR(VLOOKUP($A630,'[2]Establecimiento 2023'!$A$1:$E$183,4,FALSE),0)</f>
        <v>04302-Combarbalá</v>
      </c>
      <c r="C630" s="258" t="str">
        <f>IFERROR(VLOOKUP($A630,'[2]Establecimiento 2023'!$A$1:$E$183,3,FALSE),0)</f>
        <v>105466-Posta de Salud Rural Valle Hermoso</v>
      </c>
      <c r="D630" s="259">
        <v>4</v>
      </c>
      <c r="E630" s="259">
        <v>2</v>
      </c>
    </row>
    <row r="631" spans="1:5" ht="15" customHeight="1" x14ac:dyDescent="0.25">
      <c r="A631" s="258" t="s">
        <v>527</v>
      </c>
      <c r="B631" s="258" t="str">
        <f>IFERROR(VLOOKUP($A631,'[2]Establecimiento 2023'!$A$1:$E$183,4,FALSE),0)</f>
        <v>04106-Vicuña</v>
      </c>
      <c r="C631" s="258" t="str">
        <f>IFERROR(VLOOKUP($A631,'[2]Establecimiento 2023'!$A$1:$E$183,3,FALSE),0)</f>
        <v>105467-Posta de Salud Rural Diaguitas</v>
      </c>
      <c r="D631" s="259">
        <v>1</v>
      </c>
      <c r="E631" s="259">
        <v>8</v>
      </c>
    </row>
    <row r="632" spans="1:5" ht="15" customHeight="1" x14ac:dyDescent="0.25">
      <c r="A632" s="258" t="s">
        <v>527</v>
      </c>
      <c r="B632" s="258" t="str">
        <f>IFERROR(VLOOKUP($A632,'[2]Establecimiento 2023'!$A$1:$E$183,4,FALSE),0)</f>
        <v>04106-Vicuña</v>
      </c>
      <c r="C632" s="258" t="str">
        <f>IFERROR(VLOOKUP($A632,'[2]Establecimiento 2023'!$A$1:$E$183,3,FALSE),0)</f>
        <v>105467-Posta de Salud Rural Diaguitas</v>
      </c>
      <c r="D632" s="259">
        <v>2</v>
      </c>
      <c r="E632" s="259">
        <v>1</v>
      </c>
    </row>
    <row r="633" spans="1:5" ht="15" customHeight="1" x14ac:dyDescent="0.25">
      <c r="A633" s="258" t="s">
        <v>527</v>
      </c>
      <c r="B633" s="258" t="str">
        <f>IFERROR(VLOOKUP($A633,'[2]Establecimiento 2023'!$A$1:$E$183,4,FALSE),0)</f>
        <v>04106-Vicuña</v>
      </c>
      <c r="C633" s="258" t="str">
        <f>IFERROR(VLOOKUP($A633,'[2]Establecimiento 2023'!$A$1:$E$183,3,FALSE),0)</f>
        <v>105467-Posta de Salud Rural Diaguitas</v>
      </c>
      <c r="D633" s="259">
        <v>4</v>
      </c>
      <c r="E633" s="259">
        <v>1</v>
      </c>
    </row>
    <row r="634" spans="1:5" ht="15" customHeight="1" x14ac:dyDescent="0.25">
      <c r="A634" s="258" t="s">
        <v>528</v>
      </c>
      <c r="B634" s="258" t="str">
        <f>IFERROR(VLOOKUP($A634,'[2]Establecimiento 2023'!$A$1:$E$183,4,FALSE),0)</f>
        <v>04106-Vicuña</v>
      </c>
      <c r="C634" s="258" t="str">
        <f>IFERROR(VLOOKUP($A634,'[2]Establecimiento 2023'!$A$1:$E$183,3,FALSE),0)</f>
        <v>105468-Posta de Salud Rural El Molle</v>
      </c>
      <c r="D634" s="259">
        <v>3</v>
      </c>
      <c r="E634" s="259">
        <v>4</v>
      </c>
    </row>
    <row r="635" spans="1:5" ht="15" customHeight="1" x14ac:dyDescent="0.25">
      <c r="A635" s="258" t="s">
        <v>529</v>
      </c>
      <c r="B635" s="258" t="str">
        <f>IFERROR(VLOOKUP($A635,'[2]Establecimiento 2023'!$A$1:$E$183,4,FALSE),0)</f>
        <v>04106-Vicuña</v>
      </c>
      <c r="C635" s="258" t="str">
        <f>IFERROR(VLOOKUP($A635,'[2]Establecimiento 2023'!$A$1:$E$183,3,FALSE),0)</f>
        <v>105469-Posta de Salud Rural El Tambo (Vicuña)</v>
      </c>
      <c r="D635" s="259">
        <v>2</v>
      </c>
      <c r="E635" s="259">
        <v>5</v>
      </c>
    </row>
    <row r="636" spans="1:5" ht="15" customHeight="1" x14ac:dyDescent="0.25">
      <c r="A636" s="258" t="s">
        <v>529</v>
      </c>
      <c r="B636" s="258" t="str">
        <f>IFERROR(VLOOKUP($A636,'[2]Establecimiento 2023'!$A$1:$E$183,4,FALSE),0)</f>
        <v>04106-Vicuña</v>
      </c>
      <c r="C636" s="258" t="str">
        <f>IFERROR(VLOOKUP($A636,'[2]Establecimiento 2023'!$A$1:$E$183,3,FALSE),0)</f>
        <v>105469-Posta de Salud Rural El Tambo (Vicuña)</v>
      </c>
      <c r="D636" s="259">
        <v>3</v>
      </c>
      <c r="E636" s="259">
        <v>10</v>
      </c>
    </row>
    <row r="637" spans="1:5" ht="15" customHeight="1" x14ac:dyDescent="0.25">
      <c r="A637" s="258" t="s">
        <v>529</v>
      </c>
      <c r="B637" s="258" t="str">
        <f>IFERROR(VLOOKUP($A637,'[2]Establecimiento 2023'!$A$1:$E$183,4,FALSE),0)</f>
        <v>04106-Vicuña</v>
      </c>
      <c r="C637" s="258" t="str">
        <f>IFERROR(VLOOKUP($A637,'[2]Establecimiento 2023'!$A$1:$E$183,3,FALSE),0)</f>
        <v>105469-Posta de Salud Rural El Tambo (Vicuña)</v>
      </c>
      <c r="D637" s="259">
        <v>4</v>
      </c>
      <c r="E637" s="259">
        <v>2</v>
      </c>
    </row>
    <row r="638" spans="1:5" ht="15" customHeight="1" x14ac:dyDescent="0.25">
      <c r="A638" s="258" t="s">
        <v>531</v>
      </c>
      <c r="B638" s="258" t="str">
        <f>IFERROR(VLOOKUP($A638,'[2]Establecimiento 2023'!$A$1:$E$183,4,FALSE),0)</f>
        <v>04106-Vicuña</v>
      </c>
      <c r="C638" s="258" t="str">
        <f>IFERROR(VLOOKUP($A638,'[2]Establecimiento 2023'!$A$1:$E$183,3,FALSE),0)</f>
        <v>105471-Posta de Salud Rural Peralillo Vicuña</v>
      </c>
      <c r="D638" s="259">
        <v>1</v>
      </c>
      <c r="E638" s="259">
        <v>3</v>
      </c>
    </row>
    <row r="639" spans="1:5" ht="15" customHeight="1" x14ac:dyDescent="0.25">
      <c r="A639" s="258" t="s">
        <v>531</v>
      </c>
      <c r="B639" s="258" t="str">
        <f>IFERROR(VLOOKUP($A639,'[2]Establecimiento 2023'!$A$1:$E$183,4,FALSE),0)</f>
        <v>04106-Vicuña</v>
      </c>
      <c r="C639" s="258" t="str">
        <f>IFERROR(VLOOKUP($A639,'[2]Establecimiento 2023'!$A$1:$E$183,3,FALSE),0)</f>
        <v>105471-Posta de Salud Rural Peralillo Vicuña</v>
      </c>
      <c r="D639" s="259">
        <v>2</v>
      </c>
      <c r="E639" s="259">
        <v>20</v>
      </c>
    </row>
    <row r="640" spans="1:5" ht="15" customHeight="1" x14ac:dyDescent="0.25">
      <c r="A640" s="258" t="s">
        <v>531</v>
      </c>
      <c r="B640" s="258" t="str">
        <f>IFERROR(VLOOKUP($A640,'[2]Establecimiento 2023'!$A$1:$E$183,4,FALSE),0)</f>
        <v>04106-Vicuña</v>
      </c>
      <c r="C640" s="258" t="str">
        <f>IFERROR(VLOOKUP($A640,'[2]Establecimiento 2023'!$A$1:$E$183,3,FALSE),0)</f>
        <v>105471-Posta de Salud Rural Peralillo Vicuña</v>
      </c>
      <c r="D640" s="259">
        <v>3</v>
      </c>
      <c r="E640" s="259">
        <v>3</v>
      </c>
    </row>
    <row r="641" spans="1:5" ht="15" customHeight="1" x14ac:dyDescent="0.25">
      <c r="A641" s="258" t="s">
        <v>531</v>
      </c>
      <c r="B641" s="258" t="str">
        <f>IFERROR(VLOOKUP($A641,'[2]Establecimiento 2023'!$A$1:$E$183,4,FALSE),0)</f>
        <v>04106-Vicuña</v>
      </c>
      <c r="C641" s="258" t="str">
        <f>IFERROR(VLOOKUP($A641,'[2]Establecimiento 2023'!$A$1:$E$183,3,FALSE),0)</f>
        <v>105471-Posta de Salud Rural Peralillo Vicuña</v>
      </c>
      <c r="D641" s="259">
        <v>4</v>
      </c>
      <c r="E641" s="259">
        <v>3</v>
      </c>
    </row>
    <row r="642" spans="1:5" ht="15" customHeight="1" x14ac:dyDescent="0.25">
      <c r="A642" s="258" t="s">
        <v>532</v>
      </c>
      <c r="B642" s="258" t="str">
        <f>IFERROR(VLOOKUP($A642,'[2]Establecimiento 2023'!$A$1:$E$183,4,FALSE),0)</f>
        <v>04106-Vicuña</v>
      </c>
      <c r="C642" s="258" t="str">
        <f>IFERROR(VLOOKUP($A642,'[2]Establecimiento 2023'!$A$1:$E$183,3,FALSE),0)</f>
        <v>105472-Posta de Salud Rural Rivadavia</v>
      </c>
      <c r="D642" s="259">
        <v>2</v>
      </c>
      <c r="E642" s="259">
        <v>3</v>
      </c>
    </row>
    <row r="643" spans="1:5" ht="15" customHeight="1" x14ac:dyDescent="0.25">
      <c r="A643" s="258" t="s">
        <v>532</v>
      </c>
      <c r="B643" s="258" t="str">
        <f>IFERROR(VLOOKUP($A643,'[2]Establecimiento 2023'!$A$1:$E$183,4,FALSE),0)</f>
        <v>04106-Vicuña</v>
      </c>
      <c r="C643" s="258" t="str">
        <f>IFERROR(VLOOKUP($A643,'[2]Establecimiento 2023'!$A$1:$E$183,3,FALSE),0)</f>
        <v>105472-Posta de Salud Rural Rivadavia</v>
      </c>
      <c r="D643" s="259">
        <v>3</v>
      </c>
      <c r="E643" s="259">
        <v>3</v>
      </c>
    </row>
    <row r="644" spans="1:5" ht="15" customHeight="1" x14ac:dyDescent="0.25">
      <c r="A644" s="258" t="s">
        <v>533</v>
      </c>
      <c r="B644" s="258" t="str">
        <f>IFERROR(VLOOKUP($A644,'[2]Establecimiento 2023'!$A$1:$E$183,4,FALSE),0)</f>
        <v>04106-Vicuña</v>
      </c>
      <c r="C644" s="258" t="str">
        <f>IFERROR(VLOOKUP($A644,'[2]Establecimiento 2023'!$A$1:$E$183,3,FALSE),0)</f>
        <v>105473-Posta de Salud Rural Talcuna</v>
      </c>
      <c r="D644" s="259">
        <v>1</v>
      </c>
      <c r="E644" s="259">
        <v>5</v>
      </c>
    </row>
    <row r="645" spans="1:5" ht="15" customHeight="1" x14ac:dyDescent="0.25">
      <c r="A645" s="258" t="s">
        <v>533</v>
      </c>
      <c r="B645" s="258" t="str">
        <f>IFERROR(VLOOKUP($A645,'[2]Establecimiento 2023'!$A$1:$E$183,4,FALSE),0)</f>
        <v>04106-Vicuña</v>
      </c>
      <c r="C645" s="258" t="str">
        <f>IFERROR(VLOOKUP($A645,'[2]Establecimiento 2023'!$A$1:$E$183,3,FALSE),0)</f>
        <v>105473-Posta de Salud Rural Talcuna</v>
      </c>
      <c r="D645" s="259">
        <v>2</v>
      </c>
      <c r="E645" s="259">
        <v>5</v>
      </c>
    </row>
    <row r="646" spans="1:5" ht="15" customHeight="1" x14ac:dyDescent="0.25">
      <c r="A646" s="258" t="s">
        <v>533</v>
      </c>
      <c r="B646" s="258" t="str">
        <f>IFERROR(VLOOKUP($A646,'[2]Establecimiento 2023'!$A$1:$E$183,4,FALSE),0)</f>
        <v>04106-Vicuña</v>
      </c>
      <c r="C646" s="258" t="str">
        <f>IFERROR(VLOOKUP($A646,'[2]Establecimiento 2023'!$A$1:$E$183,3,FALSE),0)</f>
        <v>105473-Posta de Salud Rural Talcuna</v>
      </c>
      <c r="D646" s="259">
        <v>4</v>
      </c>
      <c r="E646" s="259">
        <v>9</v>
      </c>
    </row>
    <row r="647" spans="1:5" ht="15" customHeight="1" x14ac:dyDescent="0.25">
      <c r="A647" s="258" t="s">
        <v>534</v>
      </c>
      <c r="B647" s="258" t="str">
        <f>IFERROR(VLOOKUP($A647,'[2]Establecimiento 2023'!$A$1:$E$183,4,FALSE),0)</f>
        <v>04106-Vicuña</v>
      </c>
      <c r="C647" s="258" t="str">
        <f>IFERROR(VLOOKUP($A647,'[2]Establecimiento 2023'!$A$1:$E$183,3,FALSE),0)</f>
        <v>105474-Posta de Salud Rural Chapilca</v>
      </c>
      <c r="D647" s="259">
        <v>1</v>
      </c>
      <c r="E647" s="259">
        <v>1</v>
      </c>
    </row>
    <row r="648" spans="1:5" ht="15" customHeight="1" x14ac:dyDescent="0.25">
      <c r="A648" s="258" t="s">
        <v>534</v>
      </c>
      <c r="B648" s="258" t="str">
        <f>IFERROR(VLOOKUP($A648,'[2]Establecimiento 2023'!$A$1:$E$183,4,FALSE),0)</f>
        <v>04106-Vicuña</v>
      </c>
      <c r="C648" s="258" t="str">
        <f>IFERROR(VLOOKUP($A648,'[2]Establecimiento 2023'!$A$1:$E$183,3,FALSE),0)</f>
        <v>105474-Posta de Salud Rural Chapilca</v>
      </c>
      <c r="D648" s="259">
        <v>2</v>
      </c>
      <c r="E648" s="259">
        <v>1</v>
      </c>
    </row>
    <row r="649" spans="1:5" ht="15" customHeight="1" x14ac:dyDescent="0.25">
      <c r="A649" s="258" t="s">
        <v>535</v>
      </c>
      <c r="B649" s="258" t="str">
        <f>IFERROR(VLOOKUP($A649,'[2]Establecimiento 2023'!$A$1:$E$183,4,FALSE),0)</f>
        <v>04105-Paihuano</v>
      </c>
      <c r="C649" s="258" t="str">
        <f>IFERROR(VLOOKUP($A649,'[2]Establecimiento 2023'!$A$1:$E$183,3,FALSE),0)</f>
        <v>105475-Posta de Salud Rural Horcón (Paiguano)</v>
      </c>
      <c r="D649" s="259">
        <v>1</v>
      </c>
      <c r="E649" s="259">
        <v>14</v>
      </c>
    </row>
    <row r="650" spans="1:5" ht="15" customHeight="1" x14ac:dyDescent="0.25">
      <c r="A650" s="258" t="s">
        <v>535</v>
      </c>
      <c r="B650" s="258" t="str">
        <f>IFERROR(VLOOKUP($A650,'[2]Establecimiento 2023'!$A$1:$E$183,4,FALSE),0)</f>
        <v>04105-Paihuano</v>
      </c>
      <c r="C650" s="258" t="str">
        <f>IFERROR(VLOOKUP($A650,'[2]Establecimiento 2023'!$A$1:$E$183,3,FALSE),0)</f>
        <v>105475-Posta de Salud Rural Horcón (Paiguano)</v>
      </c>
      <c r="D650" s="259">
        <v>2</v>
      </c>
      <c r="E650" s="259">
        <v>8</v>
      </c>
    </row>
    <row r="651" spans="1:5" ht="15" customHeight="1" x14ac:dyDescent="0.25">
      <c r="A651" s="258" t="s">
        <v>535</v>
      </c>
      <c r="B651" s="258" t="str">
        <f>IFERROR(VLOOKUP($A651,'[2]Establecimiento 2023'!$A$1:$E$183,4,FALSE),0)</f>
        <v>04105-Paihuano</v>
      </c>
      <c r="C651" s="258" t="str">
        <f>IFERROR(VLOOKUP($A651,'[2]Establecimiento 2023'!$A$1:$E$183,3,FALSE),0)</f>
        <v>105475-Posta de Salud Rural Horcón (Paiguano)</v>
      </c>
      <c r="D651" s="259">
        <v>3</v>
      </c>
      <c r="E651" s="259">
        <v>4</v>
      </c>
    </row>
    <row r="652" spans="1:5" ht="15" customHeight="1" x14ac:dyDescent="0.25">
      <c r="A652" s="258" t="s">
        <v>535</v>
      </c>
      <c r="B652" s="258" t="str">
        <f>IFERROR(VLOOKUP($A652,'[2]Establecimiento 2023'!$A$1:$E$183,4,FALSE),0)</f>
        <v>04105-Paihuano</v>
      </c>
      <c r="C652" s="258" t="str">
        <f>IFERROR(VLOOKUP($A652,'[2]Establecimiento 2023'!$A$1:$E$183,3,FALSE),0)</f>
        <v>105475-Posta de Salud Rural Horcón (Paiguano)</v>
      </c>
      <c r="D652" s="259">
        <v>4</v>
      </c>
      <c r="E652" s="259">
        <v>6</v>
      </c>
    </row>
    <row r="653" spans="1:5" ht="15" customHeight="1" x14ac:dyDescent="0.25">
      <c r="A653" s="258" t="s">
        <v>536</v>
      </c>
      <c r="B653" s="258" t="str">
        <f>IFERROR(VLOOKUP($A653,'[2]Establecimiento 2023'!$A$1:$E$183,4,FALSE),0)</f>
        <v>04105-Paihuano</v>
      </c>
      <c r="C653" s="258" t="str">
        <f>IFERROR(VLOOKUP($A653,'[2]Establecimiento 2023'!$A$1:$E$183,3,FALSE),0)</f>
        <v>105476-Posta de Salud Rural Monte Grande</v>
      </c>
      <c r="D653" s="259">
        <v>1</v>
      </c>
      <c r="E653" s="259">
        <v>1</v>
      </c>
    </row>
    <row r="654" spans="1:5" ht="15" customHeight="1" x14ac:dyDescent="0.25">
      <c r="A654" s="258" t="s">
        <v>536</v>
      </c>
      <c r="B654" s="258" t="str">
        <f>IFERROR(VLOOKUP($A654,'[2]Establecimiento 2023'!$A$1:$E$183,4,FALSE),0)</f>
        <v>04105-Paihuano</v>
      </c>
      <c r="C654" s="258" t="str">
        <f>IFERROR(VLOOKUP($A654,'[2]Establecimiento 2023'!$A$1:$E$183,3,FALSE),0)</f>
        <v>105476-Posta de Salud Rural Monte Grande</v>
      </c>
      <c r="D654" s="259">
        <v>2</v>
      </c>
      <c r="E654" s="259">
        <v>2</v>
      </c>
    </row>
    <row r="655" spans="1:5" ht="15" customHeight="1" x14ac:dyDescent="0.25">
      <c r="A655" s="258" t="s">
        <v>536</v>
      </c>
      <c r="B655" s="258" t="str">
        <f>IFERROR(VLOOKUP($A655,'[2]Establecimiento 2023'!$A$1:$E$183,4,FALSE),0)</f>
        <v>04105-Paihuano</v>
      </c>
      <c r="C655" s="258" t="str">
        <f>IFERROR(VLOOKUP($A655,'[2]Establecimiento 2023'!$A$1:$E$183,3,FALSE),0)</f>
        <v>105476-Posta de Salud Rural Monte Grande</v>
      </c>
      <c r="D655" s="259">
        <v>3</v>
      </c>
      <c r="E655" s="259">
        <v>2</v>
      </c>
    </row>
    <row r="656" spans="1:5" ht="15" customHeight="1" x14ac:dyDescent="0.25">
      <c r="A656" s="258" t="s">
        <v>536</v>
      </c>
      <c r="B656" s="258" t="str">
        <f>IFERROR(VLOOKUP($A656,'[2]Establecimiento 2023'!$A$1:$E$183,4,FALSE),0)</f>
        <v>04105-Paihuano</v>
      </c>
      <c r="C656" s="258" t="str">
        <f>IFERROR(VLOOKUP($A656,'[2]Establecimiento 2023'!$A$1:$E$183,3,FALSE),0)</f>
        <v>105476-Posta de Salud Rural Monte Grande</v>
      </c>
      <c r="D656" s="259">
        <v>4</v>
      </c>
      <c r="E656" s="259">
        <v>4</v>
      </c>
    </row>
    <row r="657" spans="1:5" ht="15" customHeight="1" x14ac:dyDescent="0.25">
      <c r="A657" s="258" t="s">
        <v>537</v>
      </c>
      <c r="B657" s="258" t="str">
        <f>IFERROR(VLOOKUP($A657,'[2]Establecimiento 2023'!$A$1:$E$183,4,FALSE),0)</f>
        <v>04105-Paihuano</v>
      </c>
      <c r="C657" s="258" t="str">
        <f>IFERROR(VLOOKUP($A657,'[2]Establecimiento 2023'!$A$1:$E$183,3,FALSE),0)</f>
        <v>105477-Posta de Salud Rural Pisco Elqui</v>
      </c>
      <c r="D657" s="259">
        <v>1</v>
      </c>
      <c r="E657" s="259">
        <v>5</v>
      </c>
    </row>
    <row r="658" spans="1:5" ht="15" customHeight="1" x14ac:dyDescent="0.25">
      <c r="A658" s="258" t="s">
        <v>537</v>
      </c>
      <c r="B658" s="258" t="str">
        <f>IFERROR(VLOOKUP($A658,'[2]Establecimiento 2023'!$A$1:$E$183,4,FALSE),0)</f>
        <v>04105-Paihuano</v>
      </c>
      <c r="C658" s="258" t="str">
        <f>IFERROR(VLOOKUP($A658,'[2]Establecimiento 2023'!$A$1:$E$183,3,FALSE),0)</f>
        <v>105477-Posta de Salud Rural Pisco Elqui</v>
      </c>
      <c r="D658" s="259">
        <v>2</v>
      </c>
      <c r="E658" s="259">
        <v>8</v>
      </c>
    </row>
    <row r="659" spans="1:5" ht="15" customHeight="1" x14ac:dyDescent="0.25">
      <c r="A659" s="258" t="s">
        <v>537</v>
      </c>
      <c r="B659" s="258" t="str">
        <f>IFERROR(VLOOKUP($A659,'[2]Establecimiento 2023'!$A$1:$E$183,4,FALSE),0)</f>
        <v>04105-Paihuano</v>
      </c>
      <c r="C659" s="258" t="str">
        <f>IFERROR(VLOOKUP($A659,'[2]Establecimiento 2023'!$A$1:$E$183,3,FALSE),0)</f>
        <v>105477-Posta de Salud Rural Pisco Elqui</v>
      </c>
      <c r="D659" s="259">
        <v>3</v>
      </c>
      <c r="E659" s="259">
        <v>4</v>
      </c>
    </row>
    <row r="660" spans="1:5" ht="15" customHeight="1" x14ac:dyDescent="0.25">
      <c r="A660" s="258" t="s">
        <v>537</v>
      </c>
      <c r="B660" s="258" t="str">
        <f>IFERROR(VLOOKUP($A660,'[2]Establecimiento 2023'!$A$1:$E$183,4,FALSE),0)</f>
        <v>04105-Paihuano</v>
      </c>
      <c r="C660" s="258" t="str">
        <f>IFERROR(VLOOKUP($A660,'[2]Establecimiento 2023'!$A$1:$E$183,3,FALSE),0)</f>
        <v>105477-Posta de Salud Rural Pisco Elqui</v>
      </c>
      <c r="D660" s="259">
        <v>4</v>
      </c>
      <c r="E660" s="259">
        <v>13</v>
      </c>
    </row>
    <row r="661" spans="1:5" ht="15" customHeight="1" x14ac:dyDescent="0.25">
      <c r="A661" s="258" t="s">
        <v>538</v>
      </c>
      <c r="B661" s="258" t="str">
        <f>IFERROR(VLOOKUP($A661,'[2]Establecimiento 2023'!$A$1:$E$183,4,FALSE),0)</f>
        <v>04203-Los Vilos</v>
      </c>
      <c r="C661" s="258" t="str">
        <f>IFERROR(VLOOKUP($A661,'[2]Establecimiento 2023'!$A$1:$E$183,3,FALSE),0)</f>
        <v>105478-Posta de Salud Rural Caimanes</v>
      </c>
      <c r="D661" s="259">
        <v>1</v>
      </c>
      <c r="E661" s="259">
        <v>2</v>
      </c>
    </row>
    <row r="662" spans="1:5" ht="15" customHeight="1" x14ac:dyDescent="0.25">
      <c r="A662" s="258" t="s">
        <v>538</v>
      </c>
      <c r="B662" s="258" t="str">
        <f>IFERROR(VLOOKUP($A662,'[2]Establecimiento 2023'!$A$1:$E$183,4,FALSE),0)</f>
        <v>04203-Los Vilos</v>
      </c>
      <c r="C662" s="258" t="str">
        <f>IFERROR(VLOOKUP($A662,'[2]Establecimiento 2023'!$A$1:$E$183,3,FALSE),0)</f>
        <v>105478-Posta de Salud Rural Caimanes</v>
      </c>
      <c r="D662" s="259">
        <v>3</v>
      </c>
      <c r="E662" s="259">
        <v>4</v>
      </c>
    </row>
    <row r="663" spans="1:5" ht="15" customHeight="1" x14ac:dyDescent="0.25">
      <c r="A663" s="258" t="s">
        <v>538</v>
      </c>
      <c r="B663" s="258" t="str">
        <f>IFERROR(VLOOKUP($A663,'[2]Establecimiento 2023'!$A$1:$E$183,4,FALSE),0)</f>
        <v>04203-Los Vilos</v>
      </c>
      <c r="C663" s="258" t="str">
        <f>IFERROR(VLOOKUP($A663,'[2]Establecimiento 2023'!$A$1:$E$183,3,FALSE),0)</f>
        <v>105478-Posta de Salud Rural Caimanes</v>
      </c>
      <c r="D663" s="259">
        <v>4</v>
      </c>
      <c r="E663" s="259">
        <v>6</v>
      </c>
    </row>
    <row r="664" spans="1:5" ht="15" customHeight="1" x14ac:dyDescent="0.25">
      <c r="A664" s="258" t="s">
        <v>539</v>
      </c>
      <c r="B664" s="258" t="str">
        <f>IFERROR(VLOOKUP($A664,'[2]Establecimiento 2023'!$A$1:$E$183,4,FALSE),0)</f>
        <v>04203-Los Vilos</v>
      </c>
      <c r="C664" s="258" t="str">
        <f>IFERROR(VLOOKUP($A664,'[2]Establecimiento 2023'!$A$1:$E$183,3,FALSE),0)</f>
        <v>105479-Posta de Salud Rural Guangualí</v>
      </c>
      <c r="D664" s="259">
        <v>1</v>
      </c>
      <c r="E664" s="259">
        <v>9</v>
      </c>
    </row>
    <row r="665" spans="1:5" ht="15" customHeight="1" x14ac:dyDescent="0.25">
      <c r="A665" s="258" t="s">
        <v>539</v>
      </c>
      <c r="B665" s="258" t="str">
        <f>IFERROR(VLOOKUP($A665,'[2]Establecimiento 2023'!$A$1:$E$183,4,FALSE),0)</f>
        <v>04203-Los Vilos</v>
      </c>
      <c r="C665" s="258" t="str">
        <f>IFERROR(VLOOKUP($A665,'[2]Establecimiento 2023'!$A$1:$E$183,3,FALSE),0)</f>
        <v>105479-Posta de Salud Rural Guangualí</v>
      </c>
      <c r="D665" s="259">
        <v>3</v>
      </c>
      <c r="E665" s="259">
        <v>2</v>
      </c>
    </row>
    <row r="666" spans="1:5" ht="15" customHeight="1" x14ac:dyDescent="0.25">
      <c r="A666" s="258" t="s">
        <v>539</v>
      </c>
      <c r="B666" s="258" t="str">
        <f>IFERROR(VLOOKUP($A666,'[2]Establecimiento 2023'!$A$1:$E$183,4,FALSE),0)</f>
        <v>04203-Los Vilos</v>
      </c>
      <c r="C666" s="258" t="str">
        <f>IFERROR(VLOOKUP($A666,'[2]Establecimiento 2023'!$A$1:$E$183,3,FALSE),0)</f>
        <v>105479-Posta de Salud Rural Guangualí</v>
      </c>
      <c r="D666" s="259">
        <v>4</v>
      </c>
      <c r="E666" s="259">
        <v>10</v>
      </c>
    </row>
    <row r="667" spans="1:5" ht="15" customHeight="1" x14ac:dyDescent="0.25">
      <c r="A667" s="258" t="s">
        <v>540</v>
      </c>
      <c r="B667" s="258" t="str">
        <f>IFERROR(VLOOKUP($A667,'[2]Establecimiento 2023'!$A$1:$E$183,4,FALSE),0)</f>
        <v>04203-Los Vilos</v>
      </c>
      <c r="C667" s="258" t="str">
        <f>IFERROR(VLOOKUP($A667,'[2]Establecimiento 2023'!$A$1:$E$183,3,FALSE),0)</f>
        <v>105480-Posta de Salud Rural Quilimarí</v>
      </c>
      <c r="D667" s="259">
        <v>1</v>
      </c>
      <c r="E667" s="259">
        <v>2</v>
      </c>
    </row>
    <row r="668" spans="1:5" ht="15" customHeight="1" x14ac:dyDescent="0.25">
      <c r="A668" s="258" t="s">
        <v>540</v>
      </c>
      <c r="B668" s="258" t="str">
        <f>IFERROR(VLOOKUP($A668,'[2]Establecimiento 2023'!$A$1:$E$183,4,FALSE),0)</f>
        <v>04203-Los Vilos</v>
      </c>
      <c r="C668" s="258" t="str">
        <f>IFERROR(VLOOKUP($A668,'[2]Establecimiento 2023'!$A$1:$E$183,3,FALSE),0)</f>
        <v>105480-Posta de Salud Rural Quilimarí</v>
      </c>
      <c r="D668" s="259">
        <v>2</v>
      </c>
      <c r="E668" s="259">
        <v>5</v>
      </c>
    </row>
    <row r="669" spans="1:5" ht="15" customHeight="1" x14ac:dyDescent="0.25">
      <c r="A669" s="258" t="s">
        <v>540</v>
      </c>
      <c r="B669" s="258" t="str">
        <f>IFERROR(VLOOKUP($A669,'[2]Establecimiento 2023'!$A$1:$E$183,4,FALSE),0)</f>
        <v>04203-Los Vilos</v>
      </c>
      <c r="C669" s="258" t="str">
        <f>IFERROR(VLOOKUP($A669,'[2]Establecimiento 2023'!$A$1:$E$183,3,FALSE),0)</f>
        <v>105480-Posta de Salud Rural Quilimarí</v>
      </c>
      <c r="D669" s="259">
        <v>3</v>
      </c>
      <c r="E669" s="259">
        <v>14</v>
      </c>
    </row>
    <row r="670" spans="1:5" ht="15" customHeight="1" x14ac:dyDescent="0.25">
      <c r="A670" s="258" t="s">
        <v>540</v>
      </c>
      <c r="B670" s="258" t="str">
        <f>IFERROR(VLOOKUP($A670,'[2]Establecimiento 2023'!$A$1:$E$183,4,FALSE),0)</f>
        <v>04203-Los Vilos</v>
      </c>
      <c r="C670" s="258" t="str">
        <f>IFERROR(VLOOKUP($A670,'[2]Establecimiento 2023'!$A$1:$E$183,3,FALSE),0)</f>
        <v>105480-Posta de Salud Rural Quilimarí</v>
      </c>
      <c r="D670" s="259">
        <v>4</v>
      </c>
      <c r="E670" s="259">
        <v>6</v>
      </c>
    </row>
    <row r="671" spans="1:5" ht="15" customHeight="1" x14ac:dyDescent="0.25">
      <c r="A671" s="258" t="s">
        <v>541</v>
      </c>
      <c r="B671" s="258" t="str">
        <f>IFERROR(VLOOKUP($A671,'[2]Establecimiento 2023'!$A$1:$E$183,4,FALSE),0)</f>
        <v>04203-Los Vilos</v>
      </c>
      <c r="C671" s="258" t="str">
        <f>IFERROR(VLOOKUP($A671,'[2]Establecimiento 2023'!$A$1:$E$183,3,FALSE),0)</f>
        <v>105481-Posta de Salud Rural Tilama</v>
      </c>
      <c r="D671" s="259">
        <v>2</v>
      </c>
      <c r="E671" s="259">
        <v>1</v>
      </c>
    </row>
    <row r="672" spans="1:5" ht="15" customHeight="1" x14ac:dyDescent="0.25">
      <c r="A672" s="258" t="s">
        <v>542</v>
      </c>
      <c r="B672" s="258" t="str">
        <f>IFERROR(VLOOKUP($A672,'[2]Establecimiento 2023'!$A$1:$E$183,4,FALSE),0)</f>
        <v>04201-Illapel</v>
      </c>
      <c r="C672" s="258" t="str">
        <f>IFERROR(VLOOKUP($A672,'[2]Establecimiento 2023'!$A$1:$E$183,3,FALSE),0)</f>
        <v>105485-Posta de Salud Rural Plan de Hornos</v>
      </c>
      <c r="D672" s="259">
        <v>1</v>
      </c>
      <c r="E672" s="259">
        <v>4</v>
      </c>
    </row>
    <row r="673" spans="1:5" ht="15" customHeight="1" x14ac:dyDescent="0.25">
      <c r="A673" s="258" t="s">
        <v>543</v>
      </c>
      <c r="B673" s="258" t="str">
        <f>IFERROR(VLOOKUP($A673,'[2]Establecimiento 2023'!$A$1:$E$183,4,FALSE),0)</f>
        <v>04201-Illapel</v>
      </c>
      <c r="C673" s="258" t="str">
        <f>IFERROR(VLOOKUP($A673,'[2]Establecimiento 2023'!$A$1:$E$183,3,FALSE),0)</f>
        <v>105486-Posta de Salud Rural Tunga Sur</v>
      </c>
      <c r="D673" s="259">
        <v>1</v>
      </c>
      <c r="E673" s="259">
        <v>1</v>
      </c>
    </row>
    <row r="674" spans="1:5" ht="15" customHeight="1" x14ac:dyDescent="0.25">
      <c r="A674" s="258" t="s">
        <v>543</v>
      </c>
      <c r="B674" s="258" t="str">
        <f>IFERROR(VLOOKUP($A674,'[2]Establecimiento 2023'!$A$1:$E$183,4,FALSE),0)</f>
        <v>04201-Illapel</v>
      </c>
      <c r="C674" s="258" t="str">
        <f>IFERROR(VLOOKUP($A674,'[2]Establecimiento 2023'!$A$1:$E$183,3,FALSE),0)</f>
        <v>105486-Posta de Salud Rural Tunga Sur</v>
      </c>
      <c r="D674" s="259">
        <v>2</v>
      </c>
      <c r="E674" s="259">
        <v>1</v>
      </c>
    </row>
    <row r="675" spans="1:5" ht="15" customHeight="1" x14ac:dyDescent="0.25">
      <c r="A675" s="258" t="s">
        <v>543</v>
      </c>
      <c r="B675" s="258" t="str">
        <f>IFERROR(VLOOKUP($A675,'[2]Establecimiento 2023'!$A$1:$E$183,4,FALSE),0)</f>
        <v>04201-Illapel</v>
      </c>
      <c r="C675" s="258" t="str">
        <f>IFERROR(VLOOKUP($A675,'[2]Establecimiento 2023'!$A$1:$E$183,3,FALSE),0)</f>
        <v>105486-Posta de Salud Rural Tunga Sur</v>
      </c>
      <c r="D675" s="259">
        <v>3</v>
      </c>
      <c r="E675" s="259">
        <v>1</v>
      </c>
    </row>
    <row r="676" spans="1:5" ht="15" customHeight="1" x14ac:dyDescent="0.25">
      <c r="A676" s="258" t="s">
        <v>544</v>
      </c>
      <c r="B676" s="258" t="str">
        <f>IFERROR(VLOOKUP($A676,'[2]Establecimiento 2023'!$A$1:$E$183,4,FALSE),0)</f>
        <v>04201-Illapel</v>
      </c>
      <c r="C676" s="258" t="str">
        <f>IFERROR(VLOOKUP($A676,'[2]Establecimiento 2023'!$A$1:$E$183,3,FALSE),0)</f>
        <v>105487-Posta de Salud Rural Cañas Uno</v>
      </c>
      <c r="D676" s="259">
        <v>2</v>
      </c>
      <c r="E676" s="259">
        <v>9</v>
      </c>
    </row>
    <row r="677" spans="1:5" ht="15" customHeight="1" x14ac:dyDescent="0.25">
      <c r="A677" s="258" t="s">
        <v>544</v>
      </c>
      <c r="B677" s="258" t="str">
        <f>IFERROR(VLOOKUP($A677,'[2]Establecimiento 2023'!$A$1:$E$183,4,FALSE),0)</f>
        <v>04201-Illapel</v>
      </c>
      <c r="C677" s="258" t="str">
        <f>IFERROR(VLOOKUP($A677,'[2]Establecimiento 2023'!$A$1:$E$183,3,FALSE),0)</f>
        <v>105487-Posta de Salud Rural Cañas Uno</v>
      </c>
      <c r="D677" s="259">
        <v>3</v>
      </c>
      <c r="E677" s="259">
        <v>1</v>
      </c>
    </row>
    <row r="678" spans="1:5" ht="15" customHeight="1" x14ac:dyDescent="0.25">
      <c r="A678" s="258" t="s">
        <v>544</v>
      </c>
      <c r="B678" s="258" t="str">
        <f>IFERROR(VLOOKUP($A678,'[2]Establecimiento 2023'!$A$1:$E$183,4,FALSE),0)</f>
        <v>04201-Illapel</v>
      </c>
      <c r="C678" s="258" t="str">
        <f>IFERROR(VLOOKUP($A678,'[2]Establecimiento 2023'!$A$1:$E$183,3,FALSE),0)</f>
        <v>105487-Posta de Salud Rural Cañas Uno</v>
      </c>
      <c r="D678" s="259">
        <v>4</v>
      </c>
      <c r="E678" s="259">
        <v>10</v>
      </c>
    </row>
    <row r="679" spans="1:5" ht="15" customHeight="1" x14ac:dyDescent="0.25">
      <c r="A679" s="258" t="s">
        <v>545</v>
      </c>
      <c r="B679" s="258" t="str">
        <f>IFERROR(VLOOKUP($A679,'[2]Establecimiento 2023'!$A$1:$E$183,4,FALSE),0)</f>
        <v>04302-Combarbalá</v>
      </c>
      <c r="C679" s="258" t="str">
        <f>IFERROR(VLOOKUP($A679,'[2]Establecimiento 2023'!$A$1:$E$183,3,FALSE),0)</f>
        <v>105490-Posta de Salud Rural El Durazno(Combarbalá)</v>
      </c>
      <c r="D679" s="259">
        <v>3</v>
      </c>
      <c r="E679" s="259">
        <v>5</v>
      </c>
    </row>
    <row r="680" spans="1:5" ht="15" customHeight="1" x14ac:dyDescent="0.25">
      <c r="A680" s="258" t="s">
        <v>545</v>
      </c>
      <c r="B680" s="258" t="str">
        <f>IFERROR(VLOOKUP($A680,'[2]Establecimiento 2023'!$A$1:$E$183,4,FALSE),0)</f>
        <v>04302-Combarbalá</v>
      </c>
      <c r="C680" s="258" t="str">
        <f>IFERROR(VLOOKUP($A680,'[2]Establecimiento 2023'!$A$1:$E$183,3,FALSE),0)</f>
        <v>105490-Posta de Salud Rural El Durazno(Combarbalá)</v>
      </c>
      <c r="D680" s="259">
        <v>4</v>
      </c>
      <c r="E680" s="259">
        <v>4</v>
      </c>
    </row>
    <row r="681" spans="1:5" ht="15" customHeight="1" x14ac:dyDescent="0.25">
      <c r="A681" s="258" t="s">
        <v>546</v>
      </c>
      <c r="B681" s="258" t="str">
        <f>IFERROR(VLOOKUP($A681,'[2]Establecimiento 2023'!$A$1:$E$183,4,FALSE),0)</f>
        <v>04204-Salamanca</v>
      </c>
      <c r="C681" s="258" t="str">
        <f>IFERROR(VLOOKUP($A681,'[2]Establecimiento 2023'!$A$1:$E$183,3,FALSE),0)</f>
        <v>105491-Posta de Salud Rural Quelén Bajo</v>
      </c>
      <c r="D681" s="259">
        <v>1</v>
      </c>
      <c r="E681" s="259">
        <v>4</v>
      </c>
    </row>
    <row r="682" spans="1:5" ht="15" customHeight="1" x14ac:dyDescent="0.25">
      <c r="A682" s="258" t="s">
        <v>546</v>
      </c>
      <c r="B682" s="258" t="str">
        <f>IFERROR(VLOOKUP($A682,'[2]Establecimiento 2023'!$A$1:$E$183,4,FALSE),0)</f>
        <v>04204-Salamanca</v>
      </c>
      <c r="C682" s="258" t="str">
        <f>IFERROR(VLOOKUP($A682,'[2]Establecimiento 2023'!$A$1:$E$183,3,FALSE),0)</f>
        <v>105491-Posta de Salud Rural Quelén Bajo</v>
      </c>
      <c r="D682" s="259">
        <v>2</v>
      </c>
      <c r="E682" s="259">
        <v>1</v>
      </c>
    </row>
    <row r="683" spans="1:5" ht="15" customHeight="1" x14ac:dyDescent="0.25">
      <c r="A683" s="258" t="s">
        <v>546</v>
      </c>
      <c r="B683" s="258" t="str">
        <f>IFERROR(VLOOKUP($A683,'[2]Establecimiento 2023'!$A$1:$E$183,4,FALSE),0)</f>
        <v>04204-Salamanca</v>
      </c>
      <c r="C683" s="258" t="str">
        <f>IFERROR(VLOOKUP($A683,'[2]Establecimiento 2023'!$A$1:$E$183,3,FALSE),0)</f>
        <v>105491-Posta de Salud Rural Quelén Bajo</v>
      </c>
      <c r="D683" s="259">
        <v>4</v>
      </c>
      <c r="E683" s="259">
        <v>0</v>
      </c>
    </row>
    <row r="684" spans="1:5" ht="15" customHeight="1" x14ac:dyDescent="0.25">
      <c r="A684" s="258" t="s">
        <v>548</v>
      </c>
      <c r="B684" s="258" t="str">
        <f>IFERROR(VLOOKUP($A684,'[2]Establecimiento 2023'!$A$1:$E$183,4,FALSE),0)</f>
        <v>04201-Illapel</v>
      </c>
      <c r="C684" s="258" t="str">
        <f>IFERROR(VLOOKUP($A684,'[2]Establecimiento 2023'!$A$1:$E$183,3,FALSE),0)</f>
        <v>105496-Posta de Salud Rural Pintacura Sur</v>
      </c>
      <c r="D684" s="259">
        <v>1</v>
      </c>
      <c r="E684" s="259">
        <v>1</v>
      </c>
    </row>
    <row r="685" spans="1:5" ht="15" customHeight="1" x14ac:dyDescent="0.25">
      <c r="A685" s="258" t="s">
        <v>548</v>
      </c>
      <c r="B685" s="258" t="str">
        <f>IFERROR(VLOOKUP($A685,'[2]Establecimiento 2023'!$A$1:$E$183,4,FALSE),0)</f>
        <v>04201-Illapel</v>
      </c>
      <c r="C685" s="258" t="str">
        <f>IFERROR(VLOOKUP($A685,'[2]Establecimiento 2023'!$A$1:$E$183,3,FALSE),0)</f>
        <v>105496-Posta de Salud Rural Pintacura Sur</v>
      </c>
      <c r="D685" s="259">
        <v>2</v>
      </c>
      <c r="E685" s="259">
        <v>2</v>
      </c>
    </row>
    <row r="686" spans="1:5" ht="15" customHeight="1" x14ac:dyDescent="0.25">
      <c r="A686" s="258" t="s">
        <v>548</v>
      </c>
      <c r="B686" s="258" t="str">
        <f>IFERROR(VLOOKUP($A686,'[2]Establecimiento 2023'!$A$1:$E$183,4,FALSE),0)</f>
        <v>04201-Illapel</v>
      </c>
      <c r="C686" s="258" t="str">
        <f>IFERROR(VLOOKUP($A686,'[2]Establecimiento 2023'!$A$1:$E$183,3,FALSE),0)</f>
        <v>105496-Posta de Salud Rural Pintacura Sur</v>
      </c>
      <c r="D686" s="259">
        <v>3</v>
      </c>
      <c r="E686" s="259">
        <v>2</v>
      </c>
    </row>
    <row r="687" spans="1:5" ht="15" customHeight="1" x14ac:dyDescent="0.25">
      <c r="A687" s="258" t="s">
        <v>548</v>
      </c>
      <c r="B687" s="258" t="str">
        <f>IFERROR(VLOOKUP($A687,'[2]Establecimiento 2023'!$A$1:$E$183,4,FALSE),0)</f>
        <v>04201-Illapel</v>
      </c>
      <c r="C687" s="258" t="str">
        <f>IFERROR(VLOOKUP($A687,'[2]Establecimiento 2023'!$A$1:$E$183,3,FALSE),0)</f>
        <v>105496-Posta de Salud Rural Pintacura Sur</v>
      </c>
      <c r="D687" s="259">
        <v>4</v>
      </c>
      <c r="E687" s="259">
        <v>2</v>
      </c>
    </row>
    <row r="688" spans="1:5" ht="15" customHeight="1" x14ac:dyDescent="0.25">
      <c r="A688" s="258" t="s">
        <v>549</v>
      </c>
      <c r="B688" s="258" t="str">
        <f>IFERROR(VLOOKUP($A688,'[2]Establecimiento 2023'!$A$1:$E$183,4,FALSE),0)</f>
        <v>04101-La Serena</v>
      </c>
      <c r="C688" s="258" t="str">
        <f>IFERROR(VLOOKUP($A688,'[2]Establecimiento 2023'!$A$1:$E$183,3,FALSE),0)</f>
        <v>105499-Posta de Salud Rural Lambert</v>
      </c>
      <c r="D688" s="259">
        <v>3</v>
      </c>
      <c r="E688" s="259">
        <v>2</v>
      </c>
    </row>
    <row r="689" spans="1:5" ht="15" customHeight="1" x14ac:dyDescent="0.25">
      <c r="A689" s="258" t="s">
        <v>550</v>
      </c>
      <c r="B689" s="258" t="str">
        <f>IFERROR(VLOOKUP($A689,'[2]Establecimiento 2023'!$A$1:$E$183,4,FALSE),0)</f>
        <v>04104-La Higuera</v>
      </c>
      <c r="C689" s="258" t="str">
        <f>IFERROR(VLOOKUP($A689,'[2]Establecimiento 2023'!$A$1:$E$183,3,FALSE),0)</f>
        <v>105500-Posta de Salud Rural Caleta Hornos</v>
      </c>
      <c r="D689" s="259">
        <v>2</v>
      </c>
      <c r="E689" s="259">
        <v>4</v>
      </c>
    </row>
    <row r="690" spans="1:5" ht="15" customHeight="1" x14ac:dyDescent="0.25">
      <c r="A690" s="258" t="s">
        <v>550</v>
      </c>
      <c r="B690" s="258" t="str">
        <f>IFERROR(VLOOKUP($A690,'[2]Establecimiento 2023'!$A$1:$E$183,4,FALSE),0)</f>
        <v>04104-La Higuera</v>
      </c>
      <c r="C690" s="258" t="str">
        <f>IFERROR(VLOOKUP($A690,'[2]Establecimiento 2023'!$A$1:$E$183,3,FALSE),0)</f>
        <v>105500-Posta de Salud Rural Caleta Hornos</v>
      </c>
      <c r="D690" s="259">
        <v>4</v>
      </c>
      <c r="E690" s="259">
        <v>4</v>
      </c>
    </row>
    <row r="691" spans="1:5" ht="15" customHeight="1" x14ac:dyDescent="0.25">
      <c r="A691" s="258" t="s">
        <v>552</v>
      </c>
      <c r="B691" s="258" t="str">
        <f>IFERROR(VLOOKUP($A691,'[2]Establecimiento 2023'!$A$1:$E$183,4,FALSE),0)</f>
        <v>04305-Rio Hurtado</v>
      </c>
      <c r="C691" s="258" t="str">
        <f>IFERROR(VLOOKUP($A691,'[2]Establecimiento 2023'!$A$1:$E$183,3,FALSE),0)</f>
        <v>105503-Posta de Salud Rural Tabaqueros</v>
      </c>
      <c r="D691" s="259">
        <v>4</v>
      </c>
      <c r="E691" s="259">
        <v>6</v>
      </c>
    </row>
    <row r="692" spans="1:5" ht="15" customHeight="1" x14ac:dyDescent="0.25">
      <c r="A692" s="258" t="s">
        <v>553</v>
      </c>
      <c r="B692" s="258" t="str">
        <f>IFERROR(VLOOKUP($A692,'[2]Establecimiento 2023'!$A$1:$E$183,4,FALSE),0)</f>
        <v>04201-Illapel</v>
      </c>
      <c r="C692" s="258" t="str">
        <f>IFERROR(VLOOKUP($A692,'[2]Establecimiento 2023'!$A$1:$E$183,3,FALSE),0)</f>
        <v>105504-Posta de Salud Rural Socavón</v>
      </c>
      <c r="D692" s="259">
        <v>2</v>
      </c>
      <c r="E692" s="259">
        <v>2</v>
      </c>
    </row>
    <row r="693" spans="1:5" ht="15" customHeight="1" x14ac:dyDescent="0.25">
      <c r="A693" s="258" t="s">
        <v>553</v>
      </c>
      <c r="B693" s="258" t="str">
        <f>IFERROR(VLOOKUP($A693,'[2]Establecimiento 2023'!$A$1:$E$183,4,FALSE),0)</f>
        <v>04201-Illapel</v>
      </c>
      <c r="C693" s="258" t="str">
        <f>IFERROR(VLOOKUP($A693,'[2]Establecimiento 2023'!$A$1:$E$183,3,FALSE),0)</f>
        <v>105504-Posta de Salud Rural Socavón</v>
      </c>
      <c r="D693" s="259">
        <v>3</v>
      </c>
      <c r="E693" s="259">
        <v>2</v>
      </c>
    </row>
    <row r="694" spans="1:5" ht="15" customHeight="1" x14ac:dyDescent="0.25">
      <c r="A694" s="258" t="s">
        <v>553</v>
      </c>
      <c r="B694" s="258" t="str">
        <f>IFERROR(VLOOKUP($A694,'[2]Establecimiento 2023'!$A$1:$E$183,4,FALSE),0)</f>
        <v>04201-Illapel</v>
      </c>
      <c r="C694" s="258" t="str">
        <f>IFERROR(VLOOKUP($A694,'[2]Establecimiento 2023'!$A$1:$E$183,3,FALSE),0)</f>
        <v>105504-Posta de Salud Rural Socavón</v>
      </c>
      <c r="D694" s="259">
        <v>4</v>
      </c>
      <c r="E694" s="259">
        <v>2</v>
      </c>
    </row>
    <row r="695" spans="1:5" ht="15" customHeight="1" x14ac:dyDescent="0.25">
      <c r="A695" s="258" t="s">
        <v>554</v>
      </c>
      <c r="B695" s="258" t="str">
        <f>IFERROR(VLOOKUP($A695,'[2]Establecimiento 2023'!$A$1:$E$183,4,FALSE),0)</f>
        <v>04104-La Higuera</v>
      </c>
      <c r="C695" s="258" t="str">
        <f>IFERROR(VLOOKUP($A695,'[2]Establecimiento 2023'!$A$1:$E$183,3,FALSE),0)</f>
        <v>105505-Posta de Salud Rural Los Choros</v>
      </c>
      <c r="D695" s="259">
        <v>4</v>
      </c>
      <c r="E695" s="259">
        <v>4</v>
      </c>
    </row>
    <row r="696" spans="1:5" ht="15" customHeight="1" x14ac:dyDescent="0.25">
      <c r="A696" s="258" t="s">
        <v>555</v>
      </c>
      <c r="B696" s="258" t="str">
        <f>IFERROR(VLOOKUP($A696,'[2]Establecimiento 2023'!$A$1:$E$183,4,FALSE),0)</f>
        <v>04104-La Higuera</v>
      </c>
      <c r="C696" s="258" t="str">
        <f>IFERROR(VLOOKUP($A696,'[2]Establecimiento 2023'!$A$1:$E$183,3,FALSE),0)</f>
        <v>105506-Posta de Salud Rural El Trapiche</v>
      </c>
      <c r="D696" s="259">
        <v>4</v>
      </c>
      <c r="E696" s="259">
        <v>2</v>
      </c>
    </row>
    <row r="697" spans="1:5" ht="15" customHeight="1" x14ac:dyDescent="0.25">
      <c r="A697" s="258" t="s">
        <v>556</v>
      </c>
      <c r="B697" s="258" t="str">
        <f>IFERROR(VLOOKUP($A697,'[2]Establecimiento 2023'!$A$1:$E$183,4,FALSE),0)</f>
        <v>04301-Ovalle</v>
      </c>
      <c r="C697" s="258" t="str">
        <f>IFERROR(VLOOKUP($A697,'[2]Establecimiento 2023'!$A$1:$E$183,3,FALSE),0)</f>
        <v>105507-Posta de Salud Rural Huamalata</v>
      </c>
      <c r="D697" s="259">
        <v>1</v>
      </c>
      <c r="E697" s="259">
        <v>2</v>
      </c>
    </row>
    <row r="698" spans="1:5" ht="15" customHeight="1" x14ac:dyDescent="0.25">
      <c r="A698" s="258" t="s">
        <v>556</v>
      </c>
      <c r="B698" s="258" t="str">
        <f>IFERROR(VLOOKUP($A698,'[2]Establecimiento 2023'!$A$1:$E$183,4,FALSE),0)</f>
        <v>04301-Ovalle</v>
      </c>
      <c r="C698" s="258" t="str">
        <f>IFERROR(VLOOKUP($A698,'[2]Establecimiento 2023'!$A$1:$E$183,3,FALSE),0)</f>
        <v>105507-Posta de Salud Rural Huamalata</v>
      </c>
      <c r="D698" s="259">
        <v>2</v>
      </c>
      <c r="E698" s="259">
        <v>1</v>
      </c>
    </row>
    <row r="699" spans="1:5" ht="15" customHeight="1" x14ac:dyDescent="0.25">
      <c r="A699" s="258" t="s">
        <v>556</v>
      </c>
      <c r="B699" s="258" t="str">
        <f>IFERROR(VLOOKUP($A699,'[2]Establecimiento 2023'!$A$1:$E$183,4,FALSE),0)</f>
        <v>04301-Ovalle</v>
      </c>
      <c r="C699" s="258" t="str">
        <f>IFERROR(VLOOKUP($A699,'[2]Establecimiento 2023'!$A$1:$E$183,3,FALSE),0)</f>
        <v>105507-Posta de Salud Rural Huamalata</v>
      </c>
      <c r="D699" s="259">
        <v>4</v>
      </c>
      <c r="E699" s="259">
        <v>2</v>
      </c>
    </row>
    <row r="700" spans="1:5" ht="15" customHeight="1" x14ac:dyDescent="0.25">
      <c r="A700" s="258" t="s">
        <v>557</v>
      </c>
      <c r="B700" s="258" t="str">
        <f>IFERROR(VLOOKUP($A700,'[2]Establecimiento 2023'!$A$1:$E$183,4,FALSE),0)</f>
        <v>04106-Vicuña</v>
      </c>
      <c r="C700" s="258" t="str">
        <f>IFERROR(VLOOKUP($A700,'[2]Establecimiento 2023'!$A$1:$E$183,3,FALSE),0)</f>
        <v>105509-Posta de Salud Rural Gualliguaica</v>
      </c>
      <c r="D700" s="259">
        <v>2</v>
      </c>
      <c r="E700" s="259">
        <v>1</v>
      </c>
    </row>
    <row r="701" spans="1:5" ht="15" customHeight="1" x14ac:dyDescent="0.25">
      <c r="A701" s="258" t="s">
        <v>558</v>
      </c>
      <c r="B701" s="258" t="str">
        <f>IFERROR(VLOOKUP($A701,'[2]Establecimiento 2023'!$A$1:$E$183,4,FALSE),0)</f>
        <v>04301-Ovalle</v>
      </c>
      <c r="C701" s="258" t="str">
        <f>IFERROR(VLOOKUP($A701,'[2]Establecimiento 2023'!$A$1:$E$183,3,FALSE),0)</f>
        <v>105510-Posta de Salud Rural Recoleta</v>
      </c>
      <c r="D701" s="259">
        <v>1</v>
      </c>
      <c r="E701" s="259">
        <v>1</v>
      </c>
    </row>
    <row r="702" spans="1:5" ht="15" customHeight="1" x14ac:dyDescent="0.25">
      <c r="A702" s="258" t="s">
        <v>558</v>
      </c>
      <c r="B702" s="258" t="str">
        <f>IFERROR(VLOOKUP($A702,'[2]Establecimiento 2023'!$A$1:$E$183,4,FALSE),0)</f>
        <v>04301-Ovalle</v>
      </c>
      <c r="C702" s="258" t="str">
        <f>IFERROR(VLOOKUP($A702,'[2]Establecimiento 2023'!$A$1:$E$183,3,FALSE),0)</f>
        <v>105510-Posta de Salud Rural Recoleta</v>
      </c>
      <c r="D702" s="259">
        <v>2</v>
      </c>
      <c r="E702" s="259">
        <v>1</v>
      </c>
    </row>
    <row r="703" spans="1:5" ht="15" customHeight="1" x14ac:dyDescent="0.25">
      <c r="A703" s="258" t="s">
        <v>559</v>
      </c>
      <c r="B703" s="258" t="str">
        <f>IFERROR(VLOOKUP($A703,'[2]Establecimiento 2023'!$A$1:$E$183,4,FALSE),0)</f>
        <v>04203-Los Vilos</v>
      </c>
      <c r="C703" s="258" t="str">
        <f>IFERROR(VLOOKUP($A703,'[2]Establecimiento 2023'!$A$1:$E$183,3,FALSE),0)</f>
        <v>105511-Posta de Salud Rural Los Cóndores</v>
      </c>
      <c r="D703" s="259">
        <v>1</v>
      </c>
      <c r="E703" s="259">
        <v>2</v>
      </c>
    </row>
    <row r="704" spans="1:5" ht="15" customHeight="1" x14ac:dyDescent="0.25">
      <c r="A704" s="258" t="s">
        <v>559</v>
      </c>
      <c r="B704" s="258" t="str">
        <f>IFERROR(VLOOKUP($A704,'[2]Establecimiento 2023'!$A$1:$E$183,4,FALSE),0)</f>
        <v>04203-Los Vilos</v>
      </c>
      <c r="C704" s="258" t="str">
        <f>IFERROR(VLOOKUP($A704,'[2]Establecimiento 2023'!$A$1:$E$183,3,FALSE),0)</f>
        <v>105511-Posta de Salud Rural Los Cóndores</v>
      </c>
      <c r="D704" s="259">
        <v>2</v>
      </c>
      <c r="E704" s="259">
        <v>8</v>
      </c>
    </row>
    <row r="705" spans="1:5" ht="15" customHeight="1" x14ac:dyDescent="0.25">
      <c r="A705" s="258" t="s">
        <v>559</v>
      </c>
      <c r="B705" s="258" t="str">
        <f>IFERROR(VLOOKUP($A705,'[2]Establecimiento 2023'!$A$1:$E$183,4,FALSE),0)</f>
        <v>04203-Los Vilos</v>
      </c>
      <c r="C705" s="258" t="str">
        <f>IFERROR(VLOOKUP($A705,'[2]Establecimiento 2023'!$A$1:$E$183,3,FALSE),0)</f>
        <v>105511-Posta de Salud Rural Los Cóndores</v>
      </c>
      <c r="D705" s="259">
        <v>3</v>
      </c>
      <c r="E705" s="259">
        <v>3</v>
      </c>
    </row>
    <row r="706" spans="1:5" ht="15" customHeight="1" x14ac:dyDescent="0.25">
      <c r="A706" s="258" t="s">
        <v>559</v>
      </c>
      <c r="B706" s="258" t="str">
        <f>IFERROR(VLOOKUP($A706,'[2]Establecimiento 2023'!$A$1:$E$183,4,FALSE),0)</f>
        <v>04203-Los Vilos</v>
      </c>
      <c r="C706" s="258" t="str">
        <f>IFERROR(VLOOKUP($A706,'[2]Establecimiento 2023'!$A$1:$E$183,3,FALSE),0)</f>
        <v>105511-Posta de Salud Rural Los Cóndores</v>
      </c>
      <c r="D706" s="259">
        <v>4</v>
      </c>
      <c r="E706" s="259">
        <v>2</v>
      </c>
    </row>
    <row r="707" spans="1:5" ht="15" customHeight="1" x14ac:dyDescent="0.25">
      <c r="A707" s="258" t="s">
        <v>560</v>
      </c>
      <c r="B707" s="258" t="str">
        <f>IFERROR(VLOOKUP($A707,'[2]Establecimiento 2023'!$A$1:$E$183,4,FALSE),0)</f>
        <v>04101-La Serena</v>
      </c>
      <c r="C707" s="258" t="str">
        <f>IFERROR(VLOOKUP($A707,'[2]Establecimiento 2023'!$A$1:$E$183,3,FALSE),0)</f>
        <v>105700-Centro Comunitario de Salud Familiar Villa el Indio</v>
      </c>
      <c r="D707" s="259">
        <v>1</v>
      </c>
      <c r="E707" s="259">
        <v>1</v>
      </c>
    </row>
    <row r="708" spans="1:5" ht="15" customHeight="1" x14ac:dyDescent="0.25">
      <c r="A708" s="258" t="s">
        <v>560</v>
      </c>
      <c r="B708" s="258" t="str">
        <f>IFERROR(VLOOKUP($A708,'[2]Establecimiento 2023'!$A$1:$E$183,4,FALSE),0)</f>
        <v>04101-La Serena</v>
      </c>
      <c r="C708" s="258" t="str">
        <f>IFERROR(VLOOKUP($A708,'[2]Establecimiento 2023'!$A$1:$E$183,3,FALSE),0)</f>
        <v>105700-Centro Comunitario de Salud Familiar Villa el Indio</v>
      </c>
      <c r="D708" s="259">
        <v>3</v>
      </c>
      <c r="E708" s="259">
        <v>12</v>
      </c>
    </row>
    <row r="709" spans="1:5" ht="15" customHeight="1" x14ac:dyDescent="0.25">
      <c r="A709" s="258" t="s">
        <v>560</v>
      </c>
      <c r="B709" s="258" t="str">
        <f>IFERROR(VLOOKUP($A709,'[2]Establecimiento 2023'!$A$1:$E$183,4,FALSE),0)</f>
        <v>04101-La Serena</v>
      </c>
      <c r="C709" s="258" t="str">
        <f>IFERROR(VLOOKUP($A709,'[2]Establecimiento 2023'!$A$1:$E$183,3,FALSE),0)</f>
        <v>105700-Centro Comunitario de Salud Familiar Villa el Indio</v>
      </c>
      <c r="D709" s="259">
        <v>4</v>
      </c>
      <c r="E709" s="259">
        <v>9</v>
      </c>
    </row>
    <row r="710" spans="1:5" ht="15" customHeight="1" x14ac:dyDescent="0.25">
      <c r="A710" s="258" t="s">
        <v>561</v>
      </c>
      <c r="B710" s="258" t="str">
        <f>IFERROR(VLOOKUP($A710,'[2]Establecimiento 2023'!$A$1:$E$183,4,FALSE),0)</f>
        <v>04101-La Serena</v>
      </c>
      <c r="C710" s="258" t="str">
        <f>IFERROR(VLOOKUP($A710,'[2]Establecimiento 2023'!$A$1:$E$183,3,FALSE),0)</f>
        <v>105701-Centro Comunitario de Salud Familiar Villa Alemania</v>
      </c>
      <c r="D710" s="259">
        <v>1</v>
      </c>
      <c r="E710" s="259">
        <v>5</v>
      </c>
    </row>
    <row r="711" spans="1:5" ht="15" customHeight="1" x14ac:dyDescent="0.25">
      <c r="A711" s="258" t="s">
        <v>561</v>
      </c>
      <c r="B711" s="258" t="str">
        <f>IFERROR(VLOOKUP($A711,'[2]Establecimiento 2023'!$A$1:$E$183,4,FALSE),0)</f>
        <v>04101-La Serena</v>
      </c>
      <c r="C711" s="258" t="str">
        <f>IFERROR(VLOOKUP($A711,'[2]Establecimiento 2023'!$A$1:$E$183,3,FALSE),0)</f>
        <v>105701-Centro Comunitario de Salud Familiar Villa Alemania</v>
      </c>
      <c r="D711" s="259">
        <v>3</v>
      </c>
      <c r="E711" s="259">
        <v>10</v>
      </c>
    </row>
    <row r="712" spans="1:5" ht="15" customHeight="1" x14ac:dyDescent="0.25">
      <c r="A712" s="258" t="s">
        <v>562</v>
      </c>
      <c r="B712" s="258" t="str">
        <f>IFERROR(VLOOKUP($A712,'[2]Establecimiento 2023'!$A$1:$E$183,4,FALSE),0)</f>
        <v>04101-La Serena</v>
      </c>
      <c r="C712" s="258" t="str">
        <f>IFERROR(VLOOKUP($A712,'[2]Establecimiento 2023'!$A$1:$E$183,3,FALSE),0)</f>
        <v>105702-Centro Comunitario de Salud Familiar Lambert</v>
      </c>
      <c r="D712" s="259">
        <v>1</v>
      </c>
      <c r="E712" s="259">
        <v>8</v>
      </c>
    </row>
    <row r="713" spans="1:5" ht="15" customHeight="1" x14ac:dyDescent="0.25">
      <c r="A713" s="258" t="s">
        <v>562</v>
      </c>
      <c r="B713" s="258" t="str">
        <f>IFERROR(VLOOKUP($A713,'[2]Establecimiento 2023'!$A$1:$E$183,4,FALSE),0)</f>
        <v>04101-La Serena</v>
      </c>
      <c r="C713" s="258" t="str">
        <f>IFERROR(VLOOKUP($A713,'[2]Establecimiento 2023'!$A$1:$E$183,3,FALSE),0)</f>
        <v>105702-Centro Comunitario de Salud Familiar Lambert</v>
      </c>
      <c r="D713" s="259">
        <v>2</v>
      </c>
      <c r="E713" s="259">
        <v>15</v>
      </c>
    </row>
    <row r="714" spans="1:5" ht="15" customHeight="1" x14ac:dyDescent="0.25">
      <c r="A714" s="258" t="s">
        <v>562</v>
      </c>
      <c r="B714" s="258" t="str">
        <f>IFERROR(VLOOKUP($A714,'[2]Establecimiento 2023'!$A$1:$E$183,4,FALSE),0)</f>
        <v>04101-La Serena</v>
      </c>
      <c r="C714" s="258" t="str">
        <f>IFERROR(VLOOKUP($A714,'[2]Establecimiento 2023'!$A$1:$E$183,3,FALSE),0)</f>
        <v>105702-Centro Comunitario de Salud Familiar Lambert</v>
      </c>
      <c r="D714" s="259">
        <v>3</v>
      </c>
      <c r="E714" s="259">
        <v>16</v>
      </c>
    </row>
    <row r="715" spans="1:5" ht="15" customHeight="1" x14ac:dyDescent="0.25">
      <c r="A715" s="258" t="s">
        <v>562</v>
      </c>
      <c r="B715" s="258" t="str">
        <f>IFERROR(VLOOKUP($A715,'[2]Establecimiento 2023'!$A$1:$E$183,4,FALSE),0)</f>
        <v>04101-La Serena</v>
      </c>
      <c r="C715" s="258" t="str">
        <f>IFERROR(VLOOKUP($A715,'[2]Establecimiento 2023'!$A$1:$E$183,3,FALSE),0)</f>
        <v>105702-Centro Comunitario de Salud Familiar Lambert</v>
      </c>
      <c r="D715" s="259">
        <v>4</v>
      </c>
      <c r="E715" s="259">
        <v>7</v>
      </c>
    </row>
    <row r="716" spans="1:5" ht="15" customHeight="1" x14ac:dyDescent="0.25">
      <c r="A716" s="258" t="s">
        <v>563</v>
      </c>
      <c r="B716" s="258" t="str">
        <f>IFERROR(VLOOKUP($A716,'[2]Establecimiento 2023'!$A$1:$E$183,4,FALSE),0)</f>
        <v>04301-Ovalle</v>
      </c>
      <c r="C716" s="258" t="str">
        <f>IFERROR(VLOOKUP($A716,'[2]Establecimiento 2023'!$A$1:$E$183,3,FALSE),0)</f>
        <v>105722-Centro Comunitario de Salud Familiar San José de la Dehesa</v>
      </c>
      <c r="D716" s="259">
        <v>1</v>
      </c>
      <c r="E716" s="259">
        <v>5</v>
      </c>
    </row>
    <row r="717" spans="1:5" ht="15" customHeight="1" x14ac:dyDescent="0.25">
      <c r="A717" s="258" t="s">
        <v>563</v>
      </c>
      <c r="B717" s="258" t="str">
        <f>IFERROR(VLOOKUP($A717,'[2]Establecimiento 2023'!$A$1:$E$183,4,FALSE),0)</f>
        <v>04301-Ovalle</v>
      </c>
      <c r="C717" s="258" t="str">
        <f>IFERROR(VLOOKUP($A717,'[2]Establecimiento 2023'!$A$1:$E$183,3,FALSE),0)</f>
        <v>105722-Centro Comunitario de Salud Familiar San José de la Dehesa</v>
      </c>
      <c r="D717" s="259">
        <v>2</v>
      </c>
      <c r="E717" s="259">
        <v>11</v>
      </c>
    </row>
    <row r="718" spans="1:5" ht="15" customHeight="1" x14ac:dyDescent="0.25">
      <c r="A718" s="258" t="s">
        <v>563</v>
      </c>
      <c r="B718" s="258" t="str">
        <f>IFERROR(VLOOKUP($A718,'[2]Establecimiento 2023'!$A$1:$E$183,4,FALSE),0)</f>
        <v>04301-Ovalle</v>
      </c>
      <c r="C718" s="258" t="str">
        <f>IFERROR(VLOOKUP($A718,'[2]Establecimiento 2023'!$A$1:$E$183,3,FALSE),0)</f>
        <v>105722-Centro Comunitario de Salud Familiar San José de la Dehesa</v>
      </c>
      <c r="D718" s="259">
        <v>3</v>
      </c>
      <c r="E718" s="259">
        <v>7</v>
      </c>
    </row>
    <row r="719" spans="1:5" ht="15" customHeight="1" x14ac:dyDescent="0.25">
      <c r="A719" s="258" t="s">
        <v>563</v>
      </c>
      <c r="B719" s="258" t="str">
        <f>IFERROR(VLOOKUP($A719,'[2]Establecimiento 2023'!$A$1:$E$183,4,FALSE),0)</f>
        <v>04301-Ovalle</v>
      </c>
      <c r="C719" s="258" t="str">
        <f>IFERROR(VLOOKUP($A719,'[2]Establecimiento 2023'!$A$1:$E$183,3,FALSE),0)</f>
        <v>105722-Centro Comunitario de Salud Familiar San José de la Dehesa</v>
      </c>
      <c r="D719" s="259">
        <v>4</v>
      </c>
      <c r="E719" s="259">
        <v>1</v>
      </c>
    </row>
    <row r="720" spans="1:5" ht="15" customHeight="1" x14ac:dyDescent="0.25">
      <c r="A720" s="258" t="s">
        <v>564</v>
      </c>
      <c r="B720" s="258" t="str">
        <f>IFERROR(VLOOKUP($A720,'[2]Establecimiento 2023'!$A$1:$E$183,4,FALSE),0)</f>
        <v>04301-Ovalle</v>
      </c>
      <c r="C720" s="258" t="str">
        <f>IFERROR(VLOOKUP($A720,'[2]Establecimiento 2023'!$A$1:$E$183,3,FALSE),0)</f>
        <v>105723-Centro Comunitario de Salud Familiar Limarí</v>
      </c>
      <c r="D720" s="259">
        <v>1</v>
      </c>
      <c r="E720" s="259">
        <v>12</v>
      </c>
    </row>
    <row r="721" spans="1:5" ht="15" customHeight="1" x14ac:dyDescent="0.25">
      <c r="A721" s="258" t="s">
        <v>564</v>
      </c>
      <c r="B721" s="258" t="str">
        <f>IFERROR(VLOOKUP($A721,'[2]Establecimiento 2023'!$A$1:$E$183,4,FALSE),0)</f>
        <v>04301-Ovalle</v>
      </c>
      <c r="C721" s="258" t="str">
        <f>IFERROR(VLOOKUP($A721,'[2]Establecimiento 2023'!$A$1:$E$183,3,FALSE),0)</f>
        <v>105723-Centro Comunitario de Salud Familiar Limarí</v>
      </c>
      <c r="D721" s="259">
        <v>2</v>
      </c>
      <c r="E721" s="259">
        <v>4</v>
      </c>
    </row>
    <row r="722" spans="1:5" ht="15" customHeight="1" x14ac:dyDescent="0.25">
      <c r="A722" s="258" t="s">
        <v>564</v>
      </c>
      <c r="B722" s="258" t="str">
        <f>IFERROR(VLOOKUP($A722,'[2]Establecimiento 2023'!$A$1:$E$183,4,FALSE),0)</f>
        <v>04301-Ovalle</v>
      </c>
      <c r="C722" s="258" t="str">
        <f>IFERROR(VLOOKUP($A722,'[2]Establecimiento 2023'!$A$1:$E$183,3,FALSE),0)</f>
        <v>105723-Centro Comunitario de Salud Familiar Limarí</v>
      </c>
      <c r="D722" s="259">
        <v>3</v>
      </c>
      <c r="E722" s="259">
        <v>6</v>
      </c>
    </row>
    <row r="723" spans="1:5" ht="15" customHeight="1" x14ac:dyDescent="0.25">
      <c r="A723" s="258" t="s">
        <v>564</v>
      </c>
      <c r="B723" s="258" t="str">
        <f>IFERROR(VLOOKUP($A723,'[2]Establecimiento 2023'!$A$1:$E$183,4,FALSE),0)</f>
        <v>04301-Ovalle</v>
      </c>
      <c r="C723" s="258" t="str">
        <f>IFERROR(VLOOKUP($A723,'[2]Establecimiento 2023'!$A$1:$E$183,3,FALSE),0)</f>
        <v>105723-Centro Comunitario de Salud Familiar Limarí</v>
      </c>
      <c r="D723" s="259">
        <v>4</v>
      </c>
      <c r="E723" s="259">
        <v>5</v>
      </c>
    </row>
    <row r="724" spans="1:5" ht="15" customHeight="1" x14ac:dyDescent="0.25">
      <c r="A724" s="258" t="s">
        <v>565</v>
      </c>
      <c r="B724" s="258" t="str">
        <f>IFERROR(VLOOKUP($A724,'[2]Establecimiento 2023'!$A$1:$E$183,4,FALSE),0)</f>
        <v>04301-Ovalle</v>
      </c>
      <c r="C724" s="258" t="str">
        <f>IFERROR(VLOOKUP($A724,'[2]Establecimiento 2023'!$A$1:$E$183,3,FALSE),0)</f>
        <v>200258-Centro Comunitario de Salud Familiar Los Copihues</v>
      </c>
      <c r="D724" s="259">
        <v>2</v>
      </c>
      <c r="E724" s="259">
        <v>12</v>
      </c>
    </row>
    <row r="725" spans="1:5" ht="15" customHeight="1" x14ac:dyDescent="0.25">
      <c r="A725" s="258" t="s">
        <v>565</v>
      </c>
      <c r="B725" s="258" t="str">
        <f>IFERROR(VLOOKUP($A725,'[2]Establecimiento 2023'!$A$1:$E$183,4,FALSE),0)</f>
        <v>04301-Ovalle</v>
      </c>
      <c r="C725" s="258" t="str">
        <f>IFERROR(VLOOKUP($A725,'[2]Establecimiento 2023'!$A$1:$E$183,3,FALSE),0)</f>
        <v>200258-Centro Comunitario de Salud Familiar Los Copihues</v>
      </c>
      <c r="D725" s="259">
        <v>3</v>
      </c>
      <c r="E725" s="259">
        <v>22</v>
      </c>
    </row>
    <row r="726" spans="1:5" ht="15" customHeight="1" x14ac:dyDescent="0.25">
      <c r="A726" s="258" t="s">
        <v>565</v>
      </c>
      <c r="B726" s="258" t="str">
        <f>IFERROR(VLOOKUP($A726,'[2]Establecimiento 2023'!$A$1:$E$183,4,FALSE),0)</f>
        <v>04301-Ovalle</v>
      </c>
      <c r="C726" s="258" t="str">
        <f>IFERROR(VLOOKUP($A726,'[2]Establecimiento 2023'!$A$1:$E$183,3,FALSE),0)</f>
        <v>200258-Centro Comunitario de Salud Familiar Los Copihues</v>
      </c>
      <c r="D726" s="259">
        <v>4</v>
      </c>
      <c r="E726" s="259">
        <v>27</v>
      </c>
    </row>
    <row r="727" spans="1:5" ht="15" customHeight="1" x14ac:dyDescent="0.25">
      <c r="A727" s="258" t="s">
        <v>567</v>
      </c>
      <c r="B727" s="258" t="str">
        <f>IFERROR(VLOOKUP($A727,'[2]Establecimiento 2023'!$A$1:$E$183,4,FALSE),0)</f>
        <v>04201-Illapel</v>
      </c>
      <c r="C727" s="258" t="str">
        <f>IFERROR(VLOOKUP($A727,'[2]Establecimiento 2023'!$A$1:$E$183,3,FALSE),0)</f>
        <v>200366-Centro de Salud Familiar Urbano de Illapel</v>
      </c>
      <c r="D727" s="259">
        <v>1</v>
      </c>
      <c r="E727" s="259">
        <v>28</v>
      </c>
    </row>
    <row r="728" spans="1:5" ht="15" customHeight="1" x14ac:dyDescent="0.25">
      <c r="A728" s="258" t="s">
        <v>567</v>
      </c>
      <c r="B728" s="258" t="str">
        <f>IFERROR(VLOOKUP($A728,'[2]Establecimiento 2023'!$A$1:$E$183,4,FALSE),0)</f>
        <v>04201-Illapel</v>
      </c>
      <c r="C728" s="258" t="str">
        <f>IFERROR(VLOOKUP($A728,'[2]Establecimiento 2023'!$A$1:$E$183,3,FALSE),0)</f>
        <v>200366-Centro de Salud Familiar Urbano de Illapel</v>
      </c>
      <c r="D728" s="259">
        <v>2</v>
      </c>
      <c r="E728" s="259">
        <v>38</v>
      </c>
    </row>
    <row r="729" spans="1:5" ht="15" customHeight="1" x14ac:dyDescent="0.25">
      <c r="A729" s="258" t="s">
        <v>567</v>
      </c>
      <c r="B729" s="258" t="str">
        <f>IFERROR(VLOOKUP($A729,'[2]Establecimiento 2023'!$A$1:$E$183,4,FALSE),0)</f>
        <v>04201-Illapel</v>
      </c>
      <c r="C729" s="258" t="str">
        <f>IFERROR(VLOOKUP($A729,'[2]Establecimiento 2023'!$A$1:$E$183,3,FALSE),0)</f>
        <v>200366-Centro de Salud Familiar Urbano de Illapel</v>
      </c>
      <c r="D729" s="259">
        <v>3</v>
      </c>
      <c r="E729" s="259">
        <v>41</v>
      </c>
    </row>
    <row r="730" spans="1:5" ht="15" customHeight="1" x14ac:dyDescent="0.25">
      <c r="A730" s="258" t="s">
        <v>567</v>
      </c>
      <c r="B730" s="258" t="str">
        <f>IFERROR(VLOOKUP($A730,'[2]Establecimiento 2023'!$A$1:$E$183,4,FALSE),0)</f>
        <v>04201-Illapel</v>
      </c>
      <c r="C730" s="258" t="str">
        <f>IFERROR(VLOOKUP($A730,'[2]Establecimiento 2023'!$A$1:$E$183,3,FALSE),0)</f>
        <v>200366-Centro de Salud Familiar Urbano de Illapel</v>
      </c>
      <c r="D730" s="259">
        <v>4</v>
      </c>
      <c r="E730" s="259">
        <v>41</v>
      </c>
    </row>
    <row r="731" spans="1:5" ht="15" customHeight="1" x14ac:dyDescent="0.25">
      <c r="A731" s="258" t="s">
        <v>568</v>
      </c>
      <c r="B731" s="258" t="str">
        <f>IFERROR(VLOOKUP($A731,'[2]Establecimiento 2023'!$A$1:$E$183,4,FALSE),0)</f>
        <v>04301-Ovalle</v>
      </c>
      <c r="C731" s="258" t="str">
        <f>IFERROR(VLOOKUP($A731,'[2]Establecimiento 2023'!$A$1:$E$183,3,FALSE),0)</f>
        <v>200367-Centro Comunitario de Salud Familiar Colonia Limarí</v>
      </c>
      <c r="D731" s="259">
        <v>1</v>
      </c>
      <c r="E731" s="259">
        <v>17</v>
      </c>
    </row>
    <row r="732" spans="1:5" ht="15" customHeight="1" x14ac:dyDescent="0.25">
      <c r="A732" s="258" t="s">
        <v>568</v>
      </c>
      <c r="B732" s="258" t="str">
        <f>IFERROR(VLOOKUP($A732,'[2]Establecimiento 2023'!$A$1:$E$183,4,FALSE),0)</f>
        <v>04301-Ovalle</v>
      </c>
      <c r="C732" s="258" t="str">
        <f>IFERROR(VLOOKUP($A732,'[2]Establecimiento 2023'!$A$1:$E$183,3,FALSE),0)</f>
        <v>200367-Centro Comunitario de Salud Familiar Colonia Limarí</v>
      </c>
      <c r="D732" s="259">
        <v>2</v>
      </c>
      <c r="E732" s="259">
        <v>16</v>
      </c>
    </row>
    <row r="733" spans="1:5" ht="15" customHeight="1" x14ac:dyDescent="0.25">
      <c r="A733" s="258" t="s">
        <v>568</v>
      </c>
      <c r="B733" s="258" t="str">
        <f>IFERROR(VLOOKUP($A733,'[2]Establecimiento 2023'!$A$1:$E$183,4,FALSE),0)</f>
        <v>04301-Ovalle</v>
      </c>
      <c r="C733" s="258" t="str">
        <f>IFERROR(VLOOKUP($A733,'[2]Establecimiento 2023'!$A$1:$E$183,3,FALSE),0)</f>
        <v>200367-Centro Comunitario de Salud Familiar Colonia Limarí</v>
      </c>
      <c r="D733" s="259">
        <v>4</v>
      </c>
      <c r="E733" s="259">
        <v>2</v>
      </c>
    </row>
    <row r="734" spans="1:5" ht="15" customHeight="1" x14ac:dyDescent="0.25">
      <c r="A734" s="258" t="s">
        <v>569</v>
      </c>
      <c r="B734" s="258" t="str">
        <f>IFERROR(VLOOKUP($A734,'[2]Establecimiento 2023'!$A$1:$E$183,4,FALSE),0)</f>
        <v>04101-La Serena</v>
      </c>
      <c r="C734" s="258" t="str">
        <f>IFERROR(VLOOKUP($A734,'[2]Establecimiento 2023'!$A$1:$E$183,3,FALSE),0)</f>
        <v>200402-Centro Comunitario de Salud Familiar Arcos de Pinamar</v>
      </c>
      <c r="D734" s="259">
        <v>1</v>
      </c>
      <c r="E734" s="259">
        <v>14</v>
      </c>
    </row>
    <row r="735" spans="1:5" ht="15" customHeight="1" x14ac:dyDescent="0.25">
      <c r="A735" s="258" t="s">
        <v>569</v>
      </c>
      <c r="B735" s="258" t="str">
        <f>IFERROR(VLOOKUP($A735,'[2]Establecimiento 2023'!$A$1:$E$183,4,FALSE),0)</f>
        <v>04101-La Serena</v>
      </c>
      <c r="C735" s="258" t="str">
        <f>IFERROR(VLOOKUP($A735,'[2]Establecimiento 2023'!$A$1:$E$183,3,FALSE),0)</f>
        <v>200402-Centro Comunitario de Salud Familiar Arcos de Pinamar</v>
      </c>
      <c r="D735" s="259">
        <v>2</v>
      </c>
      <c r="E735" s="259">
        <v>11</v>
      </c>
    </row>
    <row r="736" spans="1:5" ht="15" customHeight="1" x14ac:dyDescent="0.25">
      <c r="A736" s="258" t="s">
        <v>569</v>
      </c>
      <c r="B736" s="258" t="str">
        <f>IFERROR(VLOOKUP($A736,'[2]Establecimiento 2023'!$A$1:$E$183,4,FALSE),0)</f>
        <v>04101-La Serena</v>
      </c>
      <c r="C736" s="258" t="str">
        <f>IFERROR(VLOOKUP($A736,'[2]Establecimiento 2023'!$A$1:$E$183,3,FALSE),0)</f>
        <v>200402-Centro Comunitario de Salud Familiar Arcos de Pinamar</v>
      </c>
      <c r="D736" s="259">
        <v>3</v>
      </c>
      <c r="E736" s="259">
        <v>3</v>
      </c>
    </row>
    <row r="737" spans="1:5" ht="15" customHeight="1" x14ac:dyDescent="0.25">
      <c r="A737" s="258" t="s">
        <v>570</v>
      </c>
      <c r="B737" s="258" t="str">
        <f>IFERROR(VLOOKUP($A737,'[2]Establecimiento 2023'!$A$1:$E$183,4,FALSE),0)</f>
        <v>04102-Coquimbo</v>
      </c>
      <c r="C737" s="258" t="str">
        <f>IFERROR(VLOOKUP($A737,'[2]Establecimiento 2023'!$A$1:$E$183,3,FALSE),0)</f>
        <v>200494-Centro de Salud Familiar El Sauce</v>
      </c>
      <c r="D737" s="259">
        <v>1</v>
      </c>
      <c r="E737" s="259">
        <v>1</v>
      </c>
    </row>
    <row r="738" spans="1:5" ht="15" customHeight="1" x14ac:dyDescent="0.25">
      <c r="A738" s="258" t="s">
        <v>570</v>
      </c>
      <c r="B738" s="258" t="str">
        <f>IFERROR(VLOOKUP($A738,'[2]Establecimiento 2023'!$A$1:$E$183,4,FALSE),0)</f>
        <v>04102-Coquimbo</v>
      </c>
      <c r="C738" s="258" t="str">
        <f>IFERROR(VLOOKUP($A738,'[2]Establecimiento 2023'!$A$1:$E$183,3,FALSE),0)</f>
        <v>200494-Centro de Salud Familiar El Sauce</v>
      </c>
      <c r="D738" s="259">
        <v>2</v>
      </c>
      <c r="E738" s="259">
        <v>53</v>
      </c>
    </row>
    <row r="739" spans="1:5" ht="15" customHeight="1" x14ac:dyDescent="0.25">
      <c r="A739" s="258" t="s">
        <v>570</v>
      </c>
      <c r="B739" s="258" t="str">
        <f>IFERROR(VLOOKUP($A739,'[2]Establecimiento 2023'!$A$1:$E$183,4,FALSE),0)</f>
        <v>04102-Coquimbo</v>
      </c>
      <c r="C739" s="258" t="str">
        <f>IFERROR(VLOOKUP($A739,'[2]Establecimiento 2023'!$A$1:$E$183,3,FALSE),0)</f>
        <v>200494-Centro de Salud Familiar El Sauce</v>
      </c>
      <c r="D739" s="259">
        <v>3</v>
      </c>
      <c r="E739" s="259">
        <v>39</v>
      </c>
    </row>
    <row r="740" spans="1:5" ht="15" customHeight="1" x14ac:dyDescent="0.25">
      <c r="A740" s="258" t="s">
        <v>571</v>
      </c>
      <c r="B740" s="258" t="str">
        <f>IFERROR(VLOOKUP($A740,'[2]Establecimiento 2023'!$A$1:$E$183,4,FALSE),0)</f>
        <v>04102-Coquimbo</v>
      </c>
      <c r="C740" s="258" t="str">
        <f>IFERROR(VLOOKUP($A740,'[2]Establecimiento 2023'!$A$1:$E$183,3,FALSE),0)</f>
        <v>200499-Centro de Salud Familiar Rural Pan de Azúcar</v>
      </c>
      <c r="D740" s="259">
        <v>1</v>
      </c>
      <c r="E740" s="259">
        <v>5</v>
      </c>
    </row>
    <row r="741" spans="1:5" ht="15" customHeight="1" x14ac:dyDescent="0.25">
      <c r="A741" s="258" t="s">
        <v>571</v>
      </c>
      <c r="B741" s="258" t="str">
        <f>IFERROR(VLOOKUP($A741,'[2]Establecimiento 2023'!$A$1:$E$183,4,FALSE),0)</f>
        <v>04102-Coquimbo</v>
      </c>
      <c r="C741" s="258" t="str">
        <f>IFERROR(VLOOKUP($A741,'[2]Establecimiento 2023'!$A$1:$E$183,3,FALSE),0)</f>
        <v>200499-Centro de Salud Familiar Rural Pan de Azúcar</v>
      </c>
      <c r="D741" s="259">
        <v>2</v>
      </c>
      <c r="E741" s="259">
        <v>29</v>
      </c>
    </row>
    <row r="742" spans="1:5" ht="15" customHeight="1" x14ac:dyDescent="0.25">
      <c r="A742" s="258" t="s">
        <v>571</v>
      </c>
      <c r="B742" s="258" t="str">
        <f>IFERROR(VLOOKUP($A742,'[2]Establecimiento 2023'!$A$1:$E$183,4,FALSE),0)</f>
        <v>04102-Coquimbo</v>
      </c>
      <c r="C742" s="258" t="str">
        <f>IFERROR(VLOOKUP($A742,'[2]Establecimiento 2023'!$A$1:$E$183,3,FALSE),0)</f>
        <v>200499-Centro de Salud Familiar Rural Pan de Azúcar</v>
      </c>
      <c r="D742" s="259">
        <v>3</v>
      </c>
      <c r="E742" s="259">
        <v>34</v>
      </c>
    </row>
    <row r="743" spans="1:5" ht="15" customHeight="1" x14ac:dyDescent="0.25">
      <c r="A743" s="258" t="s">
        <v>571</v>
      </c>
      <c r="B743" s="258" t="str">
        <f>IFERROR(VLOOKUP($A743,'[2]Establecimiento 2023'!$A$1:$E$183,4,FALSE),0)</f>
        <v>04102-Coquimbo</v>
      </c>
      <c r="C743" s="258" t="str">
        <f>IFERROR(VLOOKUP($A743,'[2]Establecimiento 2023'!$A$1:$E$183,3,FALSE),0)</f>
        <v>200499-Centro de Salud Familiar Rural Pan de Azúcar</v>
      </c>
      <c r="D743" s="259">
        <v>4</v>
      </c>
      <c r="E743" s="259">
        <v>25</v>
      </c>
    </row>
    <row r="744" spans="1:5" ht="15" customHeight="1" x14ac:dyDescent="0.25">
      <c r="A744" s="258" t="s">
        <v>572</v>
      </c>
      <c r="B744" s="258" t="str">
        <f>IFERROR(VLOOKUP($A744,'[2]Establecimiento 2023'!$A$1:$E$183,4,FALSE),0)</f>
        <v>04106-Vicuña</v>
      </c>
      <c r="C744" s="258" t="str">
        <f>IFERROR(VLOOKUP($A744,'[2]Establecimiento 2023'!$A$1:$E$183,3,FALSE),0)</f>
        <v>200538-Centro de Salud Familiar San Isidro Calingasta</v>
      </c>
      <c r="D744" s="259">
        <v>1</v>
      </c>
      <c r="E744" s="259">
        <v>15</v>
      </c>
    </row>
    <row r="745" spans="1:5" ht="15" customHeight="1" x14ac:dyDescent="0.25">
      <c r="A745" s="258" t="s">
        <v>572</v>
      </c>
      <c r="B745" s="258" t="str">
        <f>IFERROR(VLOOKUP($A745,'[2]Establecimiento 2023'!$A$1:$E$183,4,FALSE),0)</f>
        <v>04106-Vicuña</v>
      </c>
      <c r="C745" s="258" t="str">
        <f>IFERROR(VLOOKUP($A745,'[2]Establecimiento 2023'!$A$1:$E$183,3,FALSE),0)</f>
        <v>200538-Centro de Salud Familiar San Isidro Calingasta</v>
      </c>
      <c r="D745" s="259">
        <v>2</v>
      </c>
      <c r="E745" s="259">
        <v>22</v>
      </c>
    </row>
    <row r="746" spans="1:5" ht="15" customHeight="1" x14ac:dyDescent="0.25">
      <c r="A746" s="258" t="s">
        <v>572</v>
      </c>
      <c r="B746" s="258" t="str">
        <f>IFERROR(VLOOKUP($A746,'[2]Establecimiento 2023'!$A$1:$E$183,4,FALSE),0)</f>
        <v>04106-Vicuña</v>
      </c>
      <c r="C746" s="258" t="str">
        <f>IFERROR(VLOOKUP($A746,'[2]Establecimiento 2023'!$A$1:$E$183,3,FALSE),0)</f>
        <v>200538-Centro de Salud Familiar San Isidro Calingasta</v>
      </c>
      <c r="D746" s="259">
        <v>3</v>
      </c>
      <c r="E746" s="259">
        <v>3</v>
      </c>
    </row>
    <row r="747" spans="1:5" ht="15" customHeight="1" x14ac:dyDescent="0.25">
      <c r="A747" s="258" t="s">
        <v>572</v>
      </c>
      <c r="B747" s="258" t="str">
        <f>IFERROR(VLOOKUP($A747,'[2]Establecimiento 2023'!$A$1:$E$183,4,FALSE),0)</f>
        <v>04106-Vicuña</v>
      </c>
      <c r="C747" s="258" t="str">
        <f>IFERROR(VLOOKUP($A747,'[2]Establecimiento 2023'!$A$1:$E$183,3,FALSE),0)</f>
        <v>200538-Centro de Salud Familiar San Isidro Calingasta</v>
      </c>
      <c r="D747" s="259">
        <v>4</v>
      </c>
      <c r="E747" s="259">
        <v>6</v>
      </c>
    </row>
    <row r="748" spans="1:5" ht="15" customHeight="1" x14ac:dyDescent="0.25">
      <c r="A748" s="258" t="s">
        <v>573</v>
      </c>
      <c r="B748" s="258" t="str">
        <f>IFERROR(VLOOKUP($A748,'[2]Establecimiento 2023'!$A$1:$E$183,4,FALSE),0)</f>
        <v>04301-Ovalle</v>
      </c>
      <c r="C748" s="258" t="str">
        <f>IFERROR(VLOOKUP($A748,'[2]Establecimiento 2023'!$A$1:$E$183,3,FALSE),0)</f>
        <v>200569-Centro de Salud Familiar Fray Jorge</v>
      </c>
      <c r="D748" s="259">
        <v>1</v>
      </c>
      <c r="E748" s="259">
        <v>25</v>
      </c>
    </row>
    <row r="749" spans="1:5" ht="15" customHeight="1" x14ac:dyDescent="0.25">
      <c r="A749" s="258" t="s">
        <v>573</v>
      </c>
      <c r="B749" s="258" t="str">
        <f>IFERROR(VLOOKUP($A749,'[2]Establecimiento 2023'!$A$1:$E$183,4,FALSE),0)</f>
        <v>04301-Ovalle</v>
      </c>
      <c r="C749" s="258" t="str">
        <f>IFERROR(VLOOKUP($A749,'[2]Establecimiento 2023'!$A$1:$E$183,3,FALSE),0)</f>
        <v>200569-Centro de Salud Familiar Fray Jorge</v>
      </c>
      <c r="D749" s="259">
        <v>2</v>
      </c>
      <c r="E749" s="259">
        <v>9</v>
      </c>
    </row>
    <row r="750" spans="1:5" ht="15" customHeight="1" x14ac:dyDescent="0.25">
      <c r="A750" s="258" t="s">
        <v>573</v>
      </c>
      <c r="B750" s="258" t="str">
        <f>IFERROR(VLOOKUP($A750,'[2]Establecimiento 2023'!$A$1:$E$183,4,FALSE),0)</f>
        <v>04301-Ovalle</v>
      </c>
      <c r="C750" s="258" t="str">
        <f>IFERROR(VLOOKUP($A750,'[2]Establecimiento 2023'!$A$1:$E$183,3,FALSE),0)</f>
        <v>200569-Centro de Salud Familiar Fray Jorge</v>
      </c>
      <c r="D750" s="259">
        <v>3</v>
      </c>
      <c r="E750" s="259">
        <v>3</v>
      </c>
    </row>
    <row r="751" spans="1:5" ht="15" customHeight="1" x14ac:dyDescent="0.25">
      <c r="A751" s="258" t="s">
        <v>573</v>
      </c>
      <c r="B751" s="258" t="str">
        <f>IFERROR(VLOOKUP($A751,'[2]Establecimiento 2023'!$A$1:$E$183,4,FALSE),0)</f>
        <v>04301-Ovalle</v>
      </c>
      <c r="C751" s="258" t="str">
        <f>IFERROR(VLOOKUP($A751,'[2]Establecimiento 2023'!$A$1:$E$183,3,FALSE),0)</f>
        <v>200569-Centro de Salud Familiar Fray Jorge</v>
      </c>
      <c r="D751" s="259">
        <v>4</v>
      </c>
      <c r="E751" s="259">
        <v>15</v>
      </c>
    </row>
    <row r="752" spans="1:5" ht="15" customHeight="1" x14ac:dyDescent="0.25">
      <c r="A752" s="258" t="s">
        <v>574</v>
      </c>
      <c r="B752" s="258" t="str">
        <f>IFERROR(VLOOKUP($A752,'[2]Establecimiento 2023'!$A$1:$E$183,4,FALSE),0)</f>
        <v>04102-Coquimbo</v>
      </c>
      <c r="C752" s="258" t="str">
        <f>IFERROR(VLOOKUP($A752,'[2]Establecimiento 2023'!$A$1:$E$183,3,FALSE),0)</f>
        <v>200607-Centro de Salud Familiar Lila Cortés Godoy</v>
      </c>
      <c r="D752" s="259">
        <v>1</v>
      </c>
      <c r="E752" s="259">
        <v>15</v>
      </c>
    </row>
    <row r="753" spans="1:5" ht="15" customHeight="1" x14ac:dyDescent="0.25">
      <c r="A753" s="258" t="s">
        <v>574</v>
      </c>
      <c r="B753" s="258" t="str">
        <f>IFERROR(VLOOKUP($A753,'[2]Establecimiento 2023'!$A$1:$E$183,4,FALSE),0)</f>
        <v>04102-Coquimbo</v>
      </c>
      <c r="C753" s="258" t="str">
        <f>IFERROR(VLOOKUP($A753,'[2]Establecimiento 2023'!$A$1:$E$183,3,FALSE),0)</f>
        <v>200607-Centro de Salud Familiar Lila Cortés Godoy</v>
      </c>
      <c r="D753" s="259">
        <v>2</v>
      </c>
      <c r="E753" s="259">
        <v>10</v>
      </c>
    </row>
    <row r="754" spans="1:5" ht="15" customHeight="1" x14ac:dyDescent="0.25">
      <c r="A754" s="258" t="s">
        <v>574</v>
      </c>
      <c r="B754" s="258" t="str">
        <f>IFERROR(VLOOKUP($A754,'[2]Establecimiento 2023'!$A$1:$E$183,4,FALSE),0)</f>
        <v>04102-Coquimbo</v>
      </c>
      <c r="C754" s="258" t="str">
        <f>IFERROR(VLOOKUP($A754,'[2]Establecimiento 2023'!$A$1:$E$183,3,FALSE),0)</f>
        <v>200607-Centro de Salud Familiar Lila Cortés Godoy</v>
      </c>
      <c r="D754" s="259">
        <v>3</v>
      </c>
      <c r="E754" s="259">
        <v>11</v>
      </c>
    </row>
    <row r="755" spans="1:5" ht="15" customHeight="1" x14ac:dyDescent="0.25">
      <c r="A755" s="258" t="s">
        <v>574</v>
      </c>
      <c r="B755" s="258" t="str">
        <f>IFERROR(VLOOKUP($A755,'[2]Establecimiento 2023'!$A$1:$E$183,4,FALSE),0)</f>
        <v>04102-Coquimbo</v>
      </c>
      <c r="C755" s="258" t="str">
        <f>IFERROR(VLOOKUP($A755,'[2]Establecimiento 2023'!$A$1:$E$183,3,FALSE),0)</f>
        <v>200607-Centro de Salud Familiar Lila Cortés Godoy</v>
      </c>
      <c r="D755" s="259">
        <v>4</v>
      </c>
      <c r="E755" s="259">
        <v>12</v>
      </c>
    </row>
    <row r="756" spans="1:5" ht="15" customHeight="1" x14ac:dyDescent="0.25">
      <c r="A756" s="258" t="s">
        <v>448</v>
      </c>
      <c r="B756" s="258" t="str">
        <f>IFERROR(VLOOKUP($A756,'[2]Establecimiento 2023'!$A$1:$E$183,4,FALSE),0)</f>
        <v>04204-Salamanca</v>
      </c>
      <c r="C756" s="258" t="str">
        <f>IFERROR(VLOOKUP($A756,'[2]Establecimiento 2023'!$A$1:$E$183,3,FALSE),0)</f>
        <v>105104-Hospital de Salamanca</v>
      </c>
      <c r="D756" s="259">
        <v>1</v>
      </c>
      <c r="E756" s="259">
        <v>1</v>
      </c>
    </row>
    <row r="757" spans="1:5" ht="15" customHeight="1" x14ac:dyDescent="0.25">
      <c r="A757" s="258" t="s">
        <v>448</v>
      </c>
      <c r="B757" s="258" t="str">
        <f>IFERROR(VLOOKUP($A757,'[2]Establecimiento 2023'!$A$1:$E$183,4,FALSE),0)</f>
        <v>04204-Salamanca</v>
      </c>
      <c r="C757" s="258" t="str">
        <f>IFERROR(VLOOKUP($A757,'[2]Establecimiento 2023'!$A$1:$E$183,3,FALSE),0)</f>
        <v>105104-Hospital de Salamanca</v>
      </c>
      <c r="D757" s="259">
        <v>2</v>
      </c>
      <c r="E757" s="259">
        <v>6</v>
      </c>
    </row>
    <row r="758" spans="1:5" ht="15" customHeight="1" x14ac:dyDescent="0.25">
      <c r="A758" s="258" t="s">
        <v>448</v>
      </c>
      <c r="B758" s="258" t="str">
        <f>IFERROR(VLOOKUP($A758,'[2]Establecimiento 2023'!$A$1:$E$183,4,FALSE),0)</f>
        <v>04204-Salamanca</v>
      </c>
      <c r="C758" s="258" t="str">
        <f>IFERROR(VLOOKUP($A758,'[2]Establecimiento 2023'!$A$1:$E$183,3,FALSE),0)</f>
        <v>105104-Hospital de Salamanca</v>
      </c>
      <c r="D758" s="259">
        <v>4</v>
      </c>
      <c r="E758" s="259">
        <v>6</v>
      </c>
    </row>
    <row r="759" spans="1:5" ht="15" customHeight="1" x14ac:dyDescent="0.25">
      <c r="A759" s="258" t="s">
        <v>449</v>
      </c>
      <c r="B759" s="258" t="str">
        <f>IFERROR(VLOOKUP($A759,'[2]Establecimiento 2023'!$A$1:$E$183,4,FALSE),0)</f>
        <v>04302-Combarbalá</v>
      </c>
      <c r="C759" s="258" t="str">
        <f>IFERROR(VLOOKUP($A759,'[2]Establecimiento 2023'!$A$1:$E$183,3,FALSE),0)</f>
        <v>105105-Hospital San Juan de Dios (Combarbalá)</v>
      </c>
      <c r="D759" s="259">
        <v>1</v>
      </c>
      <c r="E759" s="259">
        <v>15</v>
      </c>
    </row>
    <row r="760" spans="1:5" ht="15" customHeight="1" x14ac:dyDescent="0.25">
      <c r="A760" s="258" t="s">
        <v>449</v>
      </c>
      <c r="B760" s="258" t="str">
        <f>IFERROR(VLOOKUP($A760,'[2]Establecimiento 2023'!$A$1:$E$183,4,FALSE),0)</f>
        <v>04302-Combarbalá</v>
      </c>
      <c r="C760" s="258" t="str">
        <f>IFERROR(VLOOKUP($A760,'[2]Establecimiento 2023'!$A$1:$E$183,3,FALSE),0)</f>
        <v>105105-Hospital San Juan de Dios (Combarbalá)</v>
      </c>
      <c r="D760" s="259">
        <v>2</v>
      </c>
      <c r="E760" s="259">
        <v>9</v>
      </c>
    </row>
    <row r="761" spans="1:5" ht="15" customHeight="1" x14ac:dyDescent="0.25">
      <c r="A761" s="258" t="s">
        <v>449</v>
      </c>
      <c r="B761" s="258" t="str">
        <f>IFERROR(VLOOKUP($A761,'[2]Establecimiento 2023'!$A$1:$E$183,4,FALSE),0)</f>
        <v>04302-Combarbalá</v>
      </c>
      <c r="C761" s="258" t="str">
        <f>IFERROR(VLOOKUP($A761,'[2]Establecimiento 2023'!$A$1:$E$183,3,FALSE),0)</f>
        <v>105105-Hospital San Juan de Dios (Combarbalá)</v>
      </c>
      <c r="D761" s="259">
        <v>3</v>
      </c>
      <c r="E761" s="259">
        <v>65</v>
      </c>
    </row>
    <row r="762" spans="1:5" ht="15" customHeight="1" x14ac:dyDescent="0.25">
      <c r="A762" s="258" t="s">
        <v>449</v>
      </c>
      <c r="B762" s="258" t="str">
        <f>IFERROR(VLOOKUP($A762,'[2]Establecimiento 2023'!$A$1:$E$183,4,FALSE),0)</f>
        <v>04302-Combarbalá</v>
      </c>
      <c r="C762" s="258" t="str">
        <f>IFERROR(VLOOKUP($A762,'[2]Establecimiento 2023'!$A$1:$E$183,3,FALSE),0)</f>
        <v>105105-Hospital San Juan de Dios (Combarbalá)</v>
      </c>
      <c r="D762" s="259">
        <v>4</v>
      </c>
      <c r="E762" s="259">
        <v>32</v>
      </c>
    </row>
    <row r="763" spans="1:5" ht="15" customHeight="1" x14ac:dyDescent="0.25">
      <c r="A763" s="258" t="s">
        <v>450</v>
      </c>
      <c r="B763" s="258" t="str">
        <f>IFERROR(VLOOKUP($A763,'[2]Establecimiento 2023'!$A$1:$E$183,4,FALSE),0)</f>
        <v>04103-Andacollo</v>
      </c>
      <c r="C763" s="258" t="str">
        <f>IFERROR(VLOOKUP($A763,'[2]Establecimiento 2023'!$A$1:$E$183,3,FALSE),0)</f>
        <v>105106-Hospital Dr. José Arraño (Andacollo)</v>
      </c>
      <c r="D763" s="259">
        <v>1</v>
      </c>
      <c r="E763" s="259">
        <v>5</v>
      </c>
    </row>
    <row r="764" spans="1:5" ht="15" customHeight="1" x14ac:dyDescent="0.25">
      <c r="A764" s="258" t="s">
        <v>450</v>
      </c>
      <c r="B764" s="258" t="str">
        <f>IFERROR(VLOOKUP($A764,'[2]Establecimiento 2023'!$A$1:$E$183,4,FALSE),0)</f>
        <v>04103-Andacollo</v>
      </c>
      <c r="C764" s="258" t="str">
        <f>IFERROR(VLOOKUP($A764,'[2]Establecimiento 2023'!$A$1:$E$183,3,FALSE),0)</f>
        <v>105106-Hospital Dr. José Arraño (Andacollo)</v>
      </c>
      <c r="D764" s="259">
        <v>2</v>
      </c>
      <c r="E764" s="259">
        <v>4</v>
      </c>
    </row>
    <row r="765" spans="1:5" ht="15" customHeight="1" x14ac:dyDescent="0.25">
      <c r="A765" s="258" t="s">
        <v>450</v>
      </c>
      <c r="B765" s="258" t="str">
        <f>IFERROR(VLOOKUP($A765,'[2]Establecimiento 2023'!$A$1:$E$183,4,FALSE),0)</f>
        <v>04103-Andacollo</v>
      </c>
      <c r="C765" s="258" t="str">
        <f>IFERROR(VLOOKUP($A765,'[2]Establecimiento 2023'!$A$1:$E$183,3,FALSE),0)</f>
        <v>105106-Hospital Dr. José Arraño (Andacollo)</v>
      </c>
      <c r="D765" s="259">
        <v>3</v>
      </c>
      <c r="E765" s="259">
        <v>2</v>
      </c>
    </row>
    <row r="766" spans="1:5" ht="15" customHeight="1" x14ac:dyDescent="0.25">
      <c r="A766" s="258" t="s">
        <v>450</v>
      </c>
      <c r="B766" s="258" t="str">
        <f>IFERROR(VLOOKUP($A766,'[2]Establecimiento 2023'!$A$1:$E$183,4,FALSE),0)</f>
        <v>04103-Andacollo</v>
      </c>
      <c r="C766" s="258" t="str">
        <f>IFERROR(VLOOKUP($A766,'[2]Establecimiento 2023'!$A$1:$E$183,3,FALSE),0)</f>
        <v>105106-Hospital Dr. José Arraño (Andacollo)</v>
      </c>
      <c r="D766" s="259">
        <v>4</v>
      </c>
      <c r="E766" s="259">
        <v>3</v>
      </c>
    </row>
    <row r="767" spans="1:5" ht="15" customHeight="1" x14ac:dyDescent="0.25">
      <c r="A767" s="258" t="s">
        <v>451</v>
      </c>
      <c r="B767" s="258" t="str">
        <f>IFERROR(VLOOKUP($A767,'[2]Establecimiento 2023'!$A$1:$E$183,4,FALSE),0)</f>
        <v>04106-Vicuña</v>
      </c>
      <c r="C767" s="258" t="str">
        <f>IFERROR(VLOOKUP($A767,'[2]Establecimiento 2023'!$A$1:$E$183,3,FALSE),0)</f>
        <v>105107-Hospital San Juan de Dios (Vicuña)</v>
      </c>
      <c r="D767" s="259">
        <v>1</v>
      </c>
      <c r="E767" s="259">
        <v>73</v>
      </c>
    </row>
    <row r="768" spans="1:5" ht="15" customHeight="1" x14ac:dyDescent="0.25">
      <c r="A768" s="258" t="s">
        <v>451</v>
      </c>
      <c r="B768" s="258" t="str">
        <f>IFERROR(VLOOKUP($A768,'[2]Establecimiento 2023'!$A$1:$E$183,4,FALSE),0)</f>
        <v>04106-Vicuña</v>
      </c>
      <c r="C768" s="258" t="str">
        <f>IFERROR(VLOOKUP($A768,'[2]Establecimiento 2023'!$A$1:$E$183,3,FALSE),0)</f>
        <v>105107-Hospital San Juan de Dios (Vicuña)</v>
      </c>
      <c r="D768" s="259">
        <v>2</v>
      </c>
      <c r="E768" s="259">
        <v>5</v>
      </c>
    </row>
    <row r="769" spans="1:5" ht="15" customHeight="1" x14ac:dyDescent="0.25">
      <c r="A769" s="258" t="s">
        <v>451</v>
      </c>
      <c r="B769" s="258" t="str">
        <f>IFERROR(VLOOKUP($A769,'[2]Establecimiento 2023'!$A$1:$E$183,4,FALSE),0)</f>
        <v>04106-Vicuña</v>
      </c>
      <c r="C769" s="258" t="str">
        <f>IFERROR(VLOOKUP($A769,'[2]Establecimiento 2023'!$A$1:$E$183,3,FALSE),0)</f>
        <v>105107-Hospital San Juan de Dios (Vicuña)</v>
      </c>
      <c r="D769" s="259">
        <v>3</v>
      </c>
      <c r="E769" s="259">
        <v>4</v>
      </c>
    </row>
    <row r="770" spans="1:5" ht="15" customHeight="1" x14ac:dyDescent="0.25">
      <c r="A770" s="258" t="s">
        <v>451</v>
      </c>
      <c r="B770" s="258" t="str">
        <f>IFERROR(VLOOKUP($A770,'[2]Establecimiento 2023'!$A$1:$E$183,4,FALSE),0)</f>
        <v>04106-Vicuña</v>
      </c>
      <c r="C770" s="258" t="str">
        <f>IFERROR(VLOOKUP($A770,'[2]Establecimiento 2023'!$A$1:$E$183,3,FALSE),0)</f>
        <v>105107-Hospital San Juan de Dios (Vicuña)</v>
      </c>
      <c r="D770" s="259">
        <v>4</v>
      </c>
      <c r="E770" s="259">
        <v>10</v>
      </c>
    </row>
    <row r="771" spans="1:5" ht="15" customHeight="1" x14ac:dyDescent="0.25">
      <c r="A771" s="258" t="s">
        <v>452</v>
      </c>
      <c r="B771" s="258" t="str">
        <f>IFERROR(VLOOKUP($A771,'[2]Establecimiento 2023'!$A$1:$E$183,4,FALSE),0)</f>
        <v>04203-Los Vilos</v>
      </c>
      <c r="C771" s="258" t="str">
        <f>IFERROR(VLOOKUP($A771,'[2]Establecimiento 2023'!$A$1:$E$183,3,FALSE),0)</f>
        <v>105108-Hospital San Pedro (Los Vilos)</v>
      </c>
      <c r="D771" s="259">
        <v>2</v>
      </c>
      <c r="E771" s="259">
        <v>4</v>
      </c>
    </row>
    <row r="772" spans="1:5" ht="15" customHeight="1" x14ac:dyDescent="0.25">
      <c r="A772" s="258" t="s">
        <v>452</v>
      </c>
      <c r="B772" s="258" t="str">
        <f>IFERROR(VLOOKUP($A772,'[2]Establecimiento 2023'!$A$1:$E$183,4,FALSE),0)</f>
        <v>04203-Los Vilos</v>
      </c>
      <c r="C772" s="258" t="str">
        <f>IFERROR(VLOOKUP($A772,'[2]Establecimiento 2023'!$A$1:$E$183,3,FALSE),0)</f>
        <v>105108-Hospital San Pedro (Los Vilos)</v>
      </c>
      <c r="D772" s="259">
        <v>3</v>
      </c>
      <c r="E772" s="259">
        <v>4</v>
      </c>
    </row>
    <row r="773" spans="1:5" ht="15" customHeight="1" x14ac:dyDescent="0.25">
      <c r="A773" s="258" t="s">
        <v>462</v>
      </c>
      <c r="B773" s="258" t="str">
        <f>IFERROR(VLOOKUP($A773,'[2]Establecimiento 2023'!$A$1:$E$183,4,FALSE),0)</f>
        <v>04202-Canela</v>
      </c>
      <c r="C773" s="258" t="str">
        <f>IFERROR(VLOOKUP($A773,'[2]Establecimiento 2023'!$A$1:$E$183,3,FALSE),0)</f>
        <v>105309-Centro de Salud Familiar Canela</v>
      </c>
      <c r="D773" s="259">
        <v>1</v>
      </c>
      <c r="E773" s="259">
        <v>23</v>
      </c>
    </row>
    <row r="774" spans="1:5" ht="15" customHeight="1" x14ac:dyDescent="0.25">
      <c r="A774" s="258" t="s">
        <v>462</v>
      </c>
      <c r="B774" s="258" t="str">
        <f>IFERROR(VLOOKUP($A774,'[2]Establecimiento 2023'!$A$1:$E$183,4,FALSE),0)</f>
        <v>04202-Canela</v>
      </c>
      <c r="C774" s="258" t="str">
        <f>IFERROR(VLOOKUP($A774,'[2]Establecimiento 2023'!$A$1:$E$183,3,FALSE),0)</f>
        <v>105309-Centro de Salud Familiar Canela</v>
      </c>
      <c r="D774" s="259">
        <v>2</v>
      </c>
      <c r="E774" s="259">
        <v>24</v>
      </c>
    </row>
    <row r="775" spans="1:5" ht="15" customHeight="1" x14ac:dyDescent="0.25">
      <c r="A775" s="258" t="s">
        <v>462</v>
      </c>
      <c r="B775" s="258" t="str">
        <f>IFERROR(VLOOKUP($A775,'[2]Establecimiento 2023'!$A$1:$E$183,4,FALSE),0)</f>
        <v>04202-Canela</v>
      </c>
      <c r="C775" s="258" t="str">
        <f>IFERROR(VLOOKUP($A775,'[2]Establecimiento 2023'!$A$1:$E$183,3,FALSE),0)</f>
        <v>105309-Centro de Salud Familiar Canela</v>
      </c>
      <c r="D775" s="259">
        <v>3</v>
      </c>
      <c r="E775" s="259">
        <v>27</v>
      </c>
    </row>
    <row r="776" spans="1:5" ht="15" customHeight="1" x14ac:dyDescent="0.25">
      <c r="A776" s="258" t="s">
        <v>462</v>
      </c>
      <c r="B776" s="258" t="str">
        <f>IFERROR(VLOOKUP($A776,'[2]Establecimiento 2023'!$A$1:$E$183,4,FALSE),0)</f>
        <v>04202-Canela</v>
      </c>
      <c r="C776" s="258" t="str">
        <f>IFERROR(VLOOKUP($A776,'[2]Establecimiento 2023'!$A$1:$E$183,3,FALSE),0)</f>
        <v>105309-Centro de Salud Familiar Canela</v>
      </c>
      <c r="D776" s="259">
        <v>4</v>
      </c>
      <c r="E776" s="259">
        <v>27</v>
      </c>
    </row>
    <row r="777" spans="1:5" ht="15" customHeight="1" x14ac:dyDescent="0.25">
      <c r="A777" s="258" t="s">
        <v>540</v>
      </c>
      <c r="B777" s="258" t="str">
        <f>IFERROR(VLOOKUP($A777,'[2]Establecimiento 2023'!$A$1:$E$183,4,FALSE),0)</f>
        <v>04203-Los Vilos</v>
      </c>
      <c r="C777" s="258" t="str">
        <f>IFERROR(VLOOKUP($A777,'[2]Establecimiento 2023'!$A$1:$E$183,3,FALSE),0)</f>
        <v>105480-Posta de Salud Rural Quilimarí</v>
      </c>
      <c r="D777" s="259">
        <v>4</v>
      </c>
      <c r="E777" s="259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54"/>
  <sheetViews>
    <sheetView zoomScale="80" zoomScaleNormal="80" workbookViewId="0">
      <selection activeCell="E10" sqref="E10:Q10"/>
    </sheetView>
  </sheetViews>
  <sheetFormatPr baseColWidth="10" defaultColWidth="11.42578125" defaultRowHeight="14.25" x14ac:dyDescent="0.2"/>
  <cols>
    <col min="1" max="1" width="24.28515625" style="27" bestFit="1" customWidth="1"/>
    <col min="2" max="2" width="48.140625" style="42" customWidth="1"/>
    <col min="3" max="3" width="17.140625" style="29" customWidth="1"/>
    <col min="4" max="4" width="18.5703125" style="27" bestFit="1" customWidth="1"/>
    <col min="5" max="5" width="8.7109375" style="27" bestFit="1" customWidth="1"/>
    <col min="6" max="6" width="11.42578125" style="27" customWidth="1"/>
    <col min="7" max="9" width="8.7109375" style="27" bestFit="1" customWidth="1"/>
    <col min="10" max="10" width="9.140625" style="27" bestFit="1" customWidth="1"/>
    <col min="11" max="11" width="8.7109375" style="27" bestFit="1" customWidth="1"/>
    <col min="12" max="12" width="9.5703125" style="27" customWidth="1"/>
    <col min="13" max="13" width="9.42578125" style="27" customWidth="1"/>
    <col min="14" max="14" width="9.85546875" style="27" bestFit="1" customWidth="1"/>
    <col min="15" max="15" width="10.28515625" style="27" bestFit="1" customWidth="1"/>
    <col min="16" max="16" width="8.85546875" style="27" customWidth="1"/>
    <col min="17" max="17" width="12.7109375" style="27" bestFit="1" customWidth="1"/>
    <col min="18" max="18" width="27" style="27" customWidth="1"/>
    <col min="19" max="19" width="12.42578125" style="34" bestFit="1" customWidth="1"/>
    <col min="20" max="20" width="20" style="34" bestFit="1" customWidth="1"/>
    <col min="21" max="21" width="11.42578125" style="27" customWidth="1"/>
    <col min="22" max="22" width="24.85546875" style="34" bestFit="1" customWidth="1"/>
    <col min="23" max="23" width="14.140625" style="27" customWidth="1"/>
    <col min="24" max="49" width="11.42578125" style="29" customWidth="1"/>
    <col min="50" max="50" width="11.42578125" style="29"/>
    <col min="51" max="51" width="20" style="29" bestFit="1" customWidth="1"/>
    <col min="52" max="52" width="11.42578125" style="29"/>
    <col min="53" max="53" width="24.85546875" style="29" bestFit="1" customWidth="1"/>
    <col min="54" max="16384" width="11.42578125" style="29"/>
  </cols>
  <sheetData>
    <row r="1" spans="1:53" s="126" customFormat="1" ht="73.5" customHeight="1" thickBot="1" x14ac:dyDescent="0.25">
      <c r="A1" s="306" t="s">
        <v>0</v>
      </c>
      <c r="B1" s="361" t="s">
        <v>1</v>
      </c>
      <c r="C1" s="309" t="s">
        <v>170</v>
      </c>
      <c r="D1" s="357" t="s">
        <v>168</v>
      </c>
      <c r="E1" s="355" t="s">
        <v>288</v>
      </c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6"/>
      <c r="AH1" s="356"/>
      <c r="AI1" s="356"/>
      <c r="AJ1" s="356"/>
      <c r="AK1" s="356"/>
      <c r="AL1" s="356"/>
      <c r="AM1" s="356"/>
      <c r="AN1" s="356"/>
      <c r="AO1" s="356"/>
      <c r="AP1" s="356"/>
      <c r="AQ1" s="356"/>
      <c r="AR1" s="356"/>
      <c r="AS1" s="356"/>
      <c r="AT1" s="356"/>
      <c r="AU1" s="356"/>
      <c r="AV1" s="356"/>
      <c r="AW1" s="356"/>
      <c r="AX1" s="356"/>
      <c r="AY1" s="356"/>
      <c r="AZ1" s="356"/>
      <c r="BA1" s="356"/>
    </row>
    <row r="2" spans="1:53" s="126" customFormat="1" ht="15" customHeight="1" x14ac:dyDescent="0.2">
      <c r="A2" s="307"/>
      <c r="B2" s="310"/>
      <c r="C2" s="312"/>
      <c r="D2" s="358"/>
      <c r="E2" s="348" t="s">
        <v>2</v>
      </c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7" t="s">
        <v>3</v>
      </c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8"/>
      <c r="AH2" s="348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9"/>
    </row>
    <row r="3" spans="1:53" s="126" customFormat="1" ht="15" customHeight="1" x14ac:dyDescent="0.2">
      <c r="A3" s="307"/>
      <c r="B3" s="310"/>
      <c r="C3" s="312"/>
      <c r="D3" s="358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0"/>
      <c r="S3" s="351"/>
      <c r="T3" s="351"/>
      <c r="U3" s="351"/>
      <c r="V3" s="351"/>
      <c r="W3" s="351"/>
      <c r="X3" s="351"/>
      <c r="Y3" s="351"/>
      <c r="Z3" s="351"/>
      <c r="AA3" s="351"/>
      <c r="AB3" s="351"/>
      <c r="AC3" s="351"/>
      <c r="AD3" s="351"/>
      <c r="AE3" s="351"/>
      <c r="AF3" s="351"/>
      <c r="AG3" s="351"/>
      <c r="AH3" s="351"/>
      <c r="AI3" s="351"/>
      <c r="AJ3" s="351"/>
      <c r="AK3" s="351"/>
      <c r="AL3" s="351"/>
      <c r="AM3" s="351"/>
      <c r="AN3" s="351"/>
      <c r="AO3" s="351"/>
      <c r="AP3" s="351"/>
      <c r="AQ3" s="351"/>
      <c r="AR3" s="351"/>
      <c r="AS3" s="351"/>
      <c r="AT3" s="351"/>
      <c r="AU3" s="351"/>
      <c r="AV3" s="351"/>
      <c r="AW3" s="351"/>
      <c r="AX3" s="351"/>
      <c r="AY3" s="351"/>
      <c r="AZ3" s="351"/>
      <c r="BA3" s="324"/>
    </row>
    <row r="4" spans="1:53" s="126" customFormat="1" ht="15" customHeight="1" x14ac:dyDescent="0.2">
      <c r="A4" s="307"/>
      <c r="B4" s="310"/>
      <c r="C4" s="312"/>
      <c r="D4" s="358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0"/>
      <c r="S4" s="351"/>
      <c r="T4" s="351"/>
      <c r="U4" s="351"/>
      <c r="V4" s="351"/>
      <c r="W4" s="351"/>
      <c r="X4" s="351"/>
      <c r="Y4" s="351"/>
      <c r="Z4" s="351"/>
      <c r="AA4" s="351"/>
      <c r="AB4" s="351"/>
      <c r="AC4" s="351"/>
      <c r="AD4" s="351"/>
      <c r="AE4" s="351"/>
      <c r="AF4" s="351"/>
      <c r="AG4" s="351"/>
      <c r="AH4" s="351"/>
      <c r="AI4" s="351"/>
      <c r="AJ4" s="351"/>
      <c r="AK4" s="351"/>
      <c r="AL4" s="351"/>
      <c r="AM4" s="351"/>
      <c r="AN4" s="351"/>
      <c r="AO4" s="351"/>
      <c r="AP4" s="351"/>
      <c r="AQ4" s="351"/>
      <c r="AR4" s="351"/>
      <c r="AS4" s="351"/>
      <c r="AT4" s="351"/>
      <c r="AU4" s="351"/>
      <c r="AV4" s="351"/>
      <c r="AW4" s="351"/>
      <c r="AX4" s="351"/>
      <c r="AY4" s="351"/>
      <c r="AZ4" s="351"/>
      <c r="BA4" s="324"/>
    </row>
    <row r="5" spans="1:53" s="126" customFormat="1" ht="15" customHeight="1" x14ac:dyDescent="0.2">
      <c r="A5" s="307"/>
      <c r="B5" s="310"/>
      <c r="C5" s="312"/>
      <c r="D5" s="358"/>
      <c r="E5" s="351"/>
      <c r="F5" s="351"/>
      <c r="G5" s="351"/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0"/>
      <c r="S5" s="351"/>
      <c r="T5" s="351"/>
      <c r="U5" s="351"/>
      <c r="V5" s="351"/>
      <c r="W5" s="351"/>
      <c r="X5" s="351"/>
      <c r="Y5" s="351"/>
      <c r="Z5" s="351"/>
      <c r="AA5" s="351"/>
      <c r="AB5" s="351"/>
      <c r="AC5" s="351"/>
      <c r="AD5" s="351"/>
      <c r="AE5" s="351"/>
      <c r="AF5" s="351"/>
      <c r="AG5" s="351"/>
      <c r="AH5" s="351"/>
      <c r="AI5" s="351"/>
      <c r="AJ5" s="351"/>
      <c r="AK5" s="351"/>
      <c r="AL5" s="351"/>
      <c r="AM5" s="351"/>
      <c r="AN5" s="351"/>
      <c r="AO5" s="351"/>
      <c r="AP5" s="351"/>
      <c r="AQ5" s="351"/>
      <c r="AR5" s="351"/>
      <c r="AS5" s="351"/>
      <c r="AT5" s="351"/>
      <c r="AU5" s="351"/>
      <c r="AV5" s="351"/>
      <c r="AW5" s="351"/>
      <c r="AX5" s="351"/>
      <c r="AY5" s="351"/>
      <c r="AZ5" s="351"/>
      <c r="BA5" s="324"/>
    </row>
    <row r="6" spans="1:53" s="126" customFormat="1" ht="15" customHeight="1" x14ac:dyDescent="0.2">
      <c r="A6" s="307"/>
      <c r="B6" s="310"/>
      <c r="C6" s="312"/>
      <c r="D6" s="358"/>
      <c r="E6" s="351"/>
      <c r="F6" s="351"/>
      <c r="G6" s="351"/>
      <c r="H6" s="351"/>
      <c r="I6" s="351"/>
      <c r="J6" s="351"/>
      <c r="K6" s="351"/>
      <c r="L6" s="351"/>
      <c r="M6" s="351"/>
      <c r="N6" s="351"/>
      <c r="O6" s="351"/>
      <c r="P6" s="351"/>
      <c r="Q6" s="351"/>
      <c r="R6" s="350"/>
      <c r="S6" s="351"/>
      <c r="T6" s="351"/>
      <c r="U6" s="351"/>
      <c r="V6" s="351"/>
      <c r="W6" s="351"/>
      <c r="X6" s="351"/>
      <c r="Y6" s="351"/>
      <c r="Z6" s="351"/>
      <c r="AA6" s="351"/>
      <c r="AB6" s="351"/>
      <c r="AC6" s="351"/>
      <c r="AD6" s="351"/>
      <c r="AE6" s="351"/>
      <c r="AF6" s="351"/>
      <c r="AG6" s="351"/>
      <c r="AH6" s="351"/>
      <c r="AI6" s="351"/>
      <c r="AJ6" s="351"/>
      <c r="AK6" s="351"/>
      <c r="AL6" s="351"/>
      <c r="AM6" s="351"/>
      <c r="AN6" s="351"/>
      <c r="AO6" s="351"/>
      <c r="AP6" s="351"/>
      <c r="AQ6" s="351"/>
      <c r="AR6" s="351"/>
      <c r="AS6" s="351"/>
      <c r="AT6" s="351"/>
      <c r="AU6" s="351"/>
      <c r="AV6" s="351"/>
      <c r="AW6" s="351"/>
      <c r="AX6" s="351"/>
      <c r="AY6" s="351"/>
      <c r="AZ6" s="351"/>
      <c r="BA6" s="324"/>
    </row>
    <row r="7" spans="1:53" s="126" customFormat="1" ht="15" customHeight="1" x14ac:dyDescent="0.2">
      <c r="A7" s="307"/>
      <c r="B7" s="310"/>
      <c r="C7" s="312"/>
      <c r="D7" s="358"/>
      <c r="E7" s="351"/>
      <c r="F7" s="351"/>
      <c r="G7" s="351"/>
      <c r="H7" s="351"/>
      <c r="I7" s="351"/>
      <c r="J7" s="351"/>
      <c r="K7" s="351"/>
      <c r="L7" s="351"/>
      <c r="M7" s="351"/>
      <c r="N7" s="351"/>
      <c r="O7" s="351"/>
      <c r="P7" s="351"/>
      <c r="Q7" s="351"/>
      <c r="R7" s="350"/>
      <c r="S7" s="351"/>
      <c r="T7" s="351"/>
      <c r="U7" s="351"/>
      <c r="V7" s="351"/>
      <c r="W7" s="351"/>
      <c r="X7" s="351"/>
      <c r="Y7" s="351"/>
      <c r="Z7" s="351"/>
      <c r="AA7" s="351"/>
      <c r="AB7" s="351"/>
      <c r="AC7" s="351"/>
      <c r="AD7" s="351"/>
      <c r="AE7" s="351"/>
      <c r="AF7" s="351"/>
      <c r="AG7" s="351"/>
      <c r="AH7" s="351"/>
      <c r="AI7" s="351"/>
      <c r="AJ7" s="351"/>
      <c r="AK7" s="351"/>
      <c r="AL7" s="351"/>
      <c r="AM7" s="351"/>
      <c r="AN7" s="351"/>
      <c r="AO7" s="351"/>
      <c r="AP7" s="351"/>
      <c r="AQ7" s="351"/>
      <c r="AR7" s="351"/>
      <c r="AS7" s="351"/>
      <c r="AT7" s="351"/>
      <c r="AU7" s="351"/>
      <c r="AV7" s="351"/>
      <c r="AW7" s="351"/>
      <c r="AX7" s="351"/>
      <c r="AY7" s="351"/>
      <c r="AZ7" s="351"/>
      <c r="BA7" s="324"/>
    </row>
    <row r="8" spans="1:53" s="126" customFormat="1" ht="15" customHeight="1" x14ac:dyDescent="0.2">
      <c r="A8" s="307"/>
      <c r="B8" s="310"/>
      <c r="C8" s="312"/>
      <c r="D8" s="358"/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1"/>
      <c r="P8" s="351"/>
      <c r="Q8" s="351"/>
      <c r="R8" s="350"/>
      <c r="S8" s="351"/>
      <c r="T8" s="351"/>
      <c r="U8" s="351"/>
      <c r="V8" s="351"/>
      <c r="W8" s="351"/>
      <c r="X8" s="351"/>
      <c r="Y8" s="351"/>
      <c r="Z8" s="351"/>
      <c r="AA8" s="351"/>
      <c r="AB8" s="351"/>
      <c r="AC8" s="351"/>
      <c r="AD8" s="351"/>
      <c r="AE8" s="351"/>
      <c r="AF8" s="351"/>
      <c r="AG8" s="351"/>
      <c r="AH8" s="351"/>
      <c r="AI8" s="351"/>
      <c r="AJ8" s="351"/>
      <c r="AK8" s="351"/>
      <c r="AL8" s="351"/>
      <c r="AM8" s="351"/>
      <c r="AN8" s="351"/>
      <c r="AO8" s="351"/>
      <c r="AP8" s="351"/>
      <c r="AQ8" s="351"/>
      <c r="AR8" s="351"/>
      <c r="AS8" s="351"/>
      <c r="AT8" s="351"/>
      <c r="AU8" s="351"/>
      <c r="AV8" s="351"/>
      <c r="AW8" s="351"/>
      <c r="AX8" s="351"/>
      <c r="AY8" s="351"/>
      <c r="AZ8" s="351"/>
      <c r="BA8" s="324"/>
    </row>
    <row r="9" spans="1:53" s="126" customFormat="1" ht="15.75" customHeight="1" thickBot="1" x14ac:dyDescent="0.25">
      <c r="A9" s="307"/>
      <c r="B9" s="310"/>
      <c r="C9" s="312"/>
      <c r="D9" s="358"/>
      <c r="E9" s="353"/>
      <c r="F9" s="353"/>
      <c r="G9" s="353"/>
      <c r="H9" s="353"/>
      <c r="I9" s="353"/>
      <c r="J9" s="353"/>
      <c r="K9" s="353"/>
      <c r="L9" s="353"/>
      <c r="M9" s="353"/>
      <c r="N9" s="353"/>
      <c r="O9" s="353"/>
      <c r="P9" s="353"/>
      <c r="Q9" s="353"/>
      <c r="R9" s="352"/>
      <c r="S9" s="353"/>
      <c r="T9" s="353"/>
      <c r="U9" s="353"/>
      <c r="V9" s="353"/>
      <c r="W9" s="353"/>
      <c r="X9" s="353"/>
      <c r="Y9" s="353"/>
      <c r="Z9" s="353"/>
      <c r="AA9" s="353"/>
      <c r="AB9" s="353"/>
      <c r="AC9" s="353"/>
      <c r="AD9" s="353"/>
      <c r="AE9" s="353"/>
      <c r="AF9" s="353"/>
      <c r="AG9" s="353"/>
      <c r="AH9" s="353"/>
      <c r="AI9" s="353"/>
      <c r="AJ9" s="353"/>
      <c r="AK9" s="353"/>
      <c r="AL9" s="353"/>
      <c r="AM9" s="353"/>
      <c r="AN9" s="353"/>
      <c r="AO9" s="353"/>
      <c r="AP9" s="353"/>
      <c r="AQ9" s="353"/>
      <c r="AR9" s="353"/>
      <c r="AS9" s="353"/>
      <c r="AT9" s="353"/>
      <c r="AU9" s="353"/>
      <c r="AV9" s="353"/>
      <c r="AW9" s="353"/>
      <c r="AX9" s="353"/>
      <c r="AY9" s="353"/>
      <c r="AZ9" s="353"/>
      <c r="BA9" s="354"/>
    </row>
    <row r="10" spans="1:53" s="126" customFormat="1" ht="54.75" customHeight="1" thickBot="1" x14ac:dyDescent="0.25">
      <c r="A10" s="308"/>
      <c r="B10" s="345"/>
      <c r="C10" s="312"/>
      <c r="D10" s="359"/>
      <c r="E10" s="346" t="s">
        <v>240</v>
      </c>
      <c r="F10" s="346"/>
      <c r="G10" s="346"/>
      <c r="H10" s="346"/>
      <c r="I10" s="346"/>
      <c r="J10" s="346"/>
      <c r="K10" s="346"/>
      <c r="L10" s="346"/>
      <c r="M10" s="346"/>
      <c r="N10" s="346"/>
      <c r="O10" s="346"/>
      <c r="P10" s="346"/>
      <c r="Q10" s="331"/>
      <c r="R10" s="360" t="s">
        <v>242</v>
      </c>
      <c r="S10" s="345" t="s">
        <v>241</v>
      </c>
      <c r="T10" s="346"/>
      <c r="U10" s="346"/>
      <c r="V10" s="346"/>
      <c r="W10" s="312" t="s">
        <v>268</v>
      </c>
      <c r="X10" s="345" t="s">
        <v>301</v>
      </c>
      <c r="Y10" s="346"/>
      <c r="Z10" s="346"/>
      <c r="AA10" s="346"/>
      <c r="AB10" s="346"/>
      <c r="AC10" s="346"/>
      <c r="AD10" s="346"/>
      <c r="AE10" s="346"/>
      <c r="AF10" s="346"/>
      <c r="AG10" s="346"/>
      <c r="AH10" s="346"/>
      <c r="AI10" s="346"/>
      <c r="AJ10" s="346"/>
      <c r="AK10" s="345" t="s">
        <v>302</v>
      </c>
      <c r="AL10" s="346"/>
      <c r="AM10" s="346"/>
      <c r="AN10" s="346"/>
      <c r="AO10" s="346"/>
      <c r="AP10" s="346"/>
      <c r="AQ10" s="346"/>
      <c r="AR10" s="346"/>
      <c r="AS10" s="346"/>
      <c r="AT10" s="346"/>
      <c r="AU10" s="346"/>
      <c r="AV10" s="346"/>
      <c r="AW10" s="331"/>
      <c r="AX10" s="345" t="s">
        <v>241</v>
      </c>
      <c r="AY10" s="346"/>
      <c r="AZ10" s="346"/>
      <c r="BA10" s="346"/>
    </row>
    <row r="11" spans="1:53" s="126" customFormat="1" ht="24.75" customHeight="1" thickBot="1" x14ac:dyDescent="0.25">
      <c r="A11" s="119"/>
      <c r="B11" s="120"/>
      <c r="C11" s="311"/>
      <c r="D11" s="101" t="s">
        <v>169</v>
      </c>
      <c r="E11" s="98" t="s">
        <v>4</v>
      </c>
      <c r="F11" s="98" t="s">
        <v>5</v>
      </c>
      <c r="G11" s="98" t="s">
        <v>6</v>
      </c>
      <c r="H11" s="98" t="s">
        <v>7</v>
      </c>
      <c r="I11" s="98" t="s">
        <v>8</v>
      </c>
      <c r="J11" s="98" t="s">
        <v>9</v>
      </c>
      <c r="K11" s="98" t="s">
        <v>10</v>
      </c>
      <c r="L11" s="98" t="s">
        <v>11</v>
      </c>
      <c r="M11" s="98" t="s">
        <v>12</v>
      </c>
      <c r="N11" s="98" t="s">
        <v>13</v>
      </c>
      <c r="O11" s="99" t="s">
        <v>14</v>
      </c>
      <c r="P11" s="99" t="s">
        <v>15</v>
      </c>
      <c r="Q11" s="98" t="s">
        <v>16</v>
      </c>
      <c r="R11" s="346"/>
      <c r="S11" s="112" t="s">
        <v>209</v>
      </c>
      <c r="T11" s="112" t="s">
        <v>277</v>
      </c>
      <c r="U11" s="100" t="s">
        <v>238</v>
      </c>
      <c r="V11" s="112" t="s">
        <v>18</v>
      </c>
      <c r="W11" s="311"/>
      <c r="X11" s="98" t="s">
        <v>4</v>
      </c>
      <c r="Y11" s="98" t="s">
        <v>5</v>
      </c>
      <c r="Z11" s="98" t="s">
        <v>6</v>
      </c>
      <c r="AA11" s="98" t="s">
        <v>7</v>
      </c>
      <c r="AB11" s="98" t="s">
        <v>8</v>
      </c>
      <c r="AC11" s="98" t="s">
        <v>9</v>
      </c>
      <c r="AD11" s="98" t="s">
        <v>10</v>
      </c>
      <c r="AE11" s="98" t="s">
        <v>11</v>
      </c>
      <c r="AF11" s="98" t="s">
        <v>12</v>
      </c>
      <c r="AG11" s="98" t="s">
        <v>13</v>
      </c>
      <c r="AH11" s="98" t="s">
        <v>14</v>
      </c>
      <c r="AI11" s="98" t="s">
        <v>15</v>
      </c>
      <c r="AJ11" s="98" t="s">
        <v>16</v>
      </c>
      <c r="AK11" s="98" t="s">
        <v>4</v>
      </c>
      <c r="AL11" s="98" t="s">
        <v>5</v>
      </c>
      <c r="AM11" s="98" t="s">
        <v>6</v>
      </c>
      <c r="AN11" s="98" t="s">
        <v>7</v>
      </c>
      <c r="AO11" s="98" t="s">
        <v>8</v>
      </c>
      <c r="AP11" s="98" t="s">
        <v>9</v>
      </c>
      <c r="AQ11" s="98" t="s">
        <v>10</v>
      </c>
      <c r="AR11" s="98" t="s">
        <v>11</v>
      </c>
      <c r="AS11" s="98" t="s">
        <v>12</v>
      </c>
      <c r="AT11" s="98" t="s">
        <v>13</v>
      </c>
      <c r="AU11" s="98" t="s">
        <v>14</v>
      </c>
      <c r="AV11" s="98" t="s">
        <v>15</v>
      </c>
      <c r="AW11" s="109" t="s">
        <v>16</v>
      </c>
      <c r="AX11" s="112" t="s">
        <v>209</v>
      </c>
      <c r="AY11" s="112" t="s">
        <v>277</v>
      </c>
      <c r="AZ11" s="100" t="s">
        <v>238</v>
      </c>
      <c r="BA11" s="112" t="s">
        <v>18</v>
      </c>
    </row>
    <row r="12" spans="1:53" ht="15" customHeight="1" thickBot="1" x14ac:dyDescent="0.25">
      <c r="A12" s="108" t="s">
        <v>38</v>
      </c>
      <c r="B12" s="52" t="s">
        <v>306</v>
      </c>
      <c r="C12" s="28"/>
      <c r="D12" s="41"/>
      <c r="E12" s="43">
        <v>142</v>
      </c>
      <c r="F12" s="43">
        <v>246</v>
      </c>
      <c r="G12" s="43">
        <v>238</v>
      </c>
      <c r="H12" s="43">
        <v>414</v>
      </c>
      <c r="I12" s="43">
        <v>471</v>
      </c>
      <c r="J12" s="43">
        <v>474</v>
      </c>
      <c r="K12" s="43">
        <v>158</v>
      </c>
      <c r="L12" s="43"/>
      <c r="M12" s="43"/>
      <c r="N12" s="43"/>
      <c r="O12" s="43"/>
      <c r="P12" s="43"/>
      <c r="Q12" s="271">
        <v>2143</v>
      </c>
      <c r="R12" s="117"/>
      <c r="S12" s="110"/>
      <c r="T12" s="105">
        <v>1816</v>
      </c>
      <c r="U12" s="111"/>
      <c r="V12" s="105">
        <v>1651</v>
      </c>
      <c r="W12" s="118"/>
      <c r="X12" s="43">
        <v>18</v>
      </c>
      <c r="Y12" s="43">
        <v>7</v>
      </c>
      <c r="Z12" s="43">
        <v>27</v>
      </c>
      <c r="AA12" s="43">
        <v>59</v>
      </c>
      <c r="AB12" s="43">
        <v>24</v>
      </c>
      <c r="AC12" s="43">
        <v>13</v>
      </c>
      <c r="AD12" s="43">
        <v>31</v>
      </c>
      <c r="AE12" s="43"/>
      <c r="AF12" s="43"/>
      <c r="AG12" s="43"/>
      <c r="AH12" s="43"/>
      <c r="AI12" s="43"/>
      <c r="AJ12" s="272">
        <v>179</v>
      </c>
      <c r="AK12" s="43">
        <v>1</v>
      </c>
      <c r="AL12" s="43">
        <v>4</v>
      </c>
      <c r="AM12" s="43">
        <v>2</v>
      </c>
      <c r="AN12" s="43">
        <v>2</v>
      </c>
      <c r="AO12" s="43">
        <v>0</v>
      </c>
      <c r="AP12" s="43">
        <v>0</v>
      </c>
      <c r="AQ12" s="43">
        <v>3</v>
      </c>
      <c r="AR12" s="43"/>
      <c r="AS12" s="43"/>
      <c r="AT12" s="43"/>
      <c r="AU12" s="43"/>
      <c r="AV12" s="43"/>
      <c r="AW12" s="271">
        <v>12</v>
      </c>
      <c r="AX12" s="110"/>
      <c r="AY12" s="105">
        <v>169</v>
      </c>
      <c r="AZ12" s="111"/>
      <c r="BA12" s="105">
        <v>156</v>
      </c>
    </row>
    <row r="13" spans="1:53" ht="15" thickBot="1" x14ac:dyDescent="0.25">
      <c r="A13" s="1" t="s">
        <v>38</v>
      </c>
      <c r="B13" s="52" t="s">
        <v>307</v>
      </c>
      <c r="C13" s="28"/>
      <c r="D13" s="41"/>
      <c r="E13" s="43">
        <v>67</v>
      </c>
      <c r="F13" s="43">
        <v>169</v>
      </c>
      <c r="G13" s="43">
        <v>264</v>
      </c>
      <c r="H13" s="43">
        <v>302</v>
      </c>
      <c r="I13" s="43">
        <v>261</v>
      </c>
      <c r="J13" s="43">
        <v>165</v>
      </c>
      <c r="K13" s="43">
        <v>226</v>
      </c>
      <c r="L13" s="43"/>
      <c r="M13" s="43"/>
      <c r="N13" s="43"/>
      <c r="O13" s="43"/>
      <c r="P13" s="43"/>
      <c r="Q13" s="271">
        <v>1454</v>
      </c>
      <c r="R13" s="2"/>
      <c r="S13" s="22"/>
      <c r="T13" s="105">
        <v>1061</v>
      </c>
      <c r="U13" s="26"/>
      <c r="V13" s="105">
        <v>1248</v>
      </c>
      <c r="W13" s="4"/>
      <c r="X13" s="43">
        <v>19</v>
      </c>
      <c r="Y13" s="43">
        <v>19</v>
      </c>
      <c r="Z13" s="43">
        <v>12</v>
      </c>
      <c r="AA13" s="43">
        <v>12</v>
      </c>
      <c r="AB13" s="43">
        <v>11</v>
      </c>
      <c r="AC13" s="43">
        <v>12</v>
      </c>
      <c r="AD13" s="43">
        <v>12</v>
      </c>
      <c r="AE13" s="43"/>
      <c r="AF13" s="43"/>
      <c r="AG13" s="43"/>
      <c r="AH13" s="43"/>
      <c r="AI13" s="43"/>
      <c r="AJ13" s="272">
        <v>97</v>
      </c>
      <c r="AK13" s="43">
        <v>0</v>
      </c>
      <c r="AL13" s="43">
        <v>0</v>
      </c>
      <c r="AM13" s="43">
        <v>0</v>
      </c>
      <c r="AN13" s="43">
        <v>0</v>
      </c>
      <c r="AO13" s="43">
        <v>0</v>
      </c>
      <c r="AP13" s="43">
        <v>0</v>
      </c>
      <c r="AQ13" s="43">
        <v>0</v>
      </c>
      <c r="AR13" s="43"/>
      <c r="AS13" s="43"/>
      <c r="AT13" s="43"/>
      <c r="AU13" s="43"/>
      <c r="AV13" s="43"/>
      <c r="AW13" s="271">
        <v>0</v>
      </c>
      <c r="AX13" s="22"/>
      <c r="AY13" s="105">
        <v>86</v>
      </c>
      <c r="AZ13" s="26"/>
      <c r="BA13" s="105">
        <v>81</v>
      </c>
    </row>
    <row r="14" spans="1:53" ht="15" thickBot="1" x14ac:dyDescent="0.25">
      <c r="A14" s="1" t="s">
        <v>38</v>
      </c>
      <c r="B14" s="52" t="s">
        <v>308</v>
      </c>
      <c r="C14" s="28"/>
      <c r="D14" s="41"/>
      <c r="E14" s="43">
        <v>144</v>
      </c>
      <c r="F14" s="43">
        <v>270</v>
      </c>
      <c r="G14" s="43">
        <v>205</v>
      </c>
      <c r="H14" s="43">
        <v>189</v>
      </c>
      <c r="I14" s="43">
        <v>215</v>
      </c>
      <c r="J14" s="43">
        <v>145</v>
      </c>
      <c r="K14" s="43">
        <v>89</v>
      </c>
      <c r="L14" s="43"/>
      <c r="M14" s="43"/>
      <c r="N14" s="43"/>
      <c r="O14" s="43"/>
      <c r="P14" s="43"/>
      <c r="Q14" s="271">
        <v>1257</v>
      </c>
      <c r="R14" s="2"/>
      <c r="S14" s="22"/>
      <c r="T14" s="105">
        <v>2001</v>
      </c>
      <c r="U14" s="26"/>
      <c r="V14" s="105">
        <v>1695</v>
      </c>
      <c r="W14" s="4"/>
      <c r="X14" s="43">
        <v>21</v>
      </c>
      <c r="Y14" s="43">
        <v>11</v>
      </c>
      <c r="Z14" s="43">
        <v>8</v>
      </c>
      <c r="AA14" s="43">
        <v>8</v>
      </c>
      <c r="AB14" s="43">
        <v>13</v>
      </c>
      <c r="AC14" s="43">
        <v>21</v>
      </c>
      <c r="AD14" s="43">
        <v>13</v>
      </c>
      <c r="AE14" s="43"/>
      <c r="AF14" s="43"/>
      <c r="AG14" s="43"/>
      <c r="AH14" s="43"/>
      <c r="AI14" s="43"/>
      <c r="AJ14" s="272">
        <v>95</v>
      </c>
      <c r="AK14" s="43">
        <v>5</v>
      </c>
      <c r="AL14" s="43">
        <v>7</v>
      </c>
      <c r="AM14" s="43">
        <v>2</v>
      </c>
      <c r="AN14" s="43">
        <v>11</v>
      </c>
      <c r="AO14" s="43">
        <v>3</v>
      </c>
      <c r="AP14" s="43">
        <v>0</v>
      </c>
      <c r="AQ14" s="43">
        <v>13</v>
      </c>
      <c r="AR14" s="43"/>
      <c r="AS14" s="43"/>
      <c r="AT14" s="43"/>
      <c r="AU14" s="43"/>
      <c r="AV14" s="43"/>
      <c r="AW14" s="271">
        <v>41</v>
      </c>
      <c r="AX14" s="22"/>
      <c r="AY14" s="105">
        <v>156</v>
      </c>
      <c r="AZ14" s="26"/>
      <c r="BA14" s="105">
        <v>175</v>
      </c>
    </row>
    <row r="15" spans="1:53" ht="15" thickBot="1" x14ac:dyDescent="0.25">
      <c r="A15" s="1" t="s">
        <v>38</v>
      </c>
      <c r="B15" s="52" t="s">
        <v>309</v>
      </c>
      <c r="C15" s="28"/>
      <c r="D15" s="41"/>
      <c r="E15" s="43">
        <v>1038</v>
      </c>
      <c r="F15" s="43">
        <v>905</v>
      </c>
      <c r="G15" s="43">
        <v>1341</v>
      </c>
      <c r="H15" s="43">
        <v>1342</v>
      </c>
      <c r="I15" s="43">
        <v>1052</v>
      </c>
      <c r="J15" s="43">
        <v>895</v>
      </c>
      <c r="K15" s="43">
        <v>830</v>
      </c>
      <c r="L15" s="43"/>
      <c r="M15" s="43"/>
      <c r="N15" s="43"/>
      <c r="O15" s="43"/>
      <c r="P15" s="43"/>
      <c r="Q15" s="271">
        <v>7403</v>
      </c>
      <c r="R15" s="2"/>
      <c r="S15" s="22"/>
      <c r="T15" s="105">
        <v>2664</v>
      </c>
      <c r="U15" s="26"/>
      <c r="V15" s="105">
        <v>2837</v>
      </c>
      <c r="W15" s="4"/>
      <c r="X15" s="43">
        <v>5</v>
      </c>
      <c r="Y15" s="43">
        <v>18</v>
      </c>
      <c r="Z15" s="43">
        <v>24</v>
      </c>
      <c r="AA15" s="43">
        <v>30</v>
      </c>
      <c r="AB15" s="43">
        <v>8</v>
      </c>
      <c r="AC15" s="43">
        <v>8</v>
      </c>
      <c r="AD15" s="43">
        <v>10</v>
      </c>
      <c r="AE15" s="43"/>
      <c r="AF15" s="43"/>
      <c r="AG15" s="43"/>
      <c r="AH15" s="43"/>
      <c r="AI15" s="43"/>
      <c r="AJ15" s="272">
        <v>103</v>
      </c>
      <c r="AK15" s="43">
        <v>0</v>
      </c>
      <c r="AL15" s="43">
        <v>0</v>
      </c>
      <c r="AM15" s="43">
        <v>0</v>
      </c>
      <c r="AN15" s="43">
        <v>0</v>
      </c>
      <c r="AO15" s="43">
        <v>0</v>
      </c>
      <c r="AP15" s="43">
        <v>0</v>
      </c>
      <c r="AQ15" s="43">
        <v>0</v>
      </c>
      <c r="AR15" s="43"/>
      <c r="AS15" s="43"/>
      <c r="AT15" s="43"/>
      <c r="AU15" s="43"/>
      <c r="AV15" s="43"/>
      <c r="AW15" s="271">
        <v>0</v>
      </c>
      <c r="AX15" s="22"/>
      <c r="AY15" s="105">
        <v>219</v>
      </c>
      <c r="AZ15" s="26"/>
      <c r="BA15" s="105">
        <v>260</v>
      </c>
    </row>
    <row r="16" spans="1:53" ht="15" thickBot="1" x14ac:dyDescent="0.25">
      <c r="A16" s="1" t="s">
        <v>38</v>
      </c>
      <c r="B16" s="54" t="s">
        <v>310</v>
      </c>
      <c r="C16" s="30"/>
      <c r="D16" s="41"/>
      <c r="E16" s="43">
        <v>241</v>
      </c>
      <c r="F16" s="43">
        <v>244</v>
      </c>
      <c r="G16" s="43">
        <v>259</v>
      </c>
      <c r="H16" s="43">
        <v>262</v>
      </c>
      <c r="I16" s="43">
        <v>243</v>
      </c>
      <c r="J16" s="43">
        <v>164</v>
      </c>
      <c r="K16" s="43">
        <v>163</v>
      </c>
      <c r="L16" s="43"/>
      <c r="M16" s="43"/>
      <c r="N16" s="43"/>
      <c r="O16" s="43"/>
      <c r="P16" s="43"/>
      <c r="Q16" s="271">
        <v>1576</v>
      </c>
      <c r="R16" s="2"/>
      <c r="S16" s="22"/>
      <c r="T16" s="105">
        <v>1593</v>
      </c>
      <c r="U16" s="26"/>
      <c r="V16" s="105">
        <v>1548</v>
      </c>
      <c r="W16" s="4"/>
      <c r="X16" s="43">
        <v>17</v>
      </c>
      <c r="Y16" s="43">
        <v>10</v>
      </c>
      <c r="Z16" s="43">
        <v>18</v>
      </c>
      <c r="AA16" s="43">
        <v>28</v>
      </c>
      <c r="AB16" s="43">
        <v>32</v>
      </c>
      <c r="AC16" s="43">
        <v>25</v>
      </c>
      <c r="AD16" s="43">
        <v>13</v>
      </c>
      <c r="AE16" s="43"/>
      <c r="AF16" s="43"/>
      <c r="AG16" s="43"/>
      <c r="AH16" s="43"/>
      <c r="AI16" s="43"/>
      <c r="AJ16" s="272">
        <v>143</v>
      </c>
      <c r="AK16" s="43">
        <v>0</v>
      </c>
      <c r="AL16" s="43">
        <v>0</v>
      </c>
      <c r="AM16" s="43">
        <v>3</v>
      </c>
      <c r="AN16" s="43">
        <v>2</v>
      </c>
      <c r="AO16" s="43">
        <v>0</v>
      </c>
      <c r="AP16" s="43">
        <v>14</v>
      </c>
      <c r="AQ16" s="43">
        <v>7</v>
      </c>
      <c r="AR16" s="43"/>
      <c r="AS16" s="43"/>
      <c r="AT16" s="43"/>
      <c r="AU16" s="43"/>
      <c r="AV16" s="43"/>
      <c r="AW16" s="271">
        <v>26</v>
      </c>
      <c r="AX16" s="22"/>
      <c r="AY16" s="105">
        <v>141</v>
      </c>
      <c r="AZ16" s="26"/>
      <c r="BA16" s="105">
        <v>122</v>
      </c>
    </row>
    <row r="17" spans="1:53" ht="15" thickBot="1" x14ac:dyDescent="0.25">
      <c r="A17" s="1" t="s">
        <v>38</v>
      </c>
      <c r="B17" s="52" t="s">
        <v>311</v>
      </c>
      <c r="C17" s="28"/>
      <c r="D17" s="41"/>
      <c r="E17" s="43">
        <v>66</v>
      </c>
      <c r="F17" s="43">
        <v>95</v>
      </c>
      <c r="G17" s="43">
        <v>136</v>
      </c>
      <c r="H17" s="43">
        <v>132</v>
      </c>
      <c r="I17" s="43">
        <v>339</v>
      </c>
      <c r="J17" s="43">
        <v>206</v>
      </c>
      <c r="K17" s="43">
        <v>123</v>
      </c>
      <c r="L17" s="43"/>
      <c r="M17" s="43"/>
      <c r="N17" s="43"/>
      <c r="O17" s="43"/>
      <c r="P17" s="43"/>
      <c r="Q17" s="271">
        <v>1097</v>
      </c>
      <c r="R17" s="2"/>
      <c r="S17" s="22"/>
      <c r="T17" s="105">
        <v>1674</v>
      </c>
      <c r="U17" s="26"/>
      <c r="V17" s="105">
        <v>1464</v>
      </c>
      <c r="W17" s="4"/>
      <c r="X17" s="43">
        <v>15</v>
      </c>
      <c r="Y17" s="43">
        <v>14</v>
      </c>
      <c r="Z17" s="43">
        <v>12</v>
      </c>
      <c r="AA17" s="43">
        <v>10</v>
      </c>
      <c r="AB17" s="43">
        <v>14</v>
      </c>
      <c r="AC17" s="43">
        <v>8</v>
      </c>
      <c r="AD17" s="43">
        <v>17</v>
      </c>
      <c r="AE17" s="43"/>
      <c r="AF17" s="43"/>
      <c r="AG17" s="43"/>
      <c r="AH17" s="43"/>
      <c r="AI17" s="43"/>
      <c r="AJ17" s="272">
        <v>90</v>
      </c>
      <c r="AK17" s="43">
        <v>3</v>
      </c>
      <c r="AL17" s="43">
        <v>0</v>
      </c>
      <c r="AM17" s="43">
        <v>0</v>
      </c>
      <c r="AN17" s="43">
        <v>0</v>
      </c>
      <c r="AO17" s="43">
        <v>0</v>
      </c>
      <c r="AP17" s="43">
        <v>52</v>
      </c>
      <c r="AQ17" s="43">
        <v>0</v>
      </c>
      <c r="AR17" s="43"/>
      <c r="AS17" s="43"/>
      <c r="AT17" s="43"/>
      <c r="AU17" s="43"/>
      <c r="AV17" s="43"/>
      <c r="AW17" s="271">
        <v>55</v>
      </c>
      <c r="AX17" s="22"/>
      <c r="AY17" s="105">
        <v>140</v>
      </c>
      <c r="AZ17" s="26"/>
      <c r="BA17" s="105">
        <v>151</v>
      </c>
    </row>
    <row r="18" spans="1:53" ht="15" thickBot="1" x14ac:dyDescent="0.25">
      <c r="A18" s="1" t="s">
        <v>38</v>
      </c>
      <c r="B18" s="52" t="s">
        <v>312</v>
      </c>
      <c r="C18" s="28"/>
      <c r="D18" s="41"/>
      <c r="E18" s="43">
        <v>0</v>
      </c>
      <c r="F18" s="43">
        <v>7</v>
      </c>
      <c r="G18" s="43">
        <v>0</v>
      </c>
      <c r="H18" s="43">
        <v>0</v>
      </c>
      <c r="I18" s="43">
        <v>6</v>
      </c>
      <c r="J18" s="43">
        <v>3</v>
      </c>
      <c r="K18" s="43">
        <v>1</v>
      </c>
      <c r="L18" s="43"/>
      <c r="M18" s="43"/>
      <c r="N18" s="43"/>
      <c r="O18" s="43"/>
      <c r="P18" s="43"/>
      <c r="Q18" s="271">
        <v>17</v>
      </c>
      <c r="R18" s="2"/>
      <c r="S18" s="22"/>
      <c r="T18" s="105">
        <v>358</v>
      </c>
      <c r="U18" s="26"/>
      <c r="V18" s="105">
        <v>162</v>
      </c>
      <c r="W18" s="4"/>
      <c r="X18" s="43">
        <v>5</v>
      </c>
      <c r="Y18" s="43">
        <v>1</v>
      </c>
      <c r="Z18" s="43">
        <v>0</v>
      </c>
      <c r="AA18" s="43">
        <v>2</v>
      </c>
      <c r="AB18" s="43">
        <v>9</v>
      </c>
      <c r="AC18" s="43">
        <v>2</v>
      </c>
      <c r="AD18" s="43">
        <v>5</v>
      </c>
      <c r="AE18" s="43"/>
      <c r="AF18" s="43"/>
      <c r="AG18" s="43"/>
      <c r="AH18" s="43"/>
      <c r="AI18" s="43"/>
      <c r="AJ18" s="272">
        <v>24</v>
      </c>
      <c r="AK18" s="43">
        <v>0</v>
      </c>
      <c r="AL18" s="43">
        <v>0</v>
      </c>
      <c r="AM18" s="43">
        <v>0</v>
      </c>
      <c r="AN18" s="43">
        <v>0</v>
      </c>
      <c r="AO18" s="43">
        <v>0</v>
      </c>
      <c r="AP18" s="43">
        <v>0</v>
      </c>
      <c r="AQ18" s="43">
        <v>0</v>
      </c>
      <c r="AR18" s="43"/>
      <c r="AS18" s="43"/>
      <c r="AT18" s="43"/>
      <c r="AU18" s="43"/>
      <c r="AV18" s="43"/>
      <c r="AW18" s="271">
        <v>0</v>
      </c>
      <c r="AX18" s="22"/>
      <c r="AY18" s="105">
        <v>14</v>
      </c>
      <c r="AZ18" s="26"/>
      <c r="BA18" s="105">
        <v>5</v>
      </c>
    </row>
    <row r="19" spans="1:53" ht="15" thickBot="1" x14ac:dyDescent="0.25">
      <c r="A19" s="1" t="s">
        <v>38</v>
      </c>
      <c r="B19" s="52" t="s">
        <v>313</v>
      </c>
      <c r="C19" s="28"/>
      <c r="D19" s="41"/>
      <c r="E19" s="43">
        <v>0</v>
      </c>
      <c r="F19" s="43">
        <v>13</v>
      </c>
      <c r="G19" s="43">
        <v>9</v>
      </c>
      <c r="H19" s="43">
        <v>0</v>
      </c>
      <c r="I19" s="43">
        <v>38</v>
      </c>
      <c r="J19" s="43">
        <v>3</v>
      </c>
      <c r="K19" s="43">
        <v>0</v>
      </c>
      <c r="L19" s="43"/>
      <c r="M19" s="43"/>
      <c r="N19" s="43"/>
      <c r="O19" s="43"/>
      <c r="P19" s="43"/>
      <c r="Q19" s="271">
        <v>63</v>
      </c>
      <c r="R19" s="8"/>
      <c r="S19" s="22"/>
      <c r="T19" s="105">
        <v>376</v>
      </c>
      <c r="U19" s="26"/>
      <c r="V19" s="105">
        <v>157</v>
      </c>
      <c r="W19" s="4"/>
      <c r="X19" s="43">
        <v>9</v>
      </c>
      <c r="Y19" s="43">
        <v>1</v>
      </c>
      <c r="Z19" s="43">
        <v>4</v>
      </c>
      <c r="AA19" s="43">
        <v>1</v>
      </c>
      <c r="AB19" s="43">
        <v>5</v>
      </c>
      <c r="AC19" s="43">
        <v>2</v>
      </c>
      <c r="AD19" s="43">
        <v>6</v>
      </c>
      <c r="AE19" s="43"/>
      <c r="AF19" s="43"/>
      <c r="AG19" s="43"/>
      <c r="AH19" s="43"/>
      <c r="AI19" s="43"/>
      <c r="AJ19" s="272">
        <v>28</v>
      </c>
      <c r="AK19" s="43">
        <v>0</v>
      </c>
      <c r="AL19" s="43">
        <v>0</v>
      </c>
      <c r="AM19" s="43">
        <v>0</v>
      </c>
      <c r="AN19" s="43">
        <v>0</v>
      </c>
      <c r="AO19" s="43">
        <v>0</v>
      </c>
      <c r="AP19" s="43">
        <v>0</v>
      </c>
      <c r="AQ19" s="43">
        <v>0</v>
      </c>
      <c r="AR19" s="43"/>
      <c r="AS19" s="43"/>
      <c r="AT19" s="43"/>
      <c r="AU19" s="43"/>
      <c r="AV19" s="43"/>
      <c r="AW19" s="271">
        <v>0</v>
      </c>
      <c r="AX19" s="22"/>
      <c r="AY19" s="105">
        <v>18</v>
      </c>
      <c r="AZ19" s="26"/>
      <c r="BA19" s="105">
        <v>6</v>
      </c>
    </row>
    <row r="20" spans="1:53" ht="15" thickBot="1" x14ac:dyDescent="0.25">
      <c r="A20" s="1" t="s">
        <v>38</v>
      </c>
      <c r="B20" s="52" t="s">
        <v>314</v>
      </c>
      <c r="C20" s="28"/>
      <c r="D20" s="41"/>
      <c r="E20" s="43">
        <v>0</v>
      </c>
      <c r="F20" s="43">
        <v>0</v>
      </c>
      <c r="G20" s="43">
        <v>7</v>
      </c>
      <c r="H20" s="43">
        <v>0</v>
      </c>
      <c r="I20" s="43">
        <v>24</v>
      </c>
      <c r="J20" s="43">
        <v>1</v>
      </c>
      <c r="K20" s="43">
        <v>0</v>
      </c>
      <c r="L20" s="43"/>
      <c r="M20" s="43"/>
      <c r="N20" s="43"/>
      <c r="O20" s="43"/>
      <c r="P20" s="43"/>
      <c r="Q20" s="271">
        <v>32</v>
      </c>
      <c r="R20" s="2"/>
      <c r="S20" s="22"/>
      <c r="T20" s="105">
        <v>502</v>
      </c>
      <c r="U20" s="26"/>
      <c r="V20" s="105">
        <v>242</v>
      </c>
      <c r="W20" s="4"/>
      <c r="X20" s="43">
        <v>0</v>
      </c>
      <c r="Y20" s="43">
        <v>0</v>
      </c>
      <c r="Z20" s="43">
        <v>12</v>
      </c>
      <c r="AA20" s="43">
        <v>3</v>
      </c>
      <c r="AB20" s="43">
        <v>4</v>
      </c>
      <c r="AC20" s="43">
        <v>9</v>
      </c>
      <c r="AD20" s="43">
        <v>6</v>
      </c>
      <c r="AE20" s="43"/>
      <c r="AF20" s="43"/>
      <c r="AG20" s="43"/>
      <c r="AH20" s="43"/>
      <c r="AI20" s="43"/>
      <c r="AJ20" s="272">
        <v>34</v>
      </c>
      <c r="AK20" s="43">
        <v>0</v>
      </c>
      <c r="AL20" s="43">
        <v>0</v>
      </c>
      <c r="AM20" s="43">
        <v>0</v>
      </c>
      <c r="AN20" s="43">
        <v>0</v>
      </c>
      <c r="AO20" s="43">
        <v>0</v>
      </c>
      <c r="AP20" s="43">
        <v>0</v>
      </c>
      <c r="AQ20" s="43">
        <v>0</v>
      </c>
      <c r="AR20" s="43"/>
      <c r="AS20" s="43"/>
      <c r="AT20" s="43"/>
      <c r="AU20" s="43"/>
      <c r="AV20" s="43"/>
      <c r="AW20" s="271">
        <v>0</v>
      </c>
      <c r="AX20" s="22"/>
      <c r="AY20" s="105">
        <v>2</v>
      </c>
      <c r="AZ20" s="26"/>
      <c r="BA20" s="105">
        <v>3</v>
      </c>
    </row>
    <row r="21" spans="1:53" ht="15" thickBot="1" x14ac:dyDescent="0.25">
      <c r="A21" s="1" t="s">
        <v>38</v>
      </c>
      <c r="B21" s="52" t="s">
        <v>315</v>
      </c>
      <c r="C21" s="31"/>
      <c r="D21" s="41"/>
      <c r="E21" s="43">
        <v>0</v>
      </c>
      <c r="F21" s="43">
        <v>4</v>
      </c>
      <c r="G21" s="43">
        <v>0</v>
      </c>
      <c r="H21" s="43">
        <v>0</v>
      </c>
      <c r="I21" s="43">
        <v>84</v>
      </c>
      <c r="J21" s="43">
        <v>3</v>
      </c>
      <c r="K21" s="43">
        <v>0</v>
      </c>
      <c r="L21" s="43"/>
      <c r="M21" s="43"/>
      <c r="N21" s="43"/>
      <c r="O21" s="43"/>
      <c r="P21" s="43"/>
      <c r="Q21" s="271">
        <v>91</v>
      </c>
      <c r="R21" s="2"/>
      <c r="S21" s="22"/>
      <c r="T21" s="105">
        <v>236</v>
      </c>
      <c r="U21" s="26"/>
      <c r="V21" s="105">
        <v>81</v>
      </c>
      <c r="W21" s="4"/>
      <c r="X21" s="43">
        <v>0</v>
      </c>
      <c r="Y21" s="43">
        <v>2</v>
      </c>
      <c r="Z21" s="43">
        <v>1</v>
      </c>
      <c r="AA21" s="43">
        <v>1</v>
      </c>
      <c r="AB21" s="43">
        <v>1</v>
      </c>
      <c r="AC21" s="43">
        <v>1</v>
      </c>
      <c r="AD21" s="43">
        <v>0</v>
      </c>
      <c r="AE21" s="43"/>
      <c r="AF21" s="43"/>
      <c r="AG21" s="43"/>
      <c r="AH21" s="43"/>
      <c r="AI21" s="43"/>
      <c r="AJ21" s="272">
        <v>6</v>
      </c>
      <c r="AK21" s="43">
        <v>0</v>
      </c>
      <c r="AL21" s="43">
        <v>0</v>
      </c>
      <c r="AM21" s="43">
        <v>0</v>
      </c>
      <c r="AN21" s="43">
        <v>0</v>
      </c>
      <c r="AO21" s="43">
        <v>0</v>
      </c>
      <c r="AP21" s="43">
        <v>0</v>
      </c>
      <c r="AQ21" s="43">
        <v>0</v>
      </c>
      <c r="AR21" s="43"/>
      <c r="AS21" s="43"/>
      <c r="AT21" s="43"/>
      <c r="AU21" s="43"/>
      <c r="AV21" s="43"/>
      <c r="AW21" s="271">
        <v>0</v>
      </c>
      <c r="AX21" s="22"/>
      <c r="AY21" s="105">
        <v>8</v>
      </c>
      <c r="AZ21" s="26"/>
      <c r="BA21" s="105">
        <v>3</v>
      </c>
    </row>
    <row r="22" spans="1:53" ht="15" thickBot="1" x14ac:dyDescent="0.25">
      <c r="A22" s="1" t="s">
        <v>38</v>
      </c>
      <c r="B22" s="52" t="s">
        <v>316</v>
      </c>
      <c r="C22" s="28"/>
      <c r="D22" s="41"/>
      <c r="E22" s="43">
        <v>3</v>
      </c>
      <c r="F22" s="43">
        <v>22</v>
      </c>
      <c r="G22" s="43">
        <v>29</v>
      </c>
      <c r="H22" s="43">
        <v>41</v>
      </c>
      <c r="I22" s="43">
        <v>39</v>
      </c>
      <c r="J22" s="43">
        <v>26</v>
      </c>
      <c r="K22" s="43">
        <v>20</v>
      </c>
      <c r="L22" s="43"/>
      <c r="M22" s="43"/>
      <c r="N22" s="43"/>
      <c r="O22" s="43"/>
      <c r="P22" s="43"/>
      <c r="Q22" s="271">
        <v>180</v>
      </c>
      <c r="R22" s="2"/>
      <c r="S22" s="22"/>
      <c r="T22" s="105">
        <v>157</v>
      </c>
      <c r="U22" s="26"/>
      <c r="V22" s="105">
        <v>175</v>
      </c>
      <c r="W22" s="4"/>
      <c r="X22" s="43">
        <v>2</v>
      </c>
      <c r="Y22" s="43">
        <v>2</v>
      </c>
      <c r="Z22" s="43">
        <v>1</v>
      </c>
      <c r="AA22" s="43">
        <v>2</v>
      </c>
      <c r="AB22" s="43">
        <v>5</v>
      </c>
      <c r="AC22" s="43">
        <v>2</v>
      </c>
      <c r="AD22" s="43">
        <v>0</v>
      </c>
      <c r="AE22" s="43"/>
      <c r="AF22" s="43"/>
      <c r="AG22" s="43"/>
      <c r="AH22" s="43"/>
      <c r="AI22" s="43"/>
      <c r="AJ22" s="272">
        <v>14</v>
      </c>
      <c r="AK22" s="43">
        <v>1</v>
      </c>
      <c r="AL22" s="43">
        <v>0</v>
      </c>
      <c r="AM22" s="43">
        <v>0</v>
      </c>
      <c r="AN22" s="43">
        <v>0</v>
      </c>
      <c r="AO22" s="43">
        <v>0</v>
      </c>
      <c r="AP22" s="43">
        <v>3</v>
      </c>
      <c r="AQ22" s="43">
        <v>0</v>
      </c>
      <c r="AR22" s="43"/>
      <c r="AS22" s="43"/>
      <c r="AT22" s="43"/>
      <c r="AU22" s="43"/>
      <c r="AV22" s="43"/>
      <c r="AW22" s="271">
        <v>4</v>
      </c>
      <c r="AX22" s="22"/>
      <c r="AY22" s="105">
        <v>13</v>
      </c>
      <c r="AZ22" s="26"/>
      <c r="BA22" s="105">
        <v>13</v>
      </c>
    </row>
    <row r="23" spans="1:53" ht="15" thickBot="1" x14ac:dyDescent="0.25">
      <c r="A23" s="1" t="s">
        <v>38</v>
      </c>
      <c r="B23" s="52" t="s">
        <v>317</v>
      </c>
      <c r="C23" s="28"/>
      <c r="D23" s="41"/>
      <c r="E23" s="43">
        <v>6</v>
      </c>
      <c r="F23" s="43">
        <v>4</v>
      </c>
      <c r="G23" s="43">
        <v>10</v>
      </c>
      <c r="H23" s="43">
        <v>12</v>
      </c>
      <c r="I23" s="43">
        <v>32</v>
      </c>
      <c r="J23" s="43">
        <v>17</v>
      </c>
      <c r="K23" s="43">
        <v>13</v>
      </c>
      <c r="L23" s="43"/>
      <c r="M23" s="43"/>
      <c r="N23" s="43"/>
      <c r="O23" s="43"/>
      <c r="P23" s="43"/>
      <c r="Q23" s="271">
        <v>94</v>
      </c>
      <c r="R23" s="2"/>
      <c r="S23" s="22"/>
      <c r="T23" s="105">
        <v>119</v>
      </c>
      <c r="U23" s="26"/>
      <c r="V23" s="105">
        <v>102</v>
      </c>
      <c r="W23" s="4"/>
      <c r="X23" s="43">
        <v>0</v>
      </c>
      <c r="Y23" s="43">
        <v>0</v>
      </c>
      <c r="Z23" s="43">
        <v>2</v>
      </c>
      <c r="AA23" s="43">
        <v>0</v>
      </c>
      <c r="AB23" s="43">
        <v>0</v>
      </c>
      <c r="AC23" s="43">
        <v>0</v>
      </c>
      <c r="AD23" s="43">
        <v>0</v>
      </c>
      <c r="AE23" s="43"/>
      <c r="AF23" s="43"/>
      <c r="AG23" s="43"/>
      <c r="AH23" s="43"/>
      <c r="AI23" s="43"/>
      <c r="AJ23" s="272">
        <v>2</v>
      </c>
      <c r="AK23" s="43">
        <v>0</v>
      </c>
      <c r="AL23" s="43">
        <v>0</v>
      </c>
      <c r="AM23" s="43">
        <v>0</v>
      </c>
      <c r="AN23" s="43">
        <v>0</v>
      </c>
      <c r="AO23" s="43">
        <v>0</v>
      </c>
      <c r="AP23" s="43">
        <v>0</v>
      </c>
      <c r="AQ23" s="43">
        <v>0</v>
      </c>
      <c r="AR23" s="43"/>
      <c r="AS23" s="43"/>
      <c r="AT23" s="43"/>
      <c r="AU23" s="43"/>
      <c r="AV23" s="43"/>
      <c r="AW23" s="271">
        <v>0</v>
      </c>
      <c r="AX23" s="22"/>
      <c r="AY23" s="105">
        <v>8</v>
      </c>
      <c r="AZ23" s="26"/>
      <c r="BA23" s="105">
        <v>12</v>
      </c>
    </row>
    <row r="24" spans="1:53" ht="15" thickBot="1" x14ac:dyDescent="0.25">
      <c r="A24" s="1" t="s">
        <v>38</v>
      </c>
      <c r="B24" s="52" t="s">
        <v>318</v>
      </c>
      <c r="C24" s="28"/>
      <c r="D24" s="41"/>
      <c r="E24" s="43">
        <v>4</v>
      </c>
      <c r="F24" s="43">
        <v>5</v>
      </c>
      <c r="G24" s="43">
        <v>4</v>
      </c>
      <c r="H24" s="43">
        <v>29</v>
      </c>
      <c r="I24" s="43">
        <v>6</v>
      </c>
      <c r="J24" s="43">
        <v>13</v>
      </c>
      <c r="K24" s="43">
        <v>4</v>
      </c>
      <c r="L24" s="43"/>
      <c r="M24" s="43"/>
      <c r="N24" s="43"/>
      <c r="O24" s="43"/>
      <c r="P24" s="43"/>
      <c r="Q24" s="271">
        <v>65</v>
      </c>
      <c r="R24" s="2"/>
      <c r="S24" s="22"/>
      <c r="T24" s="105">
        <v>259</v>
      </c>
      <c r="U24" s="26"/>
      <c r="V24" s="105">
        <v>288</v>
      </c>
      <c r="W24" s="4"/>
      <c r="X24" s="43">
        <v>4</v>
      </c>
      <c r="Y24" s="43">
        <v>3</v>
      </c>
      <c r="Z24" s="43">
        <v>5</v>
      </c>
      <c r="AA24" s="43">
        <v>11</v>
      </c>
      <c r="AB24" s="43">
        <v>9</v>
      </c>
      <c r="AC24" s="43">
        <v>4</v>
      </c>
      <c r="AD24" s="43">
        <v>8</v>
      </c>
      <c r="AE24" s="43"/>
      <c r="AF24" s="43"/>
      <c r="AG24" s="43"/>
      <c r="AH24" s="43"/>
      <c r="AI24" s="43"/>
      <c r="AJ24" s="272">
        <v>44</v>
      </c>
      <c r="AK24" s="43">
        <v>0</v>
      </c>
      <c r="AL24" s="43">
        <v>0</v>
      </c>
      <c r="AM24" s="43">
        <v>0</v>
      </c>
      <c r="AN24" s="43">
        <v>0</v>
      </c>
      <c r="AO24" s="43">
        <v>1</v>
      </c>
      <c r="AP24" s="43">
        <v>0</v>
      </c>
      <c r="AQ24" s="43">
        <v>0</v>
      </c>
      <c r="AR24" s="43"/>
      <c r="AS24" s="43"/>
      <c r="AT24" s="43"/>
      <c r="AU24" s="43"/>
      <c r="AV24" s="43"/>
      <c r="AW24" s="271">
        <v>1</v>
      </c>
      <c r="AX24" s="22"/>
      <c r="AY24" s="105">
        <v>16</v>
      </c>
      <c r="AZ24" s="26"/>
      <c r="BA24" s="105">
        <v>12</v>
      </c>
    </row>
    <row r="25" spans="1:53" ht="15" thickBot="1" x14ac:dyDescent="0.25">
      <c r="A25" s="40" t="s">
        <v>38</v>
      </c>
      <c r="B25" s="52" t="s">
        <v>319</v>
      </c>
      <c r="C25" s="28"/>
      <c r="D25" s="41"/>
      <c r="E25" s="43">
        <v>7</v>
      </c>
      <c r="F25" s="43">
        <v>23</v>
      </c>
      <c r="G25" s="43">
        <v>8</v>
      </c>
      <c r="H25" s="43">
        <v>42</v>
      </c>
      <c r="I25" s="43">
        <v>11</v>
      </c>
      <c r="J25" s="43">
        <v>13</v>
      </c>
      <c r="K25" s="43">
        <v>3</v>
      </c>
      <c r="L25" s="43"/>
      <c r="M25" s="43"/>
      <c r="N25" s="43"/>
      <c r="O25" s="43"/>
      <c r="P25" s="43"/>
      <c r="Q25" s="271">
        <v>107</v>
      </c>
      <c r="R25" s="2"/>
      <c r="S25" s="22"/>
      <c r="T25" s="105">
        <v>183</v>
      </c>
      <c r="U25" s="26"/>
      <c r="V25" s="105">
        <v>178</v>
      </c>
      <c r="W25" s="4"/>
      <c r="X25" s="43">
        <v>6</v>
      </c>
      <c r="Y25" s="43">
        <v>6</v>
      </c>
      <c r="Z25" s="43">
        <v>2</v>
      </c>
      <c r="AA25" s="43">
        <v>2</v>
      </c>
      <c r="AB25" s="43">
        <v>4</v>
      </c>
      <c r="AC25" s="43">
        <v>3</v>
      </c>
      <c r="AD25" s="43">
        <v>3</v>
      </c>
      <c r="AE25" s="43"/>
      <c r="AF25" s="43"/>
      <c r="AG25" s="43"/>
      <c r="AH25" s="43"/>
      <c r="AI25" s="43"/>
      <c r="AJ25" s="272">
        <v>26</v>
      </c>
      <c r="AK25" s="43">
        <v>0</v>
      </c>
      <c r="AL25" s="43">
        <v>0</v>
      </c>
      <c r="AM25" s="43">
        <v>0</v>
      </c>
      <c r="AN25" s="43">
        <v>0</v>
      </c>
      <c r="AO25" s="43">
        <v>0</v>
      </c>
      <c r="AP25" s="43">
        <v>0</v>
      </c>
      <c r="AQ25" s="43">
        <v>0</v>
      </c>
      <c r="AR25" s="43"/>
      <c r="AS25" s="43"/>
      <c r="AT25" s="43"/>
      <c r="AU25" s="43"/>
      <c r="AV25" s="43"/>
      <c r="AW25" s="271">
        <v>0</v>
      </c>
      <c r="AX25" s="22"/>
      <c r="AY25" s="105">
        <v>21</v>
      </c>
      <c r="AZ25" s="26"/>
      <c r="BA25" s="105">
        <v>17</v>
      </c>
    </row>
    <row r="26" spans="1:53" ht="15" thickBot="1" x14ac:dyDescent="0.25">
      <c r="A26" s="294" t="s">
        <v>434</v>
      </c>
      <c r="B26" s="295"/>
      <c r="C26" s="76">
        <v>0.69248021690832662</v>
      </c>
      <c r="D26" s="277">
        <v>0.1310172570390554</v>
      </c>
      <c r="E26" s="5">
        <v>1718</v>
      </c>
      <c r="F26" s="5">
        <v>2007</v>
      </c>
      <c r="G26" s="5">
        <v>2510</v>
      </c>
      <c r="H26" s="5">
        <v>2765</v>
      </c>
      <c r="I26" s="5">
        <v>2821</v>
      </c>
      <c r="J26" s="5">
        <v>2128</v>
      </c>
      <c r="K26" s="5">
        <v>1630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225">
        <v>15579</v>
      </c>
      <c r="R26" s="6">
        <v>128974</v>
      </c>
      <c r="S26" s="5">
        <v>0</v>
      </c>
      <c r="T26" s="211">
        <v>12999</v>
      </c>
      <c r="U26" s="5">
        <v>0</v>
      </c>
      <c r="V26" s="5">
        <v>11828</v>
      </c>
      <c r="W26" s="218">
        <v>128210</v>
      </c>
      <c r="X26" s="225">
        <v>121</v>
      </c>
      <c r="Y26" s="225">
        <v>94</v>
      </c>
      <c r="Z26" s="225">
        <v>128</v>
      </c>
      <c r="AA26" s="225">
        <v>169</v>
      </c>
      <c r="AB26" s="225">
        <v>139</v>
      </c>
      <c r="AC26" s="225">
        <v>110</v>
      </c>
      <c r="AD26" s="225">
        <v>124</v>
      </c>
      <c r="AE26" s="225">
        <v>0</v>
      </c>
      <c r="AF26" s="225">
        <v>0</v>
      </c>
      <c r="AG26" s="225">
        <v>0</v>
      </c>
      <c r="AH26" s="225">
        <v>0</v>
      </c>
      <c r="AI26" s="225">
        <v>0</v>
      </c>
      <c r="AJ26" s="273">
        <v>885</v>
      </c>
      <c r="AK26" s="225">
        <v>10</v>
      </c>
      <c r="AL26" s="225">
        <v>11</v>
      </c>
      <c r="AM26" s="225">
        <v>7</v>
      </c>
      <c r="AN26" s="225">
        <v>15</v>
      </c>
      <c r="AO26" s="225">
        <v>4</v>
      </c>
      <c r="AP26" s="225">
        <v>69</v>
      </c>
      <c r="AQ26" s="225">
        <v>23</v>
      </c>
      <c r="AR26" s="225">
        <v>0</v>
      </c>
      <c r="AS26" s="225">
        <v>0</v>
      </c>
      <c r="AT26" s="225">
        <v>0</v>
      </c>
      <c r="AU26" s="225">
        <v>0</v>
      </c>
      <c r="AV26" s="225">
        <v>0</v>
      </c>
      <c r="AW26" s="225">
        <v>139</v>
      </c>
      <c r="AX26" s="5">
        <v>0</v>
      </c>
      <c r="AY26" s="211">
        <v>1011</v>
      </c>
      <c r="AZ26" s="5">
        <v>0</v>
      </c>
      <c r="BA26" s="5">
        <v>1016</v>
      </c>
    </row>
    <row r="27" spans="1:53" ht="15" thickBot="1" x14ac:dyDescent="0.25">
      <c r="A27" s="1" t="s">
        <v>39</v>
      </c>
      <c r="B27" s="52" t="s">
        <v>320</v>
      </c>
      <c r="C27" s="28"/>
      <c r="D27" s="41"/>
      <c r="E27" s="43">
        <v>174</v>
      </c>
      <c r="F27" s="43">
        <v>335</v>
      </c>
      <c r="G27" s="43">
        <v>204</v>
      </c>
      <c r="H27" s="43">
        <v>185</v>
      </c>
      <c r="I27" s="43">
        <v>251</v>
      </c>
      <c r="J27" s="43">
        <v>348</v>
      </c>
      <c r="K27" s="43">
        <v>225</v>
      </c>
      <c r="L27" s="43"/>
      <c r="M27" s="43"/>
      <c r="N27" s="43"/>
      <c r="O27" s="43"/>
      <c r="P27" s="43"/>
      <c r="Q27" s="271">
        <v>1722</v>
      </c>
      <c r="R27" s="2"/>
      <c r="S27" s="22"/>
      <c r="T27" s="105">
        <v>1485</v>
      </c>
      <c r="U27" s="26"/>
      <c r="V27" s="7">
        <v>1233</v>
      </c>
      <c r="W27" s="218"/>
      <c r="X27" s="43">
        <v>45</v>
      </c>
      <c r="Y27" s="43">
        <v>36</v>
      </c>
      <c r="Z27" s="43">
        <v>13</v>
      </c>
      <c r="AA27" s="43">
        <v>52</v>
      </c>
      <c r="AB27" s="43">
        <v>29</v>
      </c>
      <c r="AC27" s="43">
        <v>11</v>
      </c>
      <c r="AD27" s="43">
        <v>19</v>
      </c>
      <c r="AE27" s="43"/>
      <c r="AF27" s="43"/>
      <c r="AG27" s="43"/>
      <c r="AH27" s="43"/>
      <c r="AI27" s="43"/>
      <c r="AJ27" s="272">
        <v>205</v>
      </c>
      <c r="AK27" s="43">
        <v>0</v>
      </c>
      <c r="AL27" s="43">
        <v>6</v>
      </c>
      <c r="AM27" s="43">
        <v>1</v>
      </c>
      <c r="AN27" s="43">
        <v>0</v>
      </c>
      <c r="AO27" s="43">
        <v>3</v>
      </c>
      <c r="AP27" s="43">
        <v>0</v>
      </c>
      <c r="AQ27" s="43">
        <v>2</v>
      </c>
      <c r="AR27" s="43"/>
      <c r="AS27" s="43"/>
      <c r="AT27" s="43"/>
      <c r="AU27" s="43"/>
      <c r="AV27" s="43"/>
      <c r="AW27" s="271">
        <v>12</v>
      </c>
      <c r="AX27" s="22"/>
      <c r="AY27" s="105">
        <v>107</v>
      </c>
      <c r="AZ27" s="26"/>
      <c r="BA27" s="7">
        <v>134</v>
      </c>
    </row>
    <row r="28" spans="1:53" ht="15" thickBot="1" x14ac:dyDescent="0.25">
      <c r="A28" s="1" t="s">
        <v>39</v>
      </c>
      <c r="B28" s="52" t="s">
        <v>321</v>
      </c>
      <c r="C28" s="28"/>
      <c r="D28" s="41"/>
      <c r="E28" s="43">
        <v>112</v>
      </c>
      <c r="F28" s="43">
        <v>133</v>
      </c>
      <c r="G28" s="43">
        <v>253</v>
      </c>
      <c r="H28" s="43">
        <v>260</v>
      </c>
      <c r="I28" s="43">
        <v>235</v>
      </c>
      <c r="J28" s="43">
        <v>123</v>
      </c>
      <c r="K28" s="43">
        <v>170</v>
      </c>
      <c r="L28" s="43"/>
      <c r="M28" s="43"/>
      <c r="N28" s="43"/>
      <c r="O28" s="43"/>
      <c r="P28" s="43"/>
      <c r="Q28" s="271">
        <v>1286</v>
      </c>
      <c r="R28" s="2"/>
      <c r="S28" s="22"/>
      <c r="T28" s="105">
        <v>1254</v>
      </c>
      <c r="U28" s="26"/>
      <c r="V28" s="7">
        <v>1216</v>
      </c>
      <c r="W28" s="218"/>
      <c r="X28" s="43">
        <v>29</v>
      </c>
      <c r="Y28" s="43">
        <v>20</v>
      </c>
      <c r="Z28" s="43">
        <v>32</v>
      </c>
      <c r="AA28" s="43">
        <v>19</v>
      </c>
      <c r="AB28" s="43">
        <v>38</v>
      </c>
      <c r="AC28" s="43">
        <v>28</v>
      </c>
      <c r="AD28" s="43">
        <v>31</v>
      </c>
      <c r="AE28" s="43"/>
      <c r="AF28" s="43"/>
      <c r="AG28" s="43"/>
      <c r="AH28" s="43"/>
      <c r="AI28" s="43"/>
      <c r="AJ28" s="272">
        <v>197</v>
      </c>
      <c r="AK28" s="43">
        <v>4</v>
      </c>
      <c r="AL28" s="43">
        <v>2</v>
      </c>
      <c r="AM28" s="43">
        <v>1</v>
      </c>
      <c r="AN28" s="43">
        <v>0</v>
      </c>
      <c r="AO28" s="43">
        <v>0</v>
      </c>
      <c r="AP28" s="43">
        <v>4</v>
      </c>
      <c r="AQ28" s="43">
        <v>10</v>
      </c>
      <c r="AR28" s="43"/>
      <c r="AS28" s="43"/>
      <c r="AT28" s="43"/>
      <c r="AU28" s="43"/>
      <c r="AV28" s="43"/>
      <c r="AW28" s="271">
        <v>21</v>
      </c>
      <c r="AX28" s="22"/>
      <c r="AY28" s="105">
        <v>104</v>
      </c>
      <c r="AZ28" s="26"/>
      <c r="BA28" s="7">
        <v>117</v>
      </c>
    </row>
    <row r="29" spans="1:53" ht="15" thickBot="1" x14ac:dyDescent="0.25">
      <c r="A29" s="1" t="s">
        <v>39</v>
      </c>
      <c r="B29" s="52" t="s">
        <v>322</v>
      </c>
      <c r="C29" s="28"/>
      <c r="D29" s="41"/>
      <c r="E29" s="43">
        <v>351</v>
      </c>
      <c r="F29" s="43">
        <v>145</v>
      </c>
      <c r="G29" s="43">
        <v>353</v>
      </c>
      <c r="H29" s="43">
        <v>293</v>
      </c>
      <c r="I29" s="43">
        <v>514</v>
      </c>
      <c r="J29" s="43">
        <v>437</v>
      </c>
      <c r="K29" s="43">
        <v>304</v>
      </c>
      <c r="L29" s="43"/>
      <c r="M29" s="43"/>
      <c r="N29" s="43"/>
      <c r="O29" s="43"/>
      <c r="P29" s="43"/>
      <c r="Q29" s="271">
        <v>2397</v>
      </c>
      <c r="R29" s="2"/>
      <c r="S29" s="22"/>
      <c r="T29" s="105">
        <v>4030</v>
      </c>
      <c r="U29" s="26"/>
      <c r="V29" s="7">
        <v>2005</v>
      </c>
      <c r="W29" s="218"/>
      <c r="X29" s="43">
        <v>41</v>
      </c>
      <c r="Y29" s="43">
        <v>41</v>
      </c>
      <c r="Z29" s="43">
        <v>33</v>
      </c>
      <c r="AA29" s="43">
        <v>41</v>
      </c>
      <c r="AB29" s="43">
        <v>53</v>
      </c>
      <c r="AC29" s="43">
        <v>57</v>
      </c>
      <c r="AD29" s="43">
        <v>55</v>
      </c>
      <c r="AE29" s="43"/>
      <c r="AF29" s="43"/>
      <c r="AG29" s="43"/>
      <c r="AH29" s="43"/>
      <c r="AI29" s="43"/>
      <c r="AJ29" s="272">
        <v>321</v>
      </c>
      <c r="AK29" s="43">
        <v>1</v>
      </c>
      <c r="AL29" s="43">
        <v>1</v>
      </c>
      <c r="AM29" s="43">
        <v>4</v>
      </c>
      <c r="AN29" s="43">
        <v>0</v>
      </c>
      <c r="AO29" s="43">
        <v>0</v>
      </c>
      <c r="AP29" s="43">
        <v>89</v>
      </c>
      <c r="AQ29" s="43">
        <v>0</v>
      </c>
      <c r="AR29" s="43"/>
      <c r="AS29" s="43"/>
      <c r="AT29" s="43"/>
      <c r="AU29" s="43"/>
      <c r="AV29" s="43"/>
      <c r="AW29" s="271">
        <v>95</v>
      </c>
      <c r="AX29" s="22"/>
      <c r="AY29" s="105">
        <v>260</v>
      </c>
      <c r="AZ29" s="26"/>
      <c r="BA29" s="7">
        <v>134</v>
      </c>
    </row>
    <row r="30" spans="1:53" ht="15" thickBot="1" x14ac:dyDescent="0.25">
      <c r="A30" s="1" t="s">
        <v>39</v>
      </c>
      <c r="B30" s="52" t="s">
        <v>323</v>
      </c>
      <c r="C30" s="28"/>
      <c r="D30" s="41"/>
      <c r="E30" s="43">
        <v>27</v>
      </c>
      <c r="F30" s="43">
        <v>27</v>
      </c>
      <c r="G30" s="43">
        <v>33</v>
      </c>
      <c r="H30" s="43">
        <v>41</v>
      </c>
      <c r="I30" s="43">
        <v>26</v>
      </c>
      <c r="J30" s="43">
        <v>55</v>
      </c>
      <c r="K30" s="43">
        <v>80</v>
      </c>
      <c r="L30" s="43"/>
      <c r="M30" s="43"/>
      <c r="N30" s="43"/>
      <c r="O30" s="43"/>
      <c r="P30" s="43"/>
      <c r="Q30" s="271">
        <v>289</v>
      </c>
      <c r="R30" s="2"/>
      <c r="S30" s="22"/>
      <c r="T30" s="105">
        <v>586</v>
      </c>
      <c r="U30" s="26"/>
      <c r="V30" s="7">
        <v>513</v>
      </c>
      <c r="W30" s="218"/>
      <c r="X30" s="43">
        <v>0</v>
      </c>
      <c r="Y30" s="43">
        <v>0</v>
      </c>
      <c r="Z30" s="43">
        <v>7</v>
      </c>
      <c r="AA30" s="43">
        <v>5</v>
      </c>
      <c r="AB30" s="43">
        <v>19</v>
      </c>
      <c r="AC30" s="43">
        <v>6</v>
      </c>
      <c r="AD30" s="43">
        <v>20</v>
      </c>
      <c r="AE30" s="43"/>
      <c r="AF30" s="43"/>
      <c r="AG30" s="43"/>
      <c r="AH30" s="43"/>
      <c r="AI30" s="43"/>
      <c r="AJ30" s="272">
        <v>57</v>
      </c>
      <c r="AK30" s="43">
        <v>0</v>
      </c>
      <c r="AL30" s="43">
        <v>0</v>
      </c>
      <c r="AM30" s="43">
        <v>4</v>
      </c>
      <c r="AN30" s="43">
        <v>9</v>
      </c>
      <c r="AO30" s="43">
        <v>15</v>
      </c>
      <c r="AP30" s="43">
        <v>1</v>
      </c>
      <c r="AQ30" s="43">
        <v>0</v>
      </c>
      <c r="AR30" s="43"/>
      <c r="AS30" s="43"/>
      <c r="AT30" s="43"/>
      <c r="AU30" s="43"/>
      <c r="AV30" s="43"/>
      <c r="AW30" s="271">
        <v>29</v>
      </c>
      <c r="AX30" s="22"/>
      <c r="AY30" s="105">
        <v>41</v>
      </c>
      <c r="AZ30" s="26"/>
      <c r="BA30" s="7">
        <v>51</v>
      </c>
    </row>
    <row r="31" spans="1:53" ht="15" thickBot="1" x14ac:dyDescent="0.25">
      <c r="A31" s="1" t="s">
        <v>39</v>
      </c>
      <c r="B31" s="52" t="s">
        <v>324</v>
      </c>
      <c r="C31" s="28"/>
      <c r="D31" s="41"/>
      <c r="E31" s="43">
        <v>1</v>
      </c>
      <c r="F31" s="43">
        <v>35</v>
      </c>
      <c r="G31" s="43">
        <v>305</v>
      </c>
      <c r="H31" s="43">
        <v>288</v>
      </c>
      <c r="I31" s="43">
        <v>566</v>
      </c>
      <c r="J31" s="43">
        <v>525</v>
      </c>
      <c r="K31" s="43">
        <v>608</v>
      </c>
      <c r="L31" s="43"/>
      <c r="M31" s="43"/>
      <c r="N31" s="43"/>
      <c r="O31" s="43"/>
      <c r="P31" s="43"/>
      <c r="Q31" s="271">
        <v>2328</v>
      </c>
      <c r="R31" s="2"/>
      <c r="S31" s="22"/>
      <c r="T31" s="105">
        <v>3624</v>
      </c>
      <c r="U31" s="26"/>
      <c r="V31" s="7">
        <v>1667</v>
      </c>
      <c r="W31" s="218"/>
      <c r="X31" s="43">
        <v>40</v>
      </c>
      <c r="Y31" s="43">
        <v>48</v>
      </c>
      <c r="Z31" s="43">
        <v>47</v>
      </c>
      <c r="AA31" s="43">
        <v>36</v>
      </c>
      <c r="AB31" s="43">
        <v>46</v>
      </c>
      <c r="AC31" s="43">
        <v>7</v>
      </c>
      <c r="AD31" s="43">
        <v>24</v>
      </c>
      <c r="AE31" s="43"/>
      <c r="AF31" s="43"/>
      <c r="AG31" s="43"/>
      <c r="AH31" s="43"/>
      <c r="AI31" s="43"/>
      <c r="AJ31" s="272">
        <v>248</v>
      </c>
      <c r="AK31" s="43">
        <v>14</v>
      </c>
      <c r="AL31" s="43">
        <v>14</v>
      </c>
      <c r="AM31" s="43">
        <v>17</v>
      </c>
      <c r="AN31" s="43">
        <v>31</v>
      </c>
      <c r="AO31" s="43">
        <v>1</v>
      </c>
      <c r="AP31" s="43">
        <v>3</v>
      </c>
      <c r="AQ31" s="43">
        <v>1</v>
      </c>
      <c r="AR31" s="43"/>
      <c r="AS31" s="43"/>
      <c r="AT31" s="43"/>
      <c r="AU31" s="43"/>
      <c r="AV31" s="43"/>
      <c r="AW31" s="271">
        <v>81</v>
      </c>
      <c r="AX31" s="22"/>
      <c r="AY31" s="105">
        <v>298</v>
      </c>
      <c r="AZ31" s="26"/>
      <c r="BA31" s="7">
        <v>145</v>
      </c>
    </row>
    <row r="32" spans="1:53" ht="15" thickBot="1" x14ac:dyDescent="0.25">
      <c r="A32" s="1" t="s">
        <v>39</v>
      </c>
      <c r="B32" s="52" t="s">
        <v>325</v>
      </c>
      <c r="C32" s="28"/>
      <c r="D32" s="41"/>
      <c r="E32" s="43">
        <v>4</v>
      </c>
      <c r="F32" s="43">
        <v>11</v>
      </c>
      <c r="G32" s="43">
        <v>10</v>
      </c>
      <c r="H32" s="43">
        <v>34</v>
      </c>
      <c r="I32" s="43">
        <v>24</v>
      </c>
      <c r="J32" s="43">
        <v>34</v>
      </c>
      <c r="K32" s="43">
        <v>12</v>
      </c>
      <c r="L32" s="43"/>
      <c r="M32" s="43"/>
      <c r="N32" s="43"/>
      <c r="O32" s="43"/>
      <c r="P32" s="43"/>
      <c r="Q32" s="271">
        <v>129</v>
      </c>
      <c r="R32" s="2"/>
      <c r="S32" s="22"/>
      <c r="T32" s="105">
        <v>207</v>
      </c>
      <c r="U32" s="26"/>
      <c r="V32" s="7">
        <v>172</v>
      </c>
      <c r="W32" s="218"/>
      <c r="X32" s="43">
        <v>0</v>
      </c>
      <c r="Y32" s="43">
        <v>0</v>
      </c>
      <c r="Z32" s="43">
        <v>0</v>
      </c>
      <c r="AA32" s="43">
        <v>2</v>
      </c>
      <c r="AB32" s="43">
        <v>0</v>
      </c>
      <c r="AC32" s="43">
        <v>2</v>
      </c>
      <c r="AD32" s="43">
        <v>2</v>
      </c>
      <c r="AE32" s="43"/>
      <c r="AF32" s="43"/>
      <c r="AG32" s="43"/>
      <c r="AH32" s="43"/>
      <c r="AI32" s="43"/>
      <c r="AJ32" s="272">
        <v>6</v>
      </c>
      <c r="AK32" s="43">
        <v>1</v>
      </c>
      <c r="AL32" s="43">
        <v>1</v>
      </c>
      <c r="AM32" s="43">
        <v>0</v>
      </c>
      <c r="AN32" s="43">
        <v>4</v>
      </c>
      <c r="AO32" s="43">
        <v>0</v>
      </c>
      <c r="AP32" s="43">
        <v>4</v>
      </c>
      <c r="AQ32" s="43">
        <v>0</v>
      </c>
      <c r="AR32" s="43"/>
      <c r="AS32" s="43"/>
      <c r="AT32" s="43"/>
      <c r="AU32" s="43"/>
      <c r="AV32" s="43"/>
      <c r="AW32" s="271">
        <v>10</v>
      </c>
      <c r="AX32" s="22"/>
      <c r="AY32" s="105">
        <v>7</v>
      </c>
      <c r="AZ32" s="26"/>
      <c r="BA32" s="7">
        <v>9</v>
      </c>
    </row>
    <row r="33" spans="1:53" ht="15" thickBot="1" x14ac:dyDescent="0.25">
      <c r="A33" s="1" t="s">
        <v>39</v>
      </c>
      <c r="B33" s="52" t="s">
        <v>326</v>
      </c>
      <c r="C33" s="28"/>
      <c r="D33" s="41"/>
      <c r="E33" s="43">
        <v>6</v>
      </c>
      <c r="F33" s="43">
        <v>16</v>
      </c>
      <c r="G33" s="43">
        <v>11</v>
      </c>
      <c r="H33" s="43">
        <v>9</v>
      </c>
      <c r="I33" s="43">
        <v>20</v>
      </c>
      <c r="J33" s="43">
        <v>3</v>
      </c>
      <c r="K33" s="43">
        <v>3</v>
      </c>
      <c r="L33" s="43"/>
      <c r="M33" s="43"/>
      <c r="N33" s="43"/>
      <c r="O33" s="43"/>
      <c r="P33" s="43"/>
      <c r="Q33" s="271">
        <v>68</v>
      </c>
      <c r="R33" s="2"/>
      <c r="S33" s="22"/>
      <c r="T33" s="105">
        <v>51</v>
      </c>
      <c r="U33" s="26"/>
      <c r="V33" s="7">
        <v>42</v>
      </c>
      <c r="W33" s="218"/>
      <c r="X33" s="43">
        <v>1</v>
      </c>
      <c r="Y33" s="43">
        <v>1</v>
      </c>
      <c r="Z33" s="43">
        <v>0</v>
      </c>
      <c r="AA33" s="43">
        <v>0</v>
      </c>
      <c r="AB33" s="43">
        <v>0</v>
      </c>
      <c r="AC33" s="43">
        <v>0</v>
      </c>
      <c r="AD33" s="43">
        <v>0</v>
      </c>
      <c r="AE33" s="43"/>
      <c r="AF33" s="43"/>
      <c r="AG33" s="43"/>
      <c r="AH33" s="43"/>
      <c r="AI33" s="43"/>
      <c r="AJ33" s="272">
        <v>2</v>
      </c>
      <c r="AK33" s="43">
        <v>0</v>
      </c>
      <c r="AL33" s="43">
        <v>0</v>
      </c>
      <c r="AM33" s="43">
        <v>0</v>
      </c>
      <c r="AN33" s="43">
        <v>0</v>
      </c>
      <c r="AO33" s="43">
        <v>0</v>
      </c>
      <c r="AP33" s="43">
        <v>0</v>
      </c>
      <c r="AQ33" s="43">
        <v>0</v>
      </c>
      <c r="AR33" s="43"/>
      <c r="AS33" s="43"/>
      <c r="AT33" s="43"/>
      <c r="AU33" s="43"/>
      <c r="AV33" s="43"/>
      <c r="AW33" s="271">
        <v>0</v>
      </c>
      <c r="AX33" s="22"/>
      <c r="AY33" s="105">
        <v>7</v>
      </c>
      <c r="AZ33" s="26"/>
      <c r="BA33" s="7">
        <v>2</v>
      </c>
    </row>
    <row r="34" spans="1:53" ht="15" thickBot="1" x14ac:dyDescent="0.25">
      <c r="A34" s="1" t="s">
        <v>39</v>
      </c>
      <c r="B34" s="52" t="s">
        <v>327</v>
      </c>
      <c r="C34" s="28"/>
      <c r="D34" s="41"/>
      <c r="E34" s="43">
        <v>7</v>
      </c>
      <c r="F34" s="43">
        <v>12</v>
      </c>
      <c r="G34" s="43">
        <v>8</v>
      </c>
      <c r="H34" s="43">
        <v>9</v>
      </c>
      <c r="I34" s="43">
        <v>4</v>
      </c>
      <c r="J34" s="43">
        <v>0</v>
      </c>
      <c r="K34" s="43">
        <v>51</v>
      </c>
      <c r="L34" s="43"/>
      <c r="M34" s="43"/>
      <c r="N34" s="43"/>
      <c r="O34" s="43"/>
      <c r="P34" s="43"/>
      <c r="Q34" s="271">
        <v>91</v>
      </c>
      <c r="R34" s="2"/>
      <c r="S34" s="22"/>
      <c r="T34" s="105">
        <v>231</v>
      </c>
      <c r="U34" s="26"/>
      <c r="V34" s="7">
        <v>214</v>
      </c>
      <c r="W34" s="218"/>
      <c r="X34" s="43">
        <v>8</v>
      </c>
      <c r="Y34" s="43">
        <v>4</v>
      </c>
      <c r="Z34" s="43">
        <v>1</v>
      </c>
      <c r="AA34" s="43">
        <v>0</v>
      </c>
      <c r="AB34" s="43">
        <v>4</v>
      </c>
      <c r="AC34" s="43">
        <v>2</v>
      </c>
      <c r="AD34" s="43">
        <v>1</v>
      </c>
      <c r="AE34" s="43"/>
      <c r="AF34" s="43"/>
      <c r="AG34" s="43"/>
      <c r="AH34" s="43"/>
      <c r="AI34" s="43"/>
      <c r="AJ34" s="272">
        <v>20</v>
      </c>
      <c r="AK34" s="43">
        <v>1</v>
      </c>
      <c r="AL34" s="43">
        <v>0</v>
      </c>
      <c r="AM34" s="43">
        <v>0</v>
      </c>
      <c r="AN34" s="43">
        <v>1</v>
      </c>
      <c r="AO34" s="43">
        <v>0</v>
      </c>
      <c r="AP34" s="43">
        <v>0</v>
      </c>
      <c r="AQ34" s="43">
        <v>1</v>
      </c>
      <c r="AR34" s="43"/>
      <c r="AS34" s="43"/>
      <c r="AT34" s="43"/>
      <c r="AU34" s="43"/>
      <c r="AV34" s="43"/>
      <c r="AW34" s="271">
        <v>3</v>
      </c>
      <c r="AX34" s="22"/>
      <c r="AY34" s="105">
        <v>17</v>
      </c>
      <c r="AZ34" s="26"/>
      <c r="BA34" s="7">
        <v>26</v>
      </c>
    </row>
    <row r="35" spans="1:53" ht="15" thickBot="1" x14ac:dyDescent="0.25">
      <c r="A35" s="1" t="s">
        <v>39</v>
      </c>
      <c r="B35" s="52" t="s">
        <v>328</v>
      </c>
      <c r="C35" s="28"/>
      <c r="D35" s="41"/>
      <c r="E35" s="43">
        <v>69</v>
      </c>
      <c r="F35" s="43">
        <v>111</v>
      </c>
      <c r="G35" s="43">
        <v>120</v>
      </c>
      <c r="H35" s="43">
        <v>87</v>
      </c>
      <c r="I35" s="43">
        <v>296</v>
      </c>
      <c r="J35" s="43">
        <v>146</v>
      </c>
      <c r="K35" s="43">
        <v>82</v>
      </c>
      <c r="L35" s="43"/>
      <c r="M35" s="43"/>
      <c r="N35" s="43"/>
      <c r="O35" s="43"/>
      <c r="P35" s="43"/>
      <c r="Q35" s="271">
        <v>911</v>
      </c>
      <c r="R35" s="2"/>
      <c r="S35" s="22"/>
      <c r="T35" s="105">
        <v>1370</v>
      </c>
      <c r="U35" s="26"/>
      <c r="V35" s="7">
        <v>1019</v>
      </c>
      <c r="W35" s="218"/>
      <c r="X35" s="43">
        <v>1</v>
      </c>
      <c r="Y35" s="43">
        <v>16</v>
      </c>
      <c r="Z35" s="43">
        <v>7</v>
      </c>
      <c r="AA35" s="43">
        <v>15</v>
      </c>
      <c r="AB35" s="43">
        <v>9</v>
      </c>
      <c r="AC35" s="43">
        <v>31</v>
      </c>
      <c r="AD35" s="43">
        <v>15</v>
      </c>
      <c r="AE35" s="43"/>
      <c r="AF35" s="43"/>
      <c r="AG35" s="43"/>
      <c r="AH35" s="43"/>
      <c r="AI35" s="43"/>
      <c r="AJ35" s="272">
        <v>94</v>
      </c>
      <c r="AK35" s="43">
        <v>0</v>
      </c>
      <c r="AL35" s="43">
        <v>1</v>
      </c>
      <c r="AM35" s="43">
        <v>1</v>
      </c>
      <c r="AN35" s="43">
        <v>0</v>
      </c>
      <c r="AO35" s="43">
        <v>0</v>
      </c>
      <c r="AP35" s="43">
        <v>1</v>
      </c>
      <c r="AQ35" s="43">
        <v>1</v>
      </c>
      <c r="AR35" s="43"/>
      <c r="AS35" s="43"/>
      <c r="AT35" s="43"/>
      <c r="AU35" s="43"/>
      <c r="AV35" s="43"/>
      <c r="AW35" s="271">
        <v>4</v>
      </c>
      <c r="AX35" s="22"/>
      <c r="AY35" s="105">
        <v>111</v>
      </c>
      <c r="AZ35" s="26"/>
      <c r="BA35" s="7">
        <v>113</v>
      </c>
    </row>
    <row r="36" spans="1:53" ht="15" thickBot="1" x14ac:dyDescent="0.25">
      <c r="A36" s="42" t="s">
        <v>39</v>
      </c>
      <c r="B36" s="123" t="s">
        <v>329</v>
      </c>
      <c r="C36" s="28"/>
      <c r="D36" s="41"/>
      <c r="E36" s="43">
        <v>151</v>
      </c>
      <c r="F36" s="43">
        <v>49</v>
      </c>
      <c r="G36" s="43">
        <v>76</v>
      </c>
      <c r="H36" s="43">
        <v>53</v>
      </c>
      <c r="I36" s="43">
        <v>90</v>
      </c>
      <c r="J36" s="43">
        <v>42</v>
      </c>
      <c r="K36" s="43">
        <v>87</v>
      </c>
      <c r="L36" s="43"/>
      <c r="M36" s="43"/>
      <c r="N36" s="43"/>
      <c r="O36" s="43"/>
      <c r="P36" s="43"/>
      <c r="Q36" s="271">
        <v>548</v>
      </c>
      <c r="R36" s="2"/>
      <c r="S36" s="22"/>
      <c r="T36" s="105">
        <v>977</v>
      </c>
      <c r="U36" s="26"/>
      <c r="V36" s="7">
        <v>1007</v>
      </c>
      <c r="W36" s="218"/>
      <c r="X36" s="43">
        <v>12</v>
      </c>
      <c r="Y36" s="43">
        <v>5</v>
      </c>
      <c r="Z36" s="43">
        <v>6</v>
      </c>
      <c r="AA36" s="43">
        <v>8</v>
      </c>
      <c r="AB36" s="43">
        <v>4</v>
      </c>
      <c r="AC36" s="43">
        <v>1</v>
      </c>
      <c r="AD36" s="43">
        <v>10</v>
      </c>
      <c r="AE36" s="43"/>
      <c r="AF36" s="43"/>
      <c r="AG36" s="43"/>
      <c r="AH36" s="43"/>
      <c r="AI36" s="43"/>
      <c r="AJ36" s="272">
        <v>46</v>
      </c>
      <c r="AK36" s="43">
        <v>6</v>
      </c>
      <c r="AL36" s="43">
        <v>4</v>
      </c>
      <c r="AM36" s="43">
        <v>2</v>
      </c>
      <c r="AN36" s="43">
        <v>2</v>
      </c>
      <c r="AO36" s="43">
        <v>0</v>
      </c>
      <c r="AP36" s="43">
        <v>1</v>
      </c>
      <c r="AQ36" s="43">
        <v>2</v>
      </c>
      <c r="AR36" s="43"/>
      <c r="AS36" s="43"/>
      <c r="AT36" s="43"/>
      <c r="AU36" s="43"/>
      <c r="AV36" s="43"/>
      <c r="AW36" s="271">
        <v>17</v>
      </c>
      <c r="AX36" s="22"/>
      <c r="AY36" s="105">
        <v>55</v>
      </c>
      <c r="AZ36" s="26"/>
      <c r="BA36" s="7">
        <v>67</v>
      </c>
    </row>
    <row r="37" spans="1:53" ht="15" thickBot="1" x14ac:dyDescent="0.25">
      <c r="A37" s="42" t="s">
        <v>39</v>
      </c>
      <c r="B37" s="40" t="s">
        <v>330</v>
      </c>
      <c r="C37" s="28"/>
      <c r="D37" s="41"/>
      <c r="E37" s="43">
        <v>69</v>
      </c>
      <c r="F37" s="43">
        <v>87</v>
      </c>
      <c r="G37" s="43">
        <v>88</v>
      </c>
      <c r="H37" s="43">
        <v>76</v>
      </c>
      <c r="I37" s="43">
        <v>95</v>
      </c>
      <c r="J37" s="43">
        <v>44</v>
      </c>
      <c r="K37" s="43">
        <v>63</v>
      </c>
      <c r="L37" s="43"/>
      <c r="M37" s="43"/>
      <c r="N37" s="43"/>
      <c r="O37" s="43"/>
      <c r="P37" s="43"/>
      <c r="Q37" s="271">
        <v>522</v>
      </c>
      <c r="R37" s="2"/>
      <c r="S37" s="22"/>
      <c r="T37" s="105">
        <v>1215</v>
      </c>
      <c r="U37" s="26"/>
      <c r="V37" s="7">
        <v>1135</v>
      </c>
      <c r="W37" s="218"/>
      <c r="X37" s="43">
        <v>21</v>
      </c>
      <c r="Y37" s="43">
        <v>41</v>
      </c>
      <c r="Z37" s="43">
        <v>42</v>
      </c>
      <c r="AA37" s="43">
        <v>32</v>
      </c>
      <c r="AB37" s="43">
        <v>22</v>
      </c>
      <c r="AC37" s="43">
        <v>18</v>
      </c>
      <c r="AD37" s="43">
        <v>35</v>
      </c>
      <c r="AE37" s="43"/>
      <c r="AF37" s="43"/>
      <c r="AG37" s="43"/>
      <c r="AH37" s="43"/>
      <c r="AI37" s="43"/>
      <c r="AJ37" s="272">
        <v>211</v>
      </c>
      <c r="AK37" s="43">
        <v>11</v>
      </c>
      <c r="AL37" s="43">
        <v>13</v>
      </c>
      <c r="AM37" s="43">
        <v>12</v>
      </c>
      <c r="AN37" s="43">
        <v>10</v>
      </c>
      <c r="AO37" s="43">
        <v>11</v>
      </c>
      <c r="AP37" s="43">
        <v>16</v>
      </c>
      <c r="AQ37" s="43">
        <v>14</v>
      </c>
      <c r="AR37" s="43"/>
      <c r="AS37" s="43"/>
      <c r="AT37" s="43"/>
      <c r="AU37" s="43"/>
      <c r="AV37" s="43"/>
      <c r="AW37" s="271">
        <v>87</v>
      </c>
      <c r="AX37" s="22"/>
      <c r="AY37" s="105">
        <v>148</v>
      </c>
      <c r="AZ37" s="26"/>
      <c r="BA37" s="7">
        <v>144</v>
      </c>
    </row>
    <row r="38" spans="1:53" ht="15" thickBot="1" x14ac:dyDescent="0.25">
      <c r="A38" s="294" t="s">
        <v>435</v>
      </c>
      <c r="B38" s="295"/>
      <c r="C38" s="76">
        <v>0.43057884155906984</v>
      </c>
      <c r="D38" s="9">
        <v>8.7924199446362053E-2</v>
      </c>
      <c r="E38" s="5">
        <v>971</v>
      </c>
      <c r="F38" s="5">
        <v>961</v>
      </c>
      <c r="G38" s="5">
        <v>1461</v>
      </c>
      <c r="H38" s="5">
        <v>1335</v>
      </c>
      <c r="I38" s="5">
        <v>2121</v>
      </c>
      <c r="J38" s="5">
        <v>1757</v>
      </c>
      <c r="K38" s="5">
        <v>1685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225">
        <v>10291</v>
      </c>
      <c r="R38" s="6">
        <v>125277</v>
      </c>
      <c r="S38" s="5"/>
      <c r="T38" s="211">
        <v>15030</v>
      </c>
      <c r="U38" s="5">
        <v>0</v>
      </c>
      <c r="V38" s="5">
        <v>10223</v>
      </c>
      <c r="W38" s="218">
        <v>121332</v>
      </c>
      <c r="X38" s="225">
        <v>198</v>
      </c>
      <c r="Y38" s="225">
        <v>212</v>
      </c>
      <c r="Z38" s="225">
        <v>188</v>
      </c>
      <c r="AA38" s="225">
        <v>210</v>
      </c>
      <c r="AB38" s="225">
        <v>224</v>
      </c>
      <c r="AC38" s="225">
        <v>163</v>
      </c>
      <c r="AD38" s="225">
        <v>212</v>
      </c>
      <c r="AE38" s="226">
        <v>0</v>
      </c>
      <c r="AF38" s="226">
        <v>0</v>
      </c>
      <c r="AG38" s="226">
        <v>0</v>
      </c>
      <c r="AH38" s="226">
        <v>0</v>
      </c>
      <c r="AI38" s="226">
        <v>0</v>
      </c>
      <c r="AJ38" s="273">
        <v>1407</v>
      </c>
      <c r="AK38" s="225">
        <v>38</v>
      </c>
      <c r="AL38" s="225">
        <v>42</v>
      </c>
      <c r="AM38" s="225">
        <v>42</v>
      </c>
      <c r="AN38" s="225">
        <v>57</v>
      </c>
      <c r="AO38" s="225">
        <v>30</v>
      </c>
      <c r="AP38" s="225">
        <v>119</v>
      </c>
      <c r="AQ38" s="225">
        <v>31</v>
      </c>
      <c r="AR38" s="226">
        <v>0</v>
      </c>
      <c r="AS38" s="226">
        <v>0</v>
      </c>
      <c r="AT38" s="226">
        <v>0</v>
      </c>
      <c r="AU38" s="226">
        <v>0</v>
      </c>
      <c r="AV38" s="226">
        <v>0</v>
      </c>
      <c r="AW38" s="225">
        <v>359</v>
      </c>
      <c r="AX38" s="5"/>
      <c r="AY38" s="211">
        <v>1155</v>
      </c>
      <c r="AZ38" s="5">
        <v>0</v>
      </c>
      <c r="BA38" s="5">
        <v>942</v>
      </c>
    </row>
    <row r="39" spans="1:53" ht="15" thickBot="1" x14ac:dyDescent="0.25">
      <c r="A39" s="1" t="s">
        <v>58</v>
      </c>
      <c r="B39" s="52" t="s">
        <v>331</v>
      </c>
      <c r="C39" s="28"/>
      <c r="D39" s="41"/>
      <c r="E39" s="43">
        <v>0</v>
      </c>
      <c r="F39" s="43">
        <v>0</v>
      </c>
      <c r="G39" s="43">
        <v>16</v>
      </c>
      <c r="H39" s="43">
        <v>1</v>
      </c>
      <c r="I39" s="43">
        <v>20</v>
      </c>
      <c r="J39" s="43">
        <v>21</v>
      </c>
      <c r="K39" s="43">
        <v>31</v>
      </c>
      <c r="L39" s="43"/>
      <c r="M39" s="43"/>
      <c r="N39" s="43"/>
      <c r="O39" s="43"/>
      <c r="P39" s="43"/>
      <c r="Q39" s="271">
        <v>89</v>
      </c>
      <c r="R39" s="2"/>
      <c r="S39" s="22"/>
      <c r="T39" s="105">
        <v>228</v>
      </c>
      <c r="U39" s="26"/>
      <c r="V39" s="7">
        <v>146</v>
      </c>
      <c r="W39" s="218"/>
      <c r="X39" s="43">
        <v>0</v>
      </c>
      <c r="Y39" s="43">
        <v>1</v>
      </c>
      <c r="Z39" s="43">
        <v>2</v>
      </c>
      <c r="AA39" s="43">
        <v>0</v>
      </c>
      <c r="AB39" s="43">
        <v>0</v>
      </c>
      <c r="AC39" s="43">
        <v>1</v>
      </c>
      <c r="AD39" s="43">
        <v>3</v>
      </c>
      <c r="AE39" s="43"/>
      <c r="AF39" s="43"/>
      <c r="AG39" s="43"/>
      <c r="AH39" s="43"/>
      <c r="AI39" s="43"/>
      <c r="AJ39" s="272">
        <v>7</v>
      </c>
      <c r="AK39" s="43">
        <v>0</v>
      </c>
      <c r="AL39" s="43">
        <v>0</v>
      </c>
      <c r="AM39" s="43">
        <v>0</v>
      </c>
      <c r="AN39" s="43">
        <v>0</v>
      </c>
      <c r="AO39" s="43">
        <v>0</v>
      </c>
      <c r="AP39" s="43">
        <v>0</v>
      </c>
      <c r="AQ39" s="43">
        <v>0</v>
      </c>
      <c r="AR39" s="43"/>
      <c r="AS39" s="43"/>
      <c r="AT39" s="43"/>
      <c r="AU39" s="43"/>
      <c r="AV39" s="43"/>
      <c r="AW39" s="271">
        <v>0</v>
      </c>
      <c r="AX39" s="22"/>
      <c r="AY39" s="105">
        <v>10</v>
      </c>
      <c r="AZ39" s="26"/>
      <c r="BA39" s="7">
        <v>6</v>
      </c>
    </row>
    <row r="40" spans="1:53" ht="15" thickBot="1" x14ac:dyDescent="0.25">
      <c r="A40" s="1" t="s">
        <v>58</v>
      </c>
      <c r="B40" s="52" t="s">
        <v>332</v>
      </c>
      <c r="C40" s="28"/>
      <c r="D40" s="41"/>
      <c r="E40" s="43">
        <v>0</v>
      </c>
      <c r="F40" s="43">
        <v>0</v>
      </c>
      <c r="G40" s="43">
        <v>0</v>
      </c>
      <c r="H40" s="43">
        <v>33</v>
      </c>
      <c r="I40" s="43">
        <v>0</v>
      </c>
      <c r="J40" s="43">
        <v>0</v>
      </c>
      <c r="K40" s="43">
        <v>26</v>
      </c>
      <c r="L40" s="43"/>
      <c r="M40" s="43"/>
      <c r="N40" s="43"/>
      <c r="O40" s="43"/>
      <c r="P40" s="43"/>
      <c r="Q40" s="271">
        <v>59</v>
      </c>
      <c r="R40" s="2"/>
      <c r="S40" s="22"/>
      <c r="T40" s="105">
        <v>186</v>
      </c>
      <c r="U40" s="26"/>
      <c r="V40" s="7">
        <v>73</v>
      </c>
      <c r="W40" s="218"/>
      <c r="X40" s="43">
        <v>0</v>
      </c>
      <c r="Y40" s="43">
        <v>1</v>
      </c>
      <c r="Z40" s="43">
        <v>1</v>
      </c>
      <c r="AA40" s="43">
        <v>1</v>
      </c>
      <c r="AB40" s="43">
        <v>0</v>
      </c>
      <c r="AC40" s="43">
        <v>0</v>
      </c>
      <c r="AD40" s="43">
        <v>0</v>
      </c>
      <c r="AE40" s="43"/>
      <c r="AF40" s="43"/>
      <c r="AG40" s="43"/>
      <c r="AH40" s="43"/>
      <c r="AI40" s="43"/>
      <c r="AJ40" s="272">
        <v>3</v>
      </c>
      <c r="AK40" s="43">
        <v>0</v>
      </c>
      <c r="AL40" s="43">
        <v>0</v>
      </c>
      <c r="AM40" s="43">
        <v>0</v>
      </c>
      <c r="AN40" s="43">
        <v>0</v>
      </c>
      <c r="AO40" s="43">
        <v>0</v>
      </c>
      <c r="AP40" s="43">
        <v>0</v>
      </c>
      <c r="AQ40" s="43">
        <v>0</v>
      </c>
      <c r="AR40" s="43"/>
      <c r="AS40" s="43"/>
      <c r="AT40" s="43"/>
      <c r="AU40" s="43"/>
      <c r="AV40" s="43"/>
      <c r="AW40" s="271">
        <v>0</v>
      </c>
      <c r="AX40" s="22"/>
      <c r="AY40" s="105">
        <v>8</v>
      </c>
      <c r="AZ40" s="26"/>
      <c r="BA40" s="7">
        <v>3</v>
      </c>
    </row>
    <row r="41" spans="1:53" ht="15" thickBot="1" x14ac:dyDescent="0.25">
      <c r="A41" s="1" t="s">
        <v>58</v>
      </c>
      <c r="B41" s="52" t="s">
        <v>333</v>
      </c>
      <c r="C41" s="28"/>
      <c r="D41" s="41"/>
      <c r="E41" s="43">
        <v>0</v>
      </c>
      <c r="F41" s="43">
        <v>0</v>
      </c>
      <c r="G41" s="43">
        <v>0</v>
      </c>
      <c r="H41" s="43">
        <v>0</v>
      </c>
      <c r="I41" s="43">
        <v>21</v>
      </c>
      <c r="J41" s="43">
        <v>12</v>
      </c>
      <c r="K41" s="43">
        <v>29</v>
      </c>
      <c r="L41" s="43"/>
      <c r="M41" s="43"/>
      <c r="N41" s="43"/>
      <c r="O41" s="43"/>
      <c r="P41" s="43"/>
      <c r="Q41" s="271">
        <v>62</v>
      </c>
      <c r="R41" s="2"/>
      <c r="S41" s="22"/>
      <c r="T41" s="105">
        <v>286</v>
      </c>
      <c r="U41" s="26"/>
      <c r="V41" s="7">
        <v>119</v>
      </c>
      <c r="W41" s="218"/>
      <c r="X41" s="43">
        <v>1</v>
      </c>
      <c r="Y41" s="43">
        <v>1</v>
      </c>
      <c r="Z41" s="43">
        <v>0</v>
      </c>
      <c r="AA41" s="43">
        <v>0</v>
      </c>
      <c r="AB41" s="43">
        <v>0</v>
      </c>
      <c r="AC41" s="43">
        <v>1</v>
      </c>
      <c r="AD41" s="43">
        <v>0</v>
      </c>
      <c r="AE41" s="43"/>
      <c r="AF41" s="43"/>
      <c r="AG41" s="43"/>
      <c r="AH41" s="43"/>
      <c r="AI41" s="43"/>
      <c r="AJ41" s="272">
        <v>3</v>
      </c>
      <c r="AK41" s="43">
        <v>0</v>
      </c>
      <c r="AL41" s="43">
        <v>0</v>
      </c>
      <c r="AM41" s="43">
        <v>0</v>
      </c>
      <c r="AN41" s="43">
        <v>0</v>
      </c>
      <c r="AO41" s="43">
        <v>0</v>
      </c>
      <c r="AP41" s="43">
        <v>0</v>
      </c>
      <c r="AQ41" s="43">
        <v>0</v>
      </c>
      <c r="AR41" s="43"/>
      <c r="AS41" s="43"/>
      <c r="AT41" s="43"/>
      <c r="AU41" s="43"/>
      <c r="AV41" s="43"/>
      <c r="AW41" s="271">
        <v>0</v>
      </c>
      <c r="AX41" s="22"/>
      <c r="AY41" s="105">
        <v>12</v>
      </c>
      <c r="AZ41" s="26"/>
      <c r="BA41" s="7">
        <v>3</v>
      </c>
    </row>
    <row r="42" spans="1:53" ht="15" thickBot="1" x14ac:dyDescent="0.25">
      <c r="A42" s="1" t="s">
        <v>58</v>
      </c>
      <c r="B42" s="52" t="s">
        <v>334</v>
      </c>
      <c r="C42" s="28"/>
      <c r="D42" s="41"/>
      <c r="E42" s="43">
        <v>0</v>
      </c>
      <c r="F42" s="43">
        <v>0</v>
      </c>
      <c r="G42" s="43">
        <v>0</v>
      </c>
      <c r="H42" s="43">
        <v>2</v>
      </c>
      <c r="I42" s="43">
        <v>7</v>
      </c>
      <c r="J42" s="43">
        <v>0</v>
      </c>
      <c r="K42" s="43">
        <v>5</v>
      </c>
      <c r="L42" s="43"/>
      <c r="M42" s="43"/>
      <c r="N42" s="43"/>
      <c r="O42" s="43"/>
      <c r="P42" s="43"/>
      <c r="Q42" s="271">
        <v>14</v>
      </c>
      <c r="R42" s="2"/>
      <c r="S42" s="22"/>
      <c r="T42" s="105">
        <v>21</v>
      </c>
      <c r="U42" s="26"/>
      <c r="V42" s="7">
        <v>19</v>
      </c>
      <c r="W42" s="218"/>
      <c r="X42" s="43">
        <v>0</v>
      </c>
      <c r="Y42" s="43">
        <v>0</v>
      </c>
      <c r="Z42" s="43">
        <v>0</v>
      </c>
      <c r="AA42" s="43">
        <v>0</v>
      </c>
      <c r="AB42" s="43">
        <v>0</v>
      </c>
      <c r="AC42" s="43">
        <v>0</v>
      </c>
      <c r="AD42" s="43">
        <v>0</v>
      </c>
      <c r="AE42" s="43"/>
      <c r="AF42" s="43"/>
      <c r="AG42" s="43"/>
      <c r="AH42" s="43"/>
      <c r="AI42" s="43"/>
      <c r="AJ42" s="272">
        <v>0</v>
      </c>
      <c r="AK42" s="43">
        <v>0</v>
      </c>
      <c r="AL42" s="43">
        <v>0</v>
      </c>
      <c r="AM42" s="43">
        <v>0</v>
      </c>
      <c r="AN42" s="43">
        <v>0</v>
      </c>
      <c r="AO42" s="43">
        <v>0</v>
      </c>
      <c r="AP42" s="43">
        <v>0</v>
      </c>
      <c r="AQ42" s="43">
        <v>0</v>
      </c>
      <c r="AR42" s="43"/>
      <c r="AS42" s="43"/>
      <c r="AT42" s="43"/>
      <c r="AU42" s="43"/>
      <c r="AV42" s="43"/>
      <c r="AW42" s="271">
        <v>0</v>
      </c>
      <c r="AX42" s="22"/>
      <c r="AY42" s="105">
        <v>0</v>
      </c>
      <c r="AZ42" s="26"/>
      <c r="BA42" s="7">
        <v>0</v>
      </c>
    </row>
    <row r="43" spans="1:53" ht="15" thickBot="1" x14ac:dyDescent="0.25">
      <c r="A43" s="1" t="s">
        <v>58</v>
      </c>
      <c r="B43" s="52" t="s">
        <v>335</v>
      </c>
      <c r="C43" s="28"/>
      <c r="D43" s="41"/>
      <c r="E43" s="43">
        <v>0</v>
      </c>
      <c r="F43" s="43">
        <v>0</v>
      </c>
      <c r="G43" s="43">
        <v>0</v>
      </c>
      <c r="H43" s="43">
        <v>38</v>
      </c>
      <c r="I43" s="43">
        <v>45</v>
      </c>
      <c r="J43" s="43">
        <v>45</v>
      </c>
      <c r="K43" s="43">
        <v>48</v>
      </c>
      <c r="L43" s="43"/>
      <c r="M43" s="43"/>
      <c r="N43" s="43"/>
      <c r="O43" s="43"/>
      <c r="P43" s="43"/>
      <c r="Q43" s="271">
        <v>176</v>
      </c>
      <c r="R43" s="2"/>
      <c r="S43" s="22"/>
      <c r="T43" s="105">
        <v>340</v>
      </c>
      <c r="U43" s="26"/>
      <c r="V43" s="7">
        <v>156</v>
      </c>
      <c r="W43" s="218"/>
      <c r="X43" s="43">
        <v>0</v>
      </c>
      <c r="Y43" s="43">
        <v>1</v>
      </c>
      <c r="Z43" s="43">
        <v>1</v>
      </c>
      <c r="AA43" s="43">
        <v>2</v>
      </c>
      <c r="AB43" s="43">
        <v>1</v>
      </c>
      <c r="AC43" s="43">
        <v>1</v>
      </c>
      <c r="AD43" s="43">
        <v>2</v>
      </c>
      <c r="AE43" s="43"/>
      <c r="AF43" s="43"/>
      <c r="AG43" s="43"/>
      <c r="AH43" s="43"/>
      <c r="AI43" s="43"/>
      <c r="AJ43" s="272">
        <v>8</v>
      </c>
      <c r="AK43" s="43">
        <v>0</v>
      </c>
      <c r="AL43" s="43">
        <v>0</v>
      </c>
      <c r="AM43" s="43">
        <v>0</v>
      </c>
      <c r="AN43" s="43">
        <v>0</v>
      </c>
      <c r="AO43" s="43">
        <v>0</v>
      </c>
      <c r="AP43" s="43">
        <v>0</v>
      </c>
      <c r="AQ43" s="43">
        <v>0</v>
      </c>
      <c r="AR43" s="43"/>
      <c r="AS43" s="43"/>
      <c r="AT43" s="43"/>
      <c r="AU43" s="43"/>
      <c r="AV43" s="43"/>
      <c r="AW43" s="271">
        <v>0</v>
      </c>
      <c r="AX43" s="22"/>
      <c r="AY43" s="105">
        <v>12</v>
      </c>
      <c r="AZ43" s="26"/>
      <c r="BA43" s="7">
        <v>2</v>
      </c>
    </row>
    <row r="44" spans="1:53" ht="15" thickBot="1" x14ac:dyDescent="0.25">
      <c r="A44" s="1" t="s">
        <v>58</v>
      </c>
      <c r="B44" s="52" t="s">
        <v>336</v>
      </c>
      <c r="C44" s="28"/>
      <c r="D44" s="41"/>
      <c r="E44" s="43">
        <v>0</v>
      </c>
      <c r="F44" s="43">
        <v>0</v>
      </c>
      <c r="G44" s="43">
        <v>0</v>
      </c>
      <c r="H44" s="43">
        <v>0</v>
      </c>
      <c r="I44" s="43">
        <v>14</v>
      </c>
      <c r="J44" s="43">
        <v>6</v>
      </c>
      <c r="K44" s="43">
        <v>26</v>
      </c>
      <c r="L44" s="43"/>
      <c r="M44" s="43"/>
      <c r="N44" s="43"/>
      <c r="O44" s="43"/>
      <c r="P44" s="43"/>
      <c r="Q44" s="271">
        <v>46</v>
      </c>
      <c r="R44" s="2"/>
      <c r="S44" s="22"/>
      <c r="T44" s="105">
        <v>198</v>
      </c>
      <c r="U44" s="26"/>
      <c r="V44" s="7">
        <v>82</v>
      </c>
      <c r="W44" s="218"/>
      <c r="X44" s="43">
        <v>1</v>
      </c>
      <c r="Y44" s="43">
        <v>1</v>
      </c>
      <c r="Z44" s="43">
        <v>0</v>
      </c>
      <c r="AA44" s="43">
        <v>1</v>
      </c>
      <c r="AB44" s="43">
        <v>0</v>
      </c>
      <c r="AC44" s="43">
        <v>0</v>
      </c>
      <c r="AD44" s="43">
        <v>4</v>
      </c>
      <c r="AE44" s="43"/>
      <c r="AF44" s="43"/>
      <c r="AG44" s="43"/>
      <c r="AH44" s="43"/>
      <c r="AI44" s="43"/>
      <c r="AJ44" s="272">
        <v>7</v>
      </c>
      <c r="AK44" s="43">
        <v>0</v>
      </c>
      <c r="AL44" s="43">
        <v>0</v>
      </c>
      <c r="AM44" s="43">
        <v>0</v>
      </c>
      <c r="AN44" s="43">
        <v>0</v>
      </c>
      <c r="AO44" s="43">
        <v>0</v>
      </c>
      <c r="AP44" s="43">
        <v>0</v>
      </c>
      <c r="AQ44" s="43">
        <v>0</v>
      </c>
      <c r="AR44" s="43"/>
      <c r="AS44" s="43"/>
      <c r="AT44" s="43"/>
      <c r="AU44" s="43"/>
      <c r="AV44" s="43"/>
      <c r="AW44" s="271">
        <v>0</v>
      </c>
      <c r="AX44" s="22"/>
      <c r="AY44" s="105">
        <v>6</v>
      </c>
      <c r="AZ44" s="26"/>
      <c r="BA44" s="7">
        <v>3</v>
      </c>
    </row>
    <row r="45" spans="1:53" ht="15" thickBot="1" x14ac:dyDescent="0.25">
      <c r="A45" s="1" t="s">
        <v>58</v>
      </c>
      <c r="B45" s="52" t="s">
        <v>337</v>
      </c>
      <c r="C45" s="28"/>
      <c r="D45" s="41"/>
      <c r="E45" s="43">
        <v>1</v>
      </c>
      <c r="F45" s="43">
        <v>1</v>
      </c>
      <c r="G45" s="43">
        <v>11</v>
      </c>
      <c r="H45" s="43">
        <v>44</v>
      </c>
      <c r="I45" s="43">
        <v>22</v>
      </c>
      <c r="J45" s="43">
        <v>38</v>
      </c>
      <c r="K45" s="43">
        <v>57</v>
      </c>
      <c r="L45" s="43"/>
      <c r="M45" s="43"/>
      <c r="N45" s="43"/>
      <c r="O45" s="43"/>
      <c r="P45" s="43"/>
      <c r="Q45" s="271">
        <v>174</v>
      </c>
      <c r="R45" s="2"/>
      <c r="S45" s="22"/>
      <c r="T45" s="105">
        <v>182</v>
      </c>
      <c r="U45" s="26"/>
      <c r="V45" s="7">
        <v>79</v>
      </c>
      <c r="W45" s="218"/>
      <c r="X45" s="43">
        <v>0</v>
      </c>
      <c r="Y45" s="43">
        <v>2</v>
      </c>
      <c r="Z45" s="43">
        <v>0</v>
      </c>
      <c r="AA45" s="43">
        <v>1</v>
      </c>
      <c r="AB45" s="43">
        <v>2</v>
      </c>
      <c r="AC45" s="43">
        <v>0</v>
      </c>
      <c r="AD45" s="43">
        <v>0</v>
      </c>
      <c r="AE45" s="43"/>
      <c r="AF45" s="43"/>
      <c r="AG45" s="43"/>
      <c r="AH45" s="43"/>
      <c r="AI45" s="43"/>
      <c r="AJ45" s="272">
        <v>5</v>
      </c>
      <c r="AK45" s="43">
        <v>0</v>
      </c>
      <c r="AL45" s="43">
        <v>0</v>
      </c>
      <c r="AM45" s="43">
        <v>0</v>
      </c>
      <c r="AN45" s="43">
        <v>0</v>
      </c>
      <c r="AO45" s="43">
        <v>0</v>
      </c>
      <c r="AP45" s="43">
        <v>0</v>
      </c>
      <c r="AQ45" s="43">
        <v>0</v>
      </c>
      <c r="AR45" s="43"/>
      <c r="AS45" s="43"/>
      <c r="AT45" s="43"/>
      <c r="AU45" s="43"/>
      <c r="AV45" s="43"/>
      <c r="AW45" s="271">
        <v>0</v>
      </c>
      <c r="AX45" s="22"/>
      <c r="AY45" s="105">
        <v>6</v>
      </c>
      <c r="AZ45" s="26"/>
      <c r="BA45" s="7">
        <v>8</v>
      </c>
    </row>
    <row r="46" spans="1:53" ht="15" thickBot="1" x14ac:dyDescent="0.25">
      <c r="A46" s="1" t="s">
        <v>58</v>
      </c>
      <c r="B46" s="52" t="s">
        <v>338</v>
      </c>
      <c r="C46" s="28"/>
      <c r="D46" s="41"/>
      <c r="E46" s="43">
        <v>0</v>
      </c>
      <c r="F46" s="43">
        <v>0</v>
      </c>
      <c r="G46" s="43">
        <v>9</v>
      </c>
      <c r="H46" s="43">
        <v>6</v>
      </c>
      <c r="I46" s="43">
        <v>2</v>
      </c>
      <c r="J46" s="43">
        <v>2</v>
      </c>
      <c r="K46" s="43">
        <v>14</v>
      </c>
      <c r="L46" s="43"/>
      <c r="M46" s="43"/>
      <c r="N46" s="43"/>
      <c r="O46" s="43"/>
      <c r="P46" s="43"/>
      <c r="Q46" s="271">
        <v>33</v>
      </c>
      <c r="R46" s="2"/>
      <c r="S46" s="22"/>
      <c r="T46" s="105">
        <v>70</v>
      </c>
      <c r="U46" s="26"/>
      <c r="V46" s="7">
        <v>47</v>
      </c>
      <c r="W46" s="218"/>
      <c r="X46" s="43">
        <v>0</v>
      </c>
      <c r="Y46" s="43">
        <v>0</v>
      </c>
      <c r="Z46" s="43">
        <v>0</v>
      </c>
      <c r="AA46" s="43">
        <v>0</v>
      </c>
      <c r="AB46" s="43">
        <v>0</v>
      </c>
      <c r="AC46" s="43">
        <v>1</v>
      </c>
      <c r="AD46" s="43">
        <v>0</v>
      </c>
      <c r="AE46" s="43"/>
      <c r="AF46" s="43"/>
      <c r="AG46" s="43"/>
      <c r="AH46" s="43"/>
      <c r="AI46" s="43"/>
      <c r="AJ46" s="272">
        <v>1</v>
      </c>
      <c r="AK46" s="43">
        <v>0</v>
      </c>
      <c r="AL46" s="43">
        <v>0</v>
      </c>
      <c r="AM46" s="43">
        <v>0</v>
      </c>
      <c r="AN46" s="43">
        <v>0</v>
      </c>
      <c r="AO46" s="43">
        <v>0</v>
      </c>
      <c r="AP46" s="43">
        <v>0</v>
      </c>
      <c r="AQ46" s="43">
        <v>0</v>
      </c>
      <c r="AR46" s="43"/>
      <c r="AS46" s="43"/>
      <c r="AT46" s="43"/>
      <c r="AU46" s="43"/>
      <c r="AV46" s="43"/>
      <c r="AW46" s="271">
        <v>0</v>
      </c>
      <c r="AX46" s="22"/>
      <c r="AY46" s="105">
        <v>2</v>
      </c>
      <c r="AZ46" s="26"/>
      <c r="BA46" s="7">
        <v>0</v>
      </c>
    </row>
    <row r="47" spans="1:53" ht="15" thickBot="1" x14ac:dyDescent="0.25">
      <c r="A47" s="1" t="s">
        <v>58</v>
      </c>
      <c r="B47" s="52" t="s">
        <v>339</v>
      </c>
      <c r="C47" s="28"/>
      <c r="D47" s="41"/>
      <c r="E47" s="43">
        <v>0</v>
      </c>
      <c r="F47" s="43">
        <v>1</v>
      </c>
      <c r="G47" s="43">
        <v>0</v>
      </c>
      <c r="H47" s="43">
        <v>0</v>
      </c>
      <c r="I47" s="43">
        <v>0</v>
      </c>
      <c r="J47" s="43">
        <v>0</v>
      </c>
      <c r="K47" s="43">
        <v>22</v>
      </c>
      <c r="L47" s="43"/>
      <c r="M47" s="43"/>
      <c r="N47" s="43"/>
      <c r="O47" s="43"/>
      <c r="P47" s="43"/>
      <c r="Q47" s="271">
        <v>23</v>
      </c>
      <c r="R47" s="2"/>
      <c r="S47" s="22"/>
      <c r="T47" s="105">
        <v>90</v>
      </c>
      <c r="U47" s="26"/>
      <c r="V47" s="7">
        <v>36</v>
      </c>
      <c r="W47" s="218"/>
      <c r="X47" s="43">
        <v>0</v>
      </c>
      <c r="Y47" s="43">
        <v>0</v>
      </c>
      <c r="Z47" s="43">
        <v>0</v>
      </c>
      <c r="AA47" s="43">
        <v>0</v>
      </c>
      <c r="AB47" s="43">
        <v>0</v>
      </c>
      <c r="AC47" s="43">
        <v>0</v>
      </c>
      <c r="AD47" s="43">
        <v>0</v>
      </c>
      <c r="AE47" s="43"/>
      <c r="AF47" s="43"/>
      <c r="AG47" s="43"/>
      <c r="AH47" s="43"/>
      <c r="AI47" s="43"/>
      <c r="AJ47" s="272">
        <v>0</v>
      </c>
      <c r="AK47" s="43">
        <v>0</v>
      </c>
      <c r="AL47" s="43">
        <v>0</v>
      </c>
      <c r="AM47" s="43">
        <v>0</v>
      </c>
      <c r="AN47" s="43">
        <v>0</v>
      </c>
      <c r="AO47" s="43">
        <v>0</v>
      </c>
      <c r="AP47" s="43">
        <v>0</v>
      </c>
      <c r="AQ47" s="43">
        <v>0</v>
      </c>
      <c r="AR47" s="43"/>
      <c r="AS47" s="43"/>
      <c r="AT47" s="43"/>
      <c r="AU47" s="43"/>
      <c r="AV47" s="43"/>
      <c r="AW47" s="271">
        <v>0</v>
      </c>
      <c r="AX47" s="22"/>
      <c r="AY47" s="105">
        <v>4</v>
      </c>
      <c r="AZ47" s="26"/>
      <c r="BA47" s="7">
        <v>0</v>
      </c>
    </row>
    <row r="48" spans="1:53" ht="15" thickBot="1" x14ac:dyDescent="0.25">
      <c r="A48" s="40" t="s">
        <v>58</v>
      </c>
      <c r="B48" s="40" t="s">
        <v>340</v>
      </c>
      <c r="C48" s="28"/>
      <c r="D48" s="41"/>
      <c r="E48" s="43">
        <v>62</v>
      </c>
      <c r="F48" s="43">
        <v>39</v>
      </c>
      <c r="G48" s="43">
        <v>32</v>
      </c>
      <c r="H48" s="43">
        <v>13</v>
      </c>
      <c r="I48" s="43">
        <v>46</v>
      </c>
      <c r="J48" s="43">
        <v>38</v>
      </c>
      <c r="K48" s="43">
        <v>53</v>
      </c>
      <c r="L48" s="43"/>
      <c r="M48" s="43"/>
      <c r="N48" s="43"/>
      <c r="O48" s="43"/>
      <c r="P48" s="43"/>
      <c r="Q48" s="271">
        <v>283</v>
      </c>
      <c r="R48" s="2"/>
      <c r="S48" s="22"/>
      <c r="T48" s="105">
        <v>856</v>
      </c>
      <c r="U48" s="26"/>
      <c r="V48" s="7">
        <v>322</v>
      </c>
      <c r="W48" s="218"/>
      <c r="X48" s="43">
        <v>1</v>
      </c>
      <c r="Y48" s="43">
        <v>4</v>
      </c>
      <c r="Z48" s="43">
        <v>5</v>
      </c>
      <c r="AA48" s="43">
        <v>5</v>
      </c>
      <c r="AB48" s="43">
        <v>2</v>
      </c>
      <c r="AC48" s="43">
        <v>7</v>
      </c>
      <c r="AD48" s="43">
        <v>1</v>
      </c>
      <c r="AE48" s="43"/>
      <c r="AF48" s="43"/>
      <c r="AG48" s="43"/>
      <c r="AH48" s="43"/>
      <c r="AI48" s="43"/>
      <c r="AJ48" s="272">
        <v>25</v>
      </c>
      <c r="AK48" s="43">
        <v>0</v>
      </c>
      <c r="AL48" s="43">
        <v>0</v>
      </c>
      <c r="AM48" s="43">
        <v>0</v>
      </c>
      <c r="AN48" s="43">
        <v>0</v>
      </c>
      <c r="AO48" s="43">
        <v>0</v>
      </c>
      <c r="AP48" s="43">
        <v>0</v>
      </c>
      <c r="AQ48" s="43">
        <v>0</v>
      </c>
      <c r="AR48" s="43"/>
      <c r="AS48" s="43"/>
      <c r="AT48" s="43"/>
      <c r="AU48" s="43"/>
      <c r="AV48" s="43"/>
      <c r="AW48" s="271">
        <v>0</v>
      </c>
      <c r="AX48" s="22"/>
      <c r="AY48" s="105">
        <v>18</v>
      </c>
      <c r="AZ48" s="26"/>
      <c r="BA48" s="7">
        <v>20</v>
      </c>
    </row>
    <row r="49" spans="1:53" ht="15" thickBot="1" x14ac:dyDescent="0.25">
      <c r="A49" s="294" t="s">
        <v>436</v>
      </c>
      <c r="B49" s="295"/>
      <c r="C49" s="76">
        <v>0.5045693250893335</v>
      </c>
      <c r="D49" s="9">
        <v>0.10641367066134043</v>
      </c>
      <c r="E49" s="5">
        <v>63</v>
      </c>
      <c r="F49" s="5">
        <v>41</v>
      </c>
      <c r="G49" s="5">
        <v>68</v>
      </c>
      <c r="H49" s="5">
        <v>137</v>
      </c>
      <c r="I49" s="5">
        <v>177</v>
      </c>
      <c r="J49" s="5">
        <v>162</v>
      </c>
      <c r="K49" s="5">
        <v>311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225">
        <v>959</v>
      </c>
      <c r="R49" s="6">
        <v>9987</v>
      </c>
      <c r="S49" s="5">
        <v>0</v>
      </c>
      <c r="T49" s="211">
        <v>2457</v>
      </c>
      <c r="U49" s="5">
        <v>0</v>
      </c>
      <c r="V49" s="5">
        <v>1079</v>
      </c>
      <c r="W49" s="218">
        <v>9886</v>
      </c>
      <c r="X49" s="225">
        <v>3</v>
      </c>
      <c r="Y49" s="225">
        <v>11</v>
      </c>
      <c r="Z49" s="225">
        <v>9</v>
      </c>
      <c r="AA49" s="225">
        <v>10</v>
      </c>
      <c r="AB49" s="225">
        <v>5</v>
      </c>
      <c r="AC49" s="225">
        <v>11</v>
      </c>
      <c r="AD49" s="225">
        <v>10</v>
      </c>
      <c r="AE49" s="226">
        <v>0</v>
      </c>
      <c r="AF49" s="226">
        <v>0</v>
      </c>
      <c r="AG49" s="226">
        <v>0</v>
      </c>
      <c r="AH49" s="226">
        <v>0</v>
      </c>
      <c r="AI49" s="226">
        <v>0</v>
      </c>
      <c r="AJ49" s="273">
        <v>59</v>
      </c>
      <c r="AK49" s="225">
        <v>0</v>
      </c>
      <c r="AL49" s="225">
        <v>0</v>
      </c>
      <c r="AM49" s="225">
        <v>0</v>
      </c>
      <c r="AN49" s="225">
        <v>0</v>
      </c>
      <c r="AO49" s="225">
        <v>0</v>
      </c>
      <c r="AP49" s="225">
        <v>0</v>
      </c>
      <c r="AQ49" s="225">
        <v>0</v>
      </c>
      <c r="AR49" s="226">
        <v>0</v>
      </c>
      <c r="AS49" s="226">
        <v>0</v>
      </c>
      <c r="AT49" s="226">
        <v>0</v>
      </c>
      <c r="AU49" s="226">
        <v>0</v>
      </c>
      <c r="AV49" s="226">
        <v>0</v>
      </c>
      <c r="AW49" s="271">
        <v>0</v>
      </c>
      <c r="AX49" s="5">
        <v>0</v>
      </c>
      <c r="AY49" s="211">
        <v>78</v>
      </c>
      <c r="AZ49" s="5">
        <v>0</v>
      </c>
      <c r="BA49" s="5">
        <v>45</v>
      </c>
    </row>
    <row r="50" spans="1:53" ht="15" thickBot="1" x14ac:dyDescent="0.25">
      <c r="A50" s="1" t="s">
        <v>72</v>
      </c>
      <c r="B50" s="52" t="s">
        <v>341</v>
      </c>
      <c r="C50" s="28"/>
      <c r="D50" s="41"/>
      <c r="E50" s="43">
        <v>51</v>
      </c>
      <c r="F50" s="43">
        <v>51</v>
      </c>
      <c r="G50" s="43">
        <v>23</v>
      </c>
      <c r="H50" s="43">
        <v>45</v>
      </c>
      <c r="I50" s="43">
        <v>25</v>
      </c>
      <c r="J50" s="43">
        <v>25</v>
      </c>
      <c r="K50" s="43">
        <v>28</v>
      </c>
      <c r="L50" s="43"/>
      <c r="M50" s="43"/>
      <c r="N50" s="43"/>
      <c r="O50" s="43"/>
      <c r="P50" s="43"/>
      <c r="Q50" s="271">
        <v>248</v>
      </c>
      <c r="R50" s="2"/>
      <c r="S50" s="22"/>
      <c r="T50" s="105">
        <v>756</v>
      </c>
      <c r="U50" s="26"/>
      <c r="V50" s="7">
        <v>708</v>
      </c>
      <c r="W50" s="218"/>
      <c r="X50" s="43">
        <v>8</v>
      </c>
      <c r="Y50" s="43">
        <v>2</v>
      </c>
      <c r="Z50" s="43">
        <v>11</v>
      </c>
      <c r="AA50" s="43">
        <v>8</v>
      </c>
      <c r="AB50" s="43">
        <v>14</v>
      </c>
      <c r="AC50" s="43">
        <v>9</v>
      </c>
      <c r="AD50" s="43">
        <v>13</v>
      </c>
      <c r="AE50" s="43"/>
      <c r="AF50" s="43"/>
      <c r="AG50" s="43"/>
      <c r="AH50" s="43"/>
      <c r="AI50" s="43"/>
      <c r="AJ50" s="272">
        <v>65</v>
      </c>
      <c r="AK50" s="43">
        <v>1</v>
      </c>
      <c r="AL50" s="43">
        <v>0</v>
      </c>
      <c r="AM50" s="43">
        <v>1</v>
      </c>
      <c r="AN50" s="43">
        <v>2</v>
      </c>
      <c r="AO50" s="43">
        <v>0</v>
      </c>
      <c r="AP50" s="43">
        <v>0</v>
      </c>
      <c r="AQ50" s="43">
        <v>0</v>
      </c>
      <c r="AR50" s="43"/>
      <c r="AS50" s="43"/>
      <c r="AT50" s="43"/>
      <c r="AU50" s="43"/>
      <c r="AV50" s="43"/>
      <c r="AW50" s="271">
        <v>4</v>
      </c>
      <c r="AX50" s="22"/>
      <c r="AY50" s="105">
        <v>28</v>
      </c>
      <c r="AZ50" s="26"/>
      <c r="BA50" s="7">
        <v>23</v>
      </c>
    </row>
    <row r="51" spans="1:53" ht="15" thickBot="1" x14ac:dyDescent="0.25">
      <c r="A51" s="1" t="s">
        <v>72</v>
      </c>
      <c r="B51" s="52" t="s">
        <v>342</v>
      </c>
      <c r="C51" s="28"/>
      <c r="D51" s="41"/>
      <c r="E51" s="43">
        <v>0</v>
      </c>
      <c r="F51" s="43">
        <v>0</v>
      </c>
      <c r="G51" s="43">
        <v>6</v>
      </c>
      <c r="H51" s="43">
        <v>19</v>
      </c>
      <c r="I51" s="43">
        <v>0</v>
      </c>
      <c r="J51" s="43">
        <v>0</v>
      </c>
      <c r="K51" s="43">
        <v>7</v>
      </c>
      <c r="L51" s="43"/>
      <c r="M51" s="43"/>
      <c r="N51" s="43"/>
      <c r="O51" s="43"/>
      <c r="P51" s="43"/>
      <c r="Q51" s="271">
        <v>32</v>
      </c>
      <c r="R51" s="2"/>
      <c r="S51" s="22"/>
      <c r="T51" s="105">
        <v>107</v>
      </c>
      <c r="U51" s="26"/>
      <c r="V51" s="7">
        <v>103</v>
      </c>
      <c r="W51" s="218"/>
      <c r="X51" s="43">
        <v>0</v>
      </c>
      <c r="Y51" s="43">
        <v>0</v>
      </c>
      <c r="Z51" s="43">
        <v>2</v>
      </c>
      <c r="AA51" s="43">
        <v>0</v>
      </c>
      <c r="AB51" s="43">
        <v>0</v>
      </c>
      <c r="AC51" s="43">
        <v>0</v>
      </c>
      <c r="AD51" s="43">
        <v>0</v>
      </c>
      <c r="AE51" s="43"/>
      <c r="AF51" s="43"/>
      <c r="AG51" s="43"/>
      <c r="AH51" s="43"/>
      <c r="AI51" s="43"/>
      <c r="AJ51" s="272">
        <v>2</v>
      </c>
      <c r="AK51" s="43">
        <v>0</v>
      </c>
      <c r="AL51" s="43">
        <v>0</v>
      </c>
      <c r="AM51" s="43">
        <v>2</v>
      </c>
      <c r="AN51" s="43">
        <v>0</v>
      </c>
      <c r="AO51" s="43">
        <v>0</v>
      </c>
      <c r="AP51" s="43">
        <v>0</v>
      </c>
      <c r="AQ51" s="43">
        <v>0</v>
      </c>
      <c r="AR51" s="43"/>
      <c r="AS51" s="43"/>
      <c r="AT51" s="43"/>
      <c r="AU51" s="43"/>
      <c r="AV51" s="43"/>
      <c r="AW51" s="271">
        <v>2</v>
      </c>
      <c r="AX51" s="22"/>
      <c r="AY51" s="105">
        <v>0</v>
      </c>
      <c r="AZ51" s="26"/>
      <c r="BA51" s="7">
        <v>3</v>
      </c>
    </row>
    <row r="52" spans="1:53" ht="15" thickBot="1" x14ac:dyDescent="0.25">
      <c r="A52" s="1" t="s">
        <v>72</v>
      </c>
      <c r="B52" s="52" t="s">
        <v>343</v>
      </c>
      <c r="C52" s="28"/>
      <c r="D52" s="41"/>
      <c r="E52" s="43">
        <v>16</v>
      </c>
      <c r="F52" s="43">
        <v>8</v>
      </c>
      <c r="G52" s="43">
        <v>5</v>
      </c>
      <c r="H52" s="43">
        <v>0</v>
      </c>
      <c r="I52" s="43">
        <v>0</v>
      </c>
      <c r="J52" s="43">
        <v>1</v>
      </c>
      <c r="K52" s="43">
        <v>0</v>
      </c>
      <c r="L52" s="43"/>
      <c r="M52" s="43"/>
      <c r="N52" s="43"/>
      <c r="O52" s="43"/>
      <c r="P52" s="43"/>
      <c r="Q52" s="271">
        <v>30</v>
      </c>
      <c r="R52" s="2"/>
      <c r="S52" s="22"/>
      <c r="T52" s="105">
        <v>0</v>
      </c>
      <c r="U52" s="26"/>
      <c r="V52" s="7">
        <v>74</v>
      </c>
      <c r="W52" s="218"/>
      <c r="X52" s="43">
        <v>1</v>
      </c>
      <c r="Y52" s="43">
        <v>0</v>
      </c>
      <c r="Z52" s="43">
        <v>2</v>
      </c>
      <c r="AA52" s="43">
        <v>1</v>
      </c>
      <c r="AB52" s="43">
        <v>0</v>
      </c>
      <c r="AC52" s="43">
        <v>0</v>
      </c>
      <c r="AD52" s="43">
        <v>0</v>
      </c>
      <c r="AE52" s="43"/>
      <c r="AF52" s="43"/>
      <c r="AG52" s="43"/>
      <c r="AH52" s="43"/>
      <c r="AI52" s="43"/>
      <c r="AJ52" s="272">
        <v>4</v>
      </c>
      <c r="AK52" s="43">
        <v>0</v>
      </c>
      <c r="AL52" s="43">
        <v>0</v>
      </c>
      <c r="AM52" s="43">
        <v>1</v>
      </c>
      <c r="AN52" s="43">
        <v>0</v>
      </c>
      <c r="AO52" s="43">
        <v>0</v>
      </c>
      <c r="AP52" s="43">
        <v>0</v>
      </c>
      <c r="AQ52" s="43">
        <v>0</v>
      </c>
      <c r="AR52" s="43"/>
      <c r="AS52" s="43"/>
      <c r="AT52" s="43"/>
      <c r="AU52" s="43"/>
      <c r="AV52" s="43"/>
      <c r="AW52" s="271">
        <v>1</v>
      </c>
      <c r="AX52" s="22"/>
      <c r="AY52" s="105">
        <v>0</v>
      </c>
      <c r="AZ52" s="26"/>
      <c r="BA52" s="7">
        <v>1</v>
      </c>
    </row>
    <row r="53" spans="1:53" ht="15" thickBot="1" x14ac:dyDescent="0.25">
      <c r="A53" s="1" t="s">
        <v>72</v>
      </c>
      <c r="B53" s="52" t="s">
        <v>344</v>
      </c>
      <c r="C53" s="28"/>
      <c r="D53" s="41"/>
      <c r="E53" s="43">
        <v>1</v>
      </c>
      <c r="F53" s="43">
        <v>6</v>
      </c>
      <c r="G53" s="43">
        <v>8</v>
      </c>
      <c r="H53" s="43">
        <v>3</v>
      </c>
      <c r="I53" s="43">
        <v>8</v>
      </c>
      <c r="J53" s="43">
        <v>0</v>
      </c>
      <c r="K53" s="43">
        <v>1</v>
      </c>
      <c r="L53" s="43"/>
      <c r="M53" s="43"/>
      <c r="N53" s="43"/>
      <c r="O53" s="43"/>
      <c r="P53" s="43"/>
      <c r="Q53" s="271">
        <v>27</v>
      </c>
      <c r="R53" s="2"/>
      <c r="S53" s="22"/>
      <c r="T53" s="105">
        <v>50</v>
      </c>
      <c r="U53" s="26"/>
      <c r="V53" s="7">
        <v>50</v>
      </c>
      <c r="W53" s="218"/>
      <c r="X53" s="43">
        <v>0</v>
      </c>
      <c r="Y53" s="43">
        <v>0</v>
      </c>
      <c r="Z53" s="43">
        <v>1</v>
      </c>
      <c r="AA53" s="43">
        <v>1</v>
      </c>
      <c r="AB53" s="43">
        <v>1</v>
      </c>
      <c r="AC53" s="43">
        <v>0</v>
      </c>
      <c r="AD53" s="43">
        <v>2</v>
      </c>
      <c r="AE53" s="43"/>
      <c r="AF53" s="43"/>
      <c r="AG53" s="43"/>
      <c r="AH53" s="43"/>
      <c r="AI53" s="43"/>
      <c r="AJ53" s="272">
        <v>5</v>
      </c>
      <c r="AK53" s="43">
        <v>0</v>
      </c>
      <c r="AL53" s="43">
        <v>0</v>
      </c>
      <c r="AM53" s="43">
        <v>0</v>
      </c>
      <c r="AN53" s="43">
        <v>0</v>
      </c>
      <c r="AO53" s="43">
        <v>0</v>
      </c>
      <c r="AP53" s="43">
        <v>0</v>
      </c>
      <c r="AQ53" s="43">
        <v>0</v>
      </c>
      <c r="AR53" s="43"/>
      <c r="AS53" s="43"/>
      <c r="AT53" s="43"/>
      <c r="AU53" s="43"/>
      <c r="AV53" s="43"/>
      <c r="AW53" s="271">
        <v>0</v>
      </c>
      <c r="AX53" s="22"/>
      <c r="AY53" s="105">
        <v>1</v>
      </c>
      <c r="AZ53" s="26"/>
      <c r="BA53" s="7">
        <v>2</v>
      </c>
    </row>
    <row r="54" spans="1:53" ht="15" thickBot="1" x14ac:dyDescent="0.25">
      <c r="A54" s="1" t="s">
        <v>72</v>
      </c>
      <c r="B54" s="52" t="s">
        <v>345</v>
      </c>
      <c r="C54" s="28"/>
      <c r="D54" s="41"/>
      <c r="E54" s="43">
        <v>1</v>
      </c>
      <c r="F54" s="43">
        <v>0</v>
      </c>
      <c r="G54" s="43">
        <v>0</v>
      </c>
      <c r="H54" s="43">
        <v>4</v>
      </c>
      <c r="I54" s="43">
        <v>0</v>
      </c>
      <c r="J54" s="43">
        <v>0</v>
      </c>
      <c r="K54" s="43">
        <v>1</v>
      </c>
      <c r="L54" s="43"/>
      <c r="M54" s="43"/>
      <c r="N54" s="43"/>
      <c r="O54" s="43"/>
      <c r="P54" s="43"/>
      <c r="Q54" s="271">
        <v>6</v>
      </c>
      <c r="R54" s="2"/>
      <c r="S54" s="22"/>
      <c r="T54" s="105">
        <v>0</v>
      </c>
      <c r="U54" s="26"/>
      <c r="V54" s="7">
        <v>11</v>
      </c>
      <c r="W54" s="218"/>
      <c r="X54" s="43">
        <v>1</v>
      </c>
      <c r="Y54" s="43">
        <v>0</v>
      </c>
      <c r="Z54" s="43">
        <v>0</v>
      </c>
      <c r="AA54" s="43">
        <v>0</v>
      </c>
      <c r="AB54" s="43">
        <v>0</v>
      </c>
      <c r="AC54" s="43">
        <v>0</v>
      </c>
      <c r="AD54" s="43">
        <v>0</v>
      </c>
      <c r="AE54" s="43"/>
      <c r="AF54" s="43"/>
      <c r="AG54" s="43"/>
      <c r="AH54" s="43"/>
      <c r="AI54" s="43"/>
      <c r="AJ54" s="272">
        <v>1</v>
      </c>
      <c r="AK54" s="43">
        <v>0</v>
      </c>
      <c r="AL54" s="43">
        <v>0</v>
      </c>
      <c r="AM54" s="43">
        <v>0</v>
      </c>
      <c r="AN54" s="43">
        <v>0</v>
      </c>
      <c r="AO54" s="43">
        <v>0</v>
      </c>
      <c r="AP54" s="43">
        <v>0</v>
      </c>
      <c r="AQ54" s="43">
        <v>0</v>
      </c>
      <c r="AR54" s="43"/>
      <c r="AS54" s="43"/>
      <c r="AT54" s="43"/>
      <c r="AU54" s="43"/>
      <c r="AV54" s="43"/>
      <c r="AW54" s="271">
        <v>0</v>
      </c>
      <c r="AX54" s="22"/>
      <c r="AY54" s="105">
        <v>0</v>
      </c>
      <c r="AZ54" s="26"/>
      <c r="BA54" s="7">
        <v>0</v>
      </c>
    </row>
    <row r="55" spans="1:53" ht="15" thickBot="1" x14ac:dyDescent="0.25">
      <c r="A55" s="1" t="s">
        <v>72</v>
      </c>
      <c r="B55" s="52" t="s">
        <v>346</v>
      </c>
      <c r="C55" s="28"/>
      <c r="D55" s="41"/>
      <c r="E55" s="43">
        <v>0</v>
      </c>
      <c r="F55" s="43">
        <v>0</v>
      </c>
      <c r="G55" s="43">
        <v>12</v>
      </c>
      <c r="H55" s="43">
        <v>5</v>
      </c>
      <c r="I55" s="43">
        <v>5</v>
      </c>
      <c r="J55" s="43">
        <v>4</v>
      </c>
      <c r="K55" s="43">
        <v>0</v>
      </c>
      <c r="L55" s="43"/>
      <c r="M55" s="43"/>
      <c r="N55" s="43"/>
      <c r="O55" s="43"/>
      <c r="P55" s="43"/>
      <c r="Q55" s="271">
        <v>26</v>
      </c>
      <c r="R55" s="2"/>
      <c r="S55" s="22"/>
      <c r="T55" s="105">
        <v>60</v>
      </c>
      <c r="U55" s="26"/>
      <c r="V55" s="7">
        <v>53</v>
      </c>
      <c r="W55" s="218"/>
      <c r="X55" s="43">
        <v>0</v>
      </c>
      <c r="Y55" s="43">
        <v>0</v>
      </c>
      <c r="Z55" s="43">
        <v>1</v>
      </c>
      <c r="AA55" s="43">
        <v>0</v>
      </c>
      <c r="AB55" s="43">
        <v>0</v>
      </c>
      <c r="AC55" s="43">
        <v>1</v>
      </c>
      <c r="AD55" s="43">
        <v>0</v>
      </c>
      <c r="AE55" s="43"/>
      <c r="AF55" s="43"/>
      <c r="AG55" s="43"/>
      <c r="AH55" s="43"/>
      <c r="AI55" s="43"/>
      <c r="AJ55" s="272">
        <v>2</v>
      </c>
      <c r="AK55" s="43">
        <v>0</v>
      </c>
      <c r="AL55" s="43">
        <v>0</v>
      </c>
      <c r="AM55" s="43">
        <v>0</v>
      </c>
      <c r="AN55" s="43">
        <v>0</v>
      </c>
      <c r="AO55" s="43">
        <v>0</v>
      </c>
      <c r="AP55" s="43">
        <v>0</v>
      </c>
      <c r="AQ55" s="43">
        <v>0</v>
      </c>
      <c r="AR55" s="43"/>
      <c r="AS55" s="43"/>
      <c r="AT55" s="43"/>
      <c r="AU55" s="43"/>
      <c r="AV55" s="43"/>
      <c r="AW55" s="271">
        <v>0</v>
      </c>
      <c r="AX55" s="22"/>
      <c r="AY55" s="105">
        <v>2</v>
      </c>
      <c r="AZ55" s="26"/>
      <c r="BA55" s="7">
        <v>3</v>
      </c>
    </row>
    <row r="56" spans="1:53" ht="15" thickBot="1" x14ac:dyDescent="0.25">
      <c r="A56" s="1" t="s">
        <v>72</v>
      </c>
      <c r="B56" s="52" t="s">
        <v>347</v>
      </c>
      <c r="C56" s="28"/>
      <c r="D56" s="41"/>
      <c r="E56" s="43">
        <v>4</v>
      </c>
      <c r="F56" s="43">
        <v>0</v>
      </c>
      <c r="G56" s="43">
        <v>6</v>
      </c>
      <c r="H56" s="43">
        <v>1</v>
      </c>
      <c r="I56" s="43">
        <v>3</v>
      </c>
      <c r="J56" s="43">
        <v>8</v>
      </c>
      <c r="K56" s="43">
        <v>5</v>
      </c>
      <c r="L56" s="43"/>
      <c r="M56" s="43"/>
      <c r="N56" s="43"/>
      <c r="O56" s="43"/>
      <c r="P56" s="43"/>
      <c r="Q56" s="271">
        <v>27</v>
      </c>
      <c r="R56" s="2"/>
      <c r="S56" s="22"/>
      <c r="T56" s="105">
        <v>87</v>
      </c>
      <c r="U56" s="26"/>
      <c r="V56" s="7">
        <v>85</v>
      </c>
      <c r="W56" s="218"/>
      <c r="X56" s="43">
        <v>0</v>
      </c>
      <c r="Y56" s="43">
        <v>0</v>
      </c>
      <c r="Z56" s="43">
        <v>0</v>
      </c>
      <c r="AA56" s="43">
        <v>0</v>
      </c>
      <c r="AB56" s="43">
        <v>2</v>
      </c>
      <c r="AC56" s="43">
        <v>3</v>
      </c>
      <c r="AD56" s="43">
        <v>1</v>
      </c>
      <c r="AE56" s="43"/>
      <c r="AF56" s="43"/>
      <c r="AG56" s="43"/>
      <c r="AH56" s="43"/>
      <c r="AI56" s="43"/>
      <c r="AJ56" s="272">
        <v>6</v>
      </c>
      <c r="AK56" s="43">
        <v>0</v>
      </c>
      <c r="AL56" s="43">
        <v>0</v>
      </c>
      <c r="AM56" s="43">
        <v>0</v>
      </c>
      <c r="AN56" s="43">
        <v>0</v>
      </c>
      <c r="AO56" s="43">
        <v>0</v>
      </c>
      <c r="AP56" s="43">
        <v>0</v>
      </c>
      <c r="AQ56" s="43">
        <v>0</v>
      </c>
      <c r="AR56" s="43"/>
      <c r="AS56" s="43"/>
      <c r="AT56" s="43"/>
      <c r="AU56" s="43"/>
      <c r="AV56" s="43"/>
      <c r="AW56" s="271">
        <v>0</v>
      </c>
      <c r="AX56" s="22"/>
      <c r="AY56" s="105">
        <v>2</v>
      </c>
      <c r="AZ56" s="26"/>
      <c r="BA56" s="7">
        <v>1</v>
      </c>
    </row>
    <row r="57" spans="1:53" ht="15" thickBot="1" x14ac:dyDescent="0.25">
      <c r="A57" s="1" t="s">
        <v>72</v>
      </c>
      <c r="B57" s="52" t="s">
        <v>348</v>
      </c>
      <c r="C57" s="28"/>
      <c r="D57" s="41"/>
      <c r="E57" s="43">
        <v>3</v>
      </c>
      <c r="F57" s="43">
        <v>0</v>
      </c>
      <c r="G57" s="43">
        <v>0</v>
      </c>
      <c r="H57" s="43">
        <v>0</v>
      </c>
      <c r="I57" s="43">
        <v>3</v>
      </c>
      <c r="J57" s="43">
        <v>1</v>
      </c>
      <c r="K57" s="43">
        <v>1</v>
      </c>
      <c r="L57" s="43"/>
      <c r="M57" s="43"/>
      <c r="N57" s="43"/>
      <c r="O57" s="43"/>
      <c r="P57" s="43"/>
      <c r="Q57" s="271">
        <v>8</v>
      </c>
      <c r="R57" s="2"/>
      <c r="S57" s="22"/>
      <c r="T57" s="105">
        <v>23</v>
      </c>
      <c r="U57" s="26"/>
      <c r="V57" s="7">
        <v>20</v>
      </c>
      <c r="W57" s="218"/>
      <c r="X57" s="43">
        <v>0</v>
      </c>
      <c r="Y57" s="43">
        <v>0</v>
      </c>
      <c r="Z57" s="43">
        <v>0</v>
      </c>
      <c r="AA57" s="43">
        <v>1</v>
      </c>
      <c r="AB57" s="43">
        <v>2</v>
      </c>
      <c r="AC57" s="43">
        <v>0</v>
      </c>
      <c r="AD57" s="43">
        <v>0</v>
      </c>
      <c r="AE57" s="43"/>
      <c r="AF57" s="43"/>
      <c r="AG57" s="43"/>
      <c r="AH57" s="43"/>
      <c r="AI57" s="43"/>
      <c r="AJ57" s="272">
        <v>3</v>
      </c>
      <c r="AK57" s="43">
        <v>0</v>
      </c>
      <c r="AL57" s="43">
        <v>0</v>
      </c>
      <c r="AM57" s="43">
        <v>0</v>
      </c>
      <c r="AN57" s="43">
        <v>0</v>
      </c>
      <c r="AO57" s="43">
        <v>0</v>
      </c>
      <c r="AP57" s="43">
        <v>0</v>
      </c>
      <c r="AQ57" s="43">
        <v>0</v>
      </c>
      <c r="AR57" s="43"/>
      <c r="AS57" s="43"/>
      <c r="AT57" s="43"/>
      <c r="AU57" s="43"/>
      <c r="AV57" s="43"/>
      <c r="AW57" s="271">
        <v>0</v>
      </c>
      <c r="AX57" s="22"/>
      <c r="AY57" s="105">
        <v>0</v>
      </c>
      <c r="AZ57" s="26"/>
      <c r="BA57" s="7">
        <v>0</v>
      </c>
    </row>
    <row r="58" spans="1:53" ht="15" thickBot="1" x14ac:dyDescent="0.25">
      <c r="A58" s="1" t="s">
        <v>72</v>
      </c>
      <c r="B58" s="52" t="s">
        <v>349</v>
      </c>
      <c r="C58" s="28"/>
      <c r="D58" s="41"/>
      <c r="E58" s="43">
        <v>3</v>
      </c>
      <c r="F58" s="43">
        <v>5</v>
      </c>
      <c r="G58" s="43">
        <v>0</v>
      </c>
      <c r="H58" s="43">
        <v>5</v>
      </c>
      <c r="I58" s="43">
        <v>3</v>
      </c>
      <c r="J58" s="43">
        <v>4</v>
      </c>
      <c r="K58" s="43">
        <v>1</v>
      </c>
      <c r="L58" s="43"/>
      <c r="M58" s="43"/>
      <c r="N58" s="43"/>
      <c r="O58" s="43"/>
      <c r="P58" s="43"/>
      <c r="Q58" s="271">
        <v>21</v>
      </c>
      <c r="R58" s="2"/>
      <c r="S58" s="22"/>
      <c r="T58" s="105">
        <v>100</v>
      </c>
      <c r="U58" s="26"/>
      <c r="V58" s="7">
        <v>93</v>
      </c>
      <c r="W58" s="218"/>
      <c r="X58" s="43">
        <v>2</v>
      </c>
      <c r="Y58" s="43">
        <v>1</v>
      </c>
      <c r="Z58" s="43">
        <v>2</v>
      </c>
      <c r="AA58" s="43">
        <v>3</v>
      </c>
      <c r="AB58" s="43">
        <v>1</v>
      </c>
      <c r="AC58" s="43">
        <v>0</v>
      </c>
      <c r="AD58" s="43">
        <v>1</v>
      </c>
      <c r="AE58" s="43"/>
      <c r="AF58" s="43"/>
      <c r="AG58" s="43"/>
      <c r="AH58" s="43"/>
      <c r="AI58" s="43"/>
      <c r="AJ58" s="272">
        <v>10</v>
      </c>
      <c r="AK58" s="43">
        <v>0</v>
      </c>
      <c r="AL58" s="43">
        <v>0</v>
      </c>
      <c r="AM58" s="43">
        <v>0</v>
      </c>
      <c r="AN58" s="43">
        <v>0</v>
      </c>
      <c r="AO58" s="43">
        <v>0</v>
      </c>
      <c r="AP58" s="43">
        <v>0</v>
      </c>
      <c r="AQ58" s="43">
        <v>0</v>
      </c>
      <c r="AR58" s="43"/>
      <c r="AS58" s="43"/>
      <c r="AT58" s="43"/>
      <c r="AU58" s="43"/>
      <c r="AV58" s="43"/>
      <c r="AW58" s="271">
        <v>0</v>
      </c>
      <c r="AX58" s="22"/>
      <c r="AY58" s="105">
        <v>1</v>
      </c>
      <c r="AZ58" s="26"/>
      <c r="BA58" s="7">
        <v>3</v>
      </c>
    </row>
    <row r="59" spans="1:53" ht="15" thickBot="1" x14ac:dyDescent="0.25">
      <c r="A59" s="1" t="s">
        <v>72</v>
      </c>
      <c r="B59" s="52" t="s">
        <v>350</v>
      </c>
      <c r="C59" s="28"/>
      <c r="D59" s="41"/>
      <c r="E59" s="43">
        <v>3</v>
      </c>
      <c r="F59" s="43">
        <v>8</v>
      </c>
      <c r="G59" s="43">
        <v>7</v>
      </c>
      <c r="H59" s="43">
        <v>0</v>
      </c>
      <c r="I59" s="43">
        <v>2</v>
      </c>
      <c r="J59" s="43">
        <v>1</v>
      </c>
      <c r="K59" s="43">
        <v>0</v>
      </c>
      <c r="L59" s="43"/>
      <c r="M59" s="43"/>
      <c r="N59" s="43"/>
      <c r="O59" s="43"/>
      <c r="P59" s="43"/>
      <c r="Q59" s="271">
        <v>21</v>
      </c>
      <c r="R59" s="2"/>
      <c r="S59" s="22"/>
      <c r="T59" s="105">
        <v>80</v>
      </c>
      <c r="U59" s="26"/>
      <c r="V59" s="7">
        <v>41</v>
      </c>
      <c r="W59" s="218"/>
      <c r="X59" s="43">
        <v>0</v>
      </c>
      <c r="Y59" s="43">
        <v>1</v>
      </c>
      <c r="Z59" s="43">
        <v>0</v>
      </c>
      <c r="AA59" s="43">
        <v>1</v>
      </c>
      <c r="AB59" s="43">
        <v>1</v>
      </c>
      <c r="AC59" s="43">
        <v>1</v>
      </c>
      <c r="AD59" s="43">
        <v>1</v>
      </c>
      <c r="AE59" s="43"/>
      <c r="AF59" s="43"/>
      <c r="AG59" s="43"/>
      <c r="AH59" s="43"/>
      <c r="AI59" s="43"/>
      <c r="AJ59" s="272">
        <v>5</v>
      </c>
      <c r="AK59" s="43">
        <v>0</v>
      </c>
      <c r="AL59" s="43">
        <v>3</v>
      </c>
      <c r="AM59" s="43">
        <v>1</v>
      </c>
      <c r="AN59" s="43">
        <v>0</v>
      </c>
      <c r="AO59" s="43">
        <v>1</v>
      </c>
      <c r="AP59" s="43">
        <v>0</v>
      </c>
      <c r="AQ59" s="43">
        <v>0</v>
      </c>
      <c r="AR59" s="43"/>
      <c r="AS59" s="43"/>
      <c r="AT59" s="43"/>
      <c r="AU59" s="43"/>
      <c r="AV59" s="43"/>
      <c r="AW59" s="271">
        <v>5</v>
      </c>
      <c r="AX59" s="22"/>
      <c r="AY59" s="105">
        <v>2</v>
      </c>
      <c r="AZ59" s="26"/>
      <c r="BA59" s="7">
        <v>1</v>
      </c>
    </row>
    <row r="60" spans="1:53" ht="15" thickBot="1" x14ac:dyDescent="0.25">
      <c r="A60" s="1" t="s">
        <v>72</v>
      </c>
      <c r="B60" s="52" t="s">
        <v>351</v>
      </c>
      <c r="C60" s="28"/>
      <c r="D60" s="41"/>
      <c r="E60" s="43">
        <v>26</v>
      </c>
      <c r="F60" s="43">
        <v>19</v>
      </c>
      <c r="G60" s="43">
        <v>45</v>
      </c>
      <c r="H60" s="43">
        <v>13</v>
      </c>
      <c r="I60" s="43">
        <v>8</v>
      </c>
      <c r="J60" s="43">
        <v>8</v>
      </c>
      <c r="K60" s="43">
        <v>9</v>
      </c>
      <c r="L60" s="43"/>
      <c r="M60" s="43"/>
      <c r="N60" s="43"/>
      <c r="O60" s="43"/>
      <c r="P60" s="43"/>
      <c r="Q60" s="271">
        <v>128</v>
      </c>
      <c r="R60" s="2"/>
      <c r="S60" s="22"/>
      <c r="T60" s="105">
        <v>158</v>
      </c>
      <c r="U60" s="26"/>
      <c r="V60" s="7">
        <v>181</v>
      </c>
      <c r="W60" s="218"/>
      <c r="X60" s="43">
        <v>0</v>
      </c>
      <c r="Y60" s="43">
        <v>0</v>
      </c>
      <c r="Z60" s="43">
        <v>0</v>
      </c>
      <c r="AA60" s="43">
        <v>0</v>
      </c>
      <c r="AB60" s="43">
        <v>2</v>
      </c>
      <c r="AC60" s="43">
        <v>0</v>
      </c>
      <c r="AD60" s="43">
        <v>0</v>
      </c>
      <c r="AE60" s="43"/>
      <c r="AF60" s="43"/>
      <c r="AG60" s="43"/>
      <c r="AH60" s="43"/>
      <c r="AI60" s="43"/>
      <c r="AJ60" s="272">
        <v>2</v>
      </c>
      <c r="AK60" s="43">
        <v>0</v>
      </c>
      <c r="AL60" s="43">
        <v>0</v>
      </c>
      <c r="AM60" s="43">
        <v>0</v>
      </c>
      <c r="AN60" s="43">
        <v>0</v>
      </c>
      <c r="AO60" s="43">
        <v>0</v>
      </c>
      <c r="AP60" s="43">
        <v>0</v>
      </c>
      <c r="AQ60" s="43">
        <v>0</v>
      </c>
      <c r="AR60" s="43"/>
      <c r="AS60" s="43"/>
      <c r="AT60" s="43"/>
      <c r="AU60" s="43"/>
      <c r="AV60" s="43"/>
      <c r="AW60" s="271">
        <v>0</v>
      </c>
      <c r="AX60" s="22"/>
      <c r="AY60" s="105">
        <v>6</v>
      </c>
      <c r="AZ60" s="26"/>
      <c r="BA60" s="7">
        <v>3</v>
      </c>
    </row>
    <row r="61" spans="1:53" ht="15" thickBot="1" x14ac:dyDescent="0.25">
      <c r="A61" s="1" t="s">
        <v>72</v>
      </c>
      <c r="B61" s="52" t="s">
        <v>352</v>
      </c>
      <c r="C61" s="28"/>
      <c r="D61" s="41"/>
      <c r="E61" s="43">
        <v>0</v>
      </c>
      <c r="F61" s="43">
        <v>5</v>
      </c>
      <c r="G61" s="43">
        <v>0</v>
      </c>
      <c r="H61" s="43">
        <v>10</v>
      </c>
      <c r="I61" s="43">
        <v>5</v>
      </c>
      <c r="J61" s="43">
        <v>0</v>
      </c>
      <c r="K61" s="43">
        <v>0</v>
      </c>
      <c r="L61" s="43"/>
      <c r="M61" s="43"/>
      <c r="N61" s="43"/>
      <c r="O61" s="43"/>
      <c r="P61" s="43"/>
      <c r="Q61" s="271">
        <v>20</v>
      </c>
      <c r="R61" s="2"/>
      <c r="S61" s="22"/>
      <c r="T61" s="105">
        <v>35</v>
      </c>
      <c r="U61" s="26"/>
      <c r="V61" s="7">
        <v>38</v>
      </c>
      <c r="W61" s="218"/>
      <c r="X61" s="43">
        <v>0</v>
      </c>
      <c r="Y61" s="43">
        <v>0</v>
      </c>
      <c r="Z61" s="43">
        <v>0</v>
      </c>
      <c r="AA61" s="43">
        <v>0</v>
      </c>
      <c r="AB61" s="43">
        <v>0</v>
      </c>
      <c r="AC61" s="43">
        <v>0</v>
      </c>
      <c r="AD61" s="43">
        <v>0</v>
      </c>
      <c r="AE61" s="43"/>
      <c r="AF61" s="43"/>
      <c r="AG61" s="43"/>
      <c r="AH61" s="43"/>
      <c r="AI61" s="43"/>
      <c r="AJ61" s="272">
        <v>0</v>
      </c>
      <c r="AK61" s="43">
        <v>0</v>
      </c>
      <c r="AL61" s="43">
        <v>0</v>
      </c>
      <c r="AM61" s="43">
        <v>0</v>
      </c>
      <c r="AN61" s="43">
        <v>0</v>
      </c>
      <c r="AO61" s="43">
        <v>0</v>
      </c>
      <c r="AP61" s="43">
        <v>0</v>
      </c>
      <c r="AQ61" s="43">
        <v>0</v>
      </c>
      <c r="AR61" s="43"/>
      <c r="AS61" s="43"/>
      <c r="AT61" s="43"/>
      <c r="AU61" s="43"/>
      <c r="AV61" s="43"/>
      <c r="AW61" s="271">
        <v>0</v>
      </c>
      <c r="AX61" s="22"/>
      <c r="AY61" s="105">
        <v>0</v>
      </c>
      <c r="AZ61" s="26"/>
      <c r="BA61" s="7">
        <v>0</v>
      </c>
    </row>
    <row r="62" spans="1:53" ht="15" thickBot="1" x14ac:dyDescent="0.25">
      <c r="A62" s="1" t="s">
        <v>72</v>
      </c>
      <c r="B62" s="52" t="s">
        <v>353</v>
      </c>
      <c r="C62" s="28"/>
      <c r="D62" s="41"/>
      <c r="E62" s="43">
        <v>2</v>
      </c>
      <c r="F62" s="43">
        <v>0</v>
      </c>
      <c r="G62" s="43">
        <v>3</v>
      </c>
      <c r="H62" s="43">
        <v>10</v>
      </c>
      <c r="I62" s="43">
        <v>5</v>
      </c>
      <c r="J62" s="43">
        <v>1</v>
      </c>
      <c r="K62" s="43">
        <v>0</v>
      </c>
      <c r="L62" s="43"/>
      <c r="M62" s="43"/>
      <c r="N62" s="43"/>
      <c r="O62" s="43"/>
      <c r="P62" s="43"/>
      <c r="Q62" s="271">
        <v>21</v>
      </c>
      <c r="R62" s="2"/>
      <c r="S62" s="22"/>
      <c r="T62" s="105">
        <v>43</v>
      </c>
      <c r="U62" s="26"/>
      <c r="V62" s="7">
        <v>44</v>
      </c>
      <c r="W62" s="218"/>
      <c r="X62" s="43">
        <v>0</v>
      </c>
      <c r="Y62" s="43">
        <v>0</v>
      </c>
      <c r="Z62" s="43">
        <v>0</v>
      </c>
      <c r="AA62" s="43">
        <v>0</v>
      </c>
      <c r="AB62" s="43">
        <v>0</v>
      </c>
      <c r="AC62" s="43">
        <v>0</v>
      </c>
      <c r="AD62" s="43">
        <v>0</v>
      </c>
      <c r="AE62" s="43"/>
      <c r="AF62" s="43"/>
      <c r="AG62" s="43"/>
      <c r="AH62" s="43"/>
      <c r="AI62" s="43"/>
      <c r="AJ62" s="272">
        <v>0</v>
      </c>
      <c r="AK62" s="43">
        <v>0</v>
      </c>
      <c r="AL62" s="43">
        <v>0</v>
      </c>
      <c r="AM62" s="43">
        <v>0</v>
      </c>
      <c r="AN62" s="43">
        <v>0</v>
      </c>
      <c r="AO62" s="43">
        <v>0</v>
      </c>
      <c r="AP62" s="43">
        <v>0</v>
      </c>
      <c r="AQ62" s="43">
        <v>0</v>
      </c>
      <c r="AR62" s="43"/>
      <c r="AS62" s="43"/>
      <c r="AT62" s="43"/>
      <c r="AU62" s="43"/>
      <c r="AV62" s="43"/>
      <c r="AW62" s="271">
        <v>0</v>
      </c>
      <c r="AX62" s="22"/>
      <c r="AY62" s="105">
        <v>1</v>
      </c>
      <c r="AZ62" s="26"/>
      <c r="BA62" s="7">
        <v>0</v>
      </c>
    </row>
    <row r="63" spans="1:53" ht="15" thickBot="1" x14ac:dyDescent="0.25">
      <c r="A63" s="51" t="s">
        <v>72</v>
      </c>
      <c r="B63" s="52" t="s">
        <v>354</v>
      </c>
      <c r="C63" s="28"/>
      <c r="D63" s="41"/>
      <c r="E63" s="43">
        <v>137</v>
      </c>
      <c r="F63" s="43">
        <v>126</v>
      </c>
      <c r="G63" s="43">
        <v>175</v>
      </c>
      <c r="H63" s="43">
        <v>134</v>
      </c>
      <c r="I63" s="43">
        <v>166</v>
      </c>
      <c r="J63" s="43">
        <v>114</v>
      </c>
      <c r="K63" s="43">
        <v>166</v>
      </c>
      <c r="L63" s="43"/>
      <c r="M63" s="43"/>
      <c r="N63" s="43"/>
      <c r="O63" s="43"/>
      <c r="P63" s="43"/>
      <c r="Q63" s="271">
        <v>615</v>
      </c>
      <c r="R63" s="2"/>
      <c r="S63" s="22"/>
      <c r="T63" s="105">
        <v>1374</v>
      </c>
      <c r="U63" s="26"/>
      <c r="V63" s="7">
        <v>1229</v>
      </c>
      <c r="W63" s="218"/>
      <c r="X63" s="43">
        <v>6</v>
      </c>
      <c r="Y63" s="43">
        <v>9</v>
      </c>
      <c r="Z63" s="43">
        <v>11</v>
      </c>
      <c r="AA63" s="43">
        <v>11</v>
      </c>
      <c r="AB63" s="43">
        <v>10</v>
      </c>
      <c r="AC63" s="43">
        <v>2</v>
      </c>
      <c r="AD63" s="43">
        <v>4</v>
      </c>
      <c r="AE63" s="43"/>
      <c r="AF63" s="43"/>
      <c r="AG63" s="43"/>
      <c r="AH63" s="43"/>
      <c r="AI63" s="43"/>
      <c r="AJ63" s="272">
        <v>53</v>
      </c>
      <c r="AK63" s="43">
        <v>4</v>
      </c>
      <c r="AL63" s="43">
        <v>1</v>
      </c>
      <c r="AM63" s="43">
        <v>3</v>
      </c>
      <c r="AN63" s="43">
        <v>22</v>
      </c>
      <c r="AO63" s="43">
        <v>5</v>
      </c>
      <c r="AP63" s="43">
        <v>13</v>
      </c>
      <c r="AQ63" s="43">
        <v>2</v>
      </c>
      <c r="AR63" s="43"/>
      <c r="AS63" s="43"/>
      <c r="AT63" s="43"/>
      <c r="AU63" s="43"/>
      <c r="AV63" s="43"/>
      <c r="AW63" s="271">
        <v>50</v>
      </c>
      <c r="AX63" s="22"/>
      <c r="AY63" s="105">
        <v>49</v>
      </c>
      <c r="AZ63" s="26"/>
      <c r="BA63" s="7">
        <v>58</v>
      </c>
    </row>
    <row r="64" spans="1:53" ht="15" thickBot="1" x14ac:dyDescent="0.25">
      <c r="A64" s="294" t="s">
        <v>160</v>
      </c>
      <c r="B64" s="295"/>
      <c r="C64" s="76">
        <v>0.41274541741850085</v>
      </c>
      <c r="D64" s="9">
        <v>8.3085652526344228E-2</v>
      </c>
      <c r="E64" s="5">
        <v>247</v>
      </c>
      <c r="F64" s="5">
        <v>228</v>
      </c>
      <c r="G64" s="5">
        <v>290</v>
      </c>
      <c r="H64" s="5">
        <v>249</v>
      </c>
      <c r="I64" s="5">
        <v>233</v>
      </c>
      <c r="J64" s="5">
        <v>167</v>
      </c>
      <c r="K64" s="5">
        <v>219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225">
        <v>1230</v>
      </c>
      <c r="R64" s="6">
        <v>17340</v>
      </c>
      <c r="S64" s="5">
        <v>0</v>
      </c>
      <c r="T64" s="211">
        <v>2873</v>
      </c>
      <c r="U64" s="5">
        <v>0</v>
      </c>
      <c r="V64" s="5">
        <v>2730</v>
      </c>
      <c r="W64" s="218">
        <v>17304</v>
      </c>
      <c r="X64" s="5">
        <v>18</v>
      </c>
      <c r="Y64" s="5">
        <v>13</v>
      </c>
      <c r="Z64" s="5">
        <v>30</v>
      </c>
      <c r="AA64" s="5">
        <v>26</v>
      </c>
      <c r="AB64" s="5">
        <v>33</v>
      </c>
      <c r="AC64" s="5">
        <v>16</v>
      </c>
      <c r="AD64" s="5">
        <v>22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273">
        <v>158</v>
      </c>
      <c r="AK64" s="5">
        <v>5</v>
      </c>
      <c r="AL64" s="5">
        <v>4</v>
      </c>
      <c r="AM64" s="5">
        <v>8</v>
      </c>
      <c r="AN64" s="5">
        <v>24</v>
      </c>
      <c r="AO64" s="5">
        <v>6</v>
      </c>
      <c r="AP64" s="5">
        <v>13</v>
      </c>
      <c r="AQ64" s="5">
        <v>2</v>
      </c>
      <c r="AR64" s="5">
        <v>0</v>
      </c>
      <c r="AS64" s="5">
        <v>0</v>
      </c>
      <c r="AT64" s="5">
        <v>0</v>
      </c>
      <c r="AU64" s="5">
        <v>0</v>
      </c>
      <c r="AV64" s="5">
        <v>0</v>
      </c>
      <c r="AW64" s="225">
        <v>62</v>
      </c>
      <c r="AX64" s="5">
        <v>0</v>
      </c>
      <c r="AY64" s="211">
        <v>92</v>
      </c>
      <c r="AZ64" s="5">
        <v>0</v>
      </c>
      <c r="BA64" s="5">
        <v>98</v>
      </c>
    </row>
    <row r="65" spans="1:53" ht="15" thickBot="1" x14ac:dyDescent="0.25">
      <c r="A65" s="1" t="s">
        <v>83</v>
      </c>
      <c r="B65" s="52" t="s">
        <v>355</v>
      </c>
      <c r="C65" s="28"/>
      <c r="D65" s="41"/>
      <c r="E65" s="43">
        <v>11</v>
      </c>
      <c r="F65" s="43">
        <v>11</v>
      </c>
      <c r="G65" s="43">
        <v>10</v>
      </c>
      <c r="H65" s="43">
        <v>13</v>
      </c>
      <c r="I65" s="43">
        <v>20</v>
      </c>
      <c r="J65" s="43">
        <v>14</v>
      </c>
      <c r="K65" s="43">
        <v>10</v>
      </c>
      <c r="L65" s="43"/>
      <c r="M65" s="43"/>
      <c r="N65" s="43"/>
      <c r="O65" s="43"/>
      <c r="P65" s="43"/>
      <c r="Q65" s="271">
        <v>89</v>
      </c>
      <c r="R65" s="2"/>
      <c r="S65" s="22"/>
      <c r="T65" s="105">
        <v>495</v>
      </c>
      <c r="U65" s="26"/>
      <c r="V65" s="7">
        <v>510</v>
      </c>
      <c r="W65" s="218"/>
      <c r="X65" s="43">
        <v>6</v>
      </c>
      <c r="Y65" s="43">
        <v>3</v>
      </c>
      <c r="Z65" s="43">
        <v>6</v>
      </c>
      <c r="AA65" s="43">
        <v>4</v>
      </c>
      <c r="AB65" s="43">
        <v>7</v>
      </c>
      <c r="AC65" s="43">
        <v>7</v>
      </c>
      <c r="AD65" s="43">
        <v>5</v>
      </c>
      <c r="AE65" s="43"/>
      <c r="AF65" s="43"/>
      <c r="AG65" s="43"/>
      <c r="AH65" s="43"/>
      <c r="AI65" s="43"/>
      <c r="AJ65" s="272">
        <v>38</v>
      </c>
      <c r="AK65" s="43">
        <v>0</v>
      </c>
      <c r="AL65" s="43">
        <v>0</v>
      </c>
      <c r="AM65" s="43">
        <v>0</v>
      </c>
      <c r="AN65" s="43">
        <v>0</v>
      </c>
      <c r="AO65" s="43">
        <v>1</v>
      </c>
      <c r="AP65" s="43">
        <v>4</v>
      </c>
      <c r="AQ65" s="43">
        <v>0</v>
      </c>
      <c r="AR65" s="43"/>
      <c r="AS65" s="43"/>
      <c r="AT65" s="43"/>
      <c r="AU65" s="43"/>
      <c r="AV65" s="43"/>
      <c r="AW65" s="271">
        <v>5</v>
      </c>
      <c r="AX65" s="22"/>
      <c r="AY65" s="105">
        <v>35</v>
      </c>
      <c r="AZ65" s="26"/>
      <c r="BA65" s="7">
        <v>35</v>
      </c>
    </row>
    <row r="66" spans="1:53" ht="15" thickBot="1" x14ac:dyDescent="0.25">
      <c r="A66" s="1" t="s">
        <v>83</v>
      </c>
      <c r="B66" s="52" t="s">
        <v>356</v>
      </c>
      <c r="C66" s="28"/>
      <c r="D66" s="41"/>
      <c r="E66" s="43">
        <v>0</v>
      </c>
      <c r="F66" s="43">
        <v>0</v>
      </c>
      <c r="G66" s="43">
        <v>0</v>
      </c>
      <c r="H66" s="43">
        <v>8</v>
      </c>
      <c r="I66" s="43">
        <v>5</v>
      </c>
      <c r="J66" s="43">
        <v>6</v>
      </c>
      <c r="K66" s="43">
        <v>43</v>
      </c>
      <c r="L66" s="43"/>
      <c r="M66" s="43"/>
      <c r="N66" s="43"/>
      <c r="O66" s="43"/>
      <c r="P66" s="43"/>
      <c r="Q66" s="271">
        <v>62</v>
      </c>
      <c r="R66" s="2"/>
      <c r="S66" s="22"/>
      <c r="T66" s="105">
        <v>168</v>
      </c>
      <c r="U66" s="26"/>
      <c r="V66" s="7">
        <v>164</v>
      </c>
      <c r="W66" s="218"/>
      <c r="X66" s="43">
        <v>3</v>
      </c>
      <c r="Y66" s="43">
        <v>3</v>
      </c>
      <c r="Z66" s="43">
        <v>0</v>
      </c>
      <c r="AA66" s="43">
        <v>0</v>
      </c>
      <c r="AB66" s="43">
        <v>2</v>
      </c>
      <c r="AC66" s="43">
        <v>0</v>
      </c>
      <c r="AD66" s="43">
        <v>0</v>
      </c>
      <c r="AE66" s="43"/>
      <c r="AF66" s="43"/>
      <c r="AG66" s="43"/>
      <c r="AH66" s="43"/>
      <c r="AI66" s="43"/>
      <c r="AJ66" s="272">
        <v>8</v>
      </c>
      <c r="AK66" s="43">
        <v>0</v>
      </c>
      <c r="AL66" s="43">
        <v>0</v>
      </c>
      <c r="AM66" s="43">
        <v>0</v>
      </c>
      <c r="AN66" s="43">
        <v>0</v>
      </c>
      <c r="AO66" s="43">
        <v>0</v>
      </c>
      <c r="AP66" s="43">
        <v>1</v>
      </c>
      <c r="AQ66" s="43">
        <v>0</v>
      </c>
      <c r="AR66" s="43"/>
      <c r="AS66" s="43"/>
      <c r="AT66" s="43"/>
      <c r="AU66" s="43"/>
      <c r="AV66" s="43"/>
      <c r="AW66" s="271">
        <v>1</v>
      </c>
      <c r="AX66" s="22"/>
      <c r="AY66" s="105">
        <v>0</v>
      </c>
      <c r="AZ66" s="26"/>
      <c r="BA66" s="7">
        <v>0</v>
      </c>
    </row>
    <row r="67" spans="1:53" ht="15" thickBot="1" x14ac:dyDescent="0.25">
      <c r="A67" s="1" t="s">
        <v>83</v>
      </c>
      <c r="B67" s="52" t="s">
        <v>357</v>
      </c>
      <c r="C67" s="28"/>
      <c r="D67" s="41"/>
      <c r="E67" s="43">
        <v>4</v>
      </c>
      <c r="F67" s="43">
        <v>0</v>
      </c>
      <c r="G67" s="43">
        <v>0</v>
      </c>
      <c r="H67" s="43">
        <v>0</v>
      </c>
      <c r="I67" s="43">
        <v>0</v>
      </c>
      <c r="J67" s="43">
        <v>13</v>
      </c>
      <c r="K67" s="43">
        <v>0</v>
      </c>
      <c r="L67" s="43"/>
      <c r="M67" s="43"/>
      <c r="N67" s="43"/>
      <c r="O67" s="43"/>
      <c r="P67" s="43"/>
      <c r="Q67" s="271">
        <v>17</v>
      </c>
      <c r="R67" s="2"/>
      <c r="S67" s="22"/>
      <c r="T67" s="105">
        <v>38</v>
      </c>
      <c r="U67" s="26"/>
      <c r="V67" s="7">
        <v>40</v>
      </c>
      <c r="W67" s="218"/>
      <c r="X67" s="43">
        <v>0</v>
      </c>
      <c r="Y67" s="43">
        <v>0</v>
      </c>
      <c r="Z67" s="43">
        <v>0</v>
      </c>
      <c r="AA67" s="43">
        <v>0</v>
      </c>
      <c r="AB67" s="43">
        <v>0</v>
      </c>
      <c r="AC67" s="43">
        <v>0</v>
      </c>
      <c r="AD67" s="43">
        <v>0</v>
      </c>
      <c r="AE67" s="43"/>
      <c r="AF67" s="43"/>
      <c r="AG67" s="43"/>
      <c r="AH67" s="43"/>
      <c r="AI67" s="43"/>
      <c r="AJ67" s="272">
        <v>0</v>
      </c>
      <c r="AK67" s="43">
        <v>0</v>
      </c>
      <c r="AL67" s="43">
        <v>0</v>
      </c>
      <c r="AM67" s="43">
        <v>0</v>
      </c>
      <c r="AN67" s="43">
        <v>0</v>
      </c>
      <c r="AO67" s="43">
        <v>0</v>
      </c>
      <c r="AP67" s="43">
        <v>0</v>
      </c>
      <c r="AQ67" s="43">
        <v>0</v>
      </c>
      <c r="AR67" s="43"/>
      <c r="AS67" s="43"/>
      <c r="AT67" s="43"/>
      <c r="AU67" s="43"/>
      <c r="AV67" s="43"/>
      <c r="AW67" s="271">
        <v>0</v>
      </c>
      <c r="AX67" s="22"/>
      <c r="AY67" s="105">
        <v>0</v>
      </c>
      <c r="AZ67" s="26"/>
      <c r="BA67" s="7">
        <v>0</v>
      </c>
    </row>
    <row r="68" spans="1:53" ht="15" thickBot="1" x14ac:dyDescent="0.25">
      <c r="A68" s="1" t="s">
        <v>83</v>
      </c>
      <c r="B68" s="52" t="s">
        <v>358</v>
      </c>
      <c r="C68" s="28"/>
      <c r="D68" s="41"/>
      <c r="E68" s="43">
        <v>10</v>
      </c>
      <c r="F68" s="43">
        <v>0</v>
      </c>
      <c r="G68" s="43">
        <v>23</v>
      </c>
      <c r="H68" s="43">
        <v>20</v>
      </c>
      <c r="I68" s="43">
        <v>15</v>
      </c>
      <c r="J68" s="43">
        <v>6</v>
      </c>
      <c r="K68" s="43">
        <v>13</v>
      </c>
      <c r="L68" s="43"/>
      <c r="M68" s="43"/>
      <c r="N68" s="43"/>
      <c r="O68" s="43"/>
      <c r="P68" s="43"/>
      <c r="Q68" s="271">
        <v>87</v>
      </c>
      <c r="R68" s="2"/>
      <c r="S68" s="22"/>
      <c r="T68" s="105">
        <v>90</v>
      </c>
      <c r="U68" s="26"/>
      <c r="V68" s="7">
        <v>81</v>
      </c>
      <c r="W68" s="218"/>
      <c r="X68" s="43">
        <v>0</v>
      </c>
      <c r="Y68" s="43">
        <v>1</v>
      </c>
      <c r="Z68" s="43">
        <v>1</v>
      </c>
      <c r="AA68" s="43">
        <v>1</v>
      </c>
      <c r="AB68" s="43">
        <v>2</v>
      </c>
      <c r="AC68" s="43">
        <v>0</v>
      </c>
      <c r="AD68" s="43">
        <v>0</v>
      </c>
      <c r="AE68" s="43"/>
      <c r="AF68" s="43"/>
      <c r="AG68" s="43"/>
      <c r="AH68" s="43"/>
      <c r="AI68" s="43"/>
      <c r="AJ68" s="272">
        <v>5</v>
      </c>
      <c r="AK68" s="43">
        <v>0</v>
      </c>
      <c r="AL68" s="43">
        <v>0</v>
      </c>
      <c r="AM68" s="43">
        <v>0</v>
      </c>
      <c r="AN68" s="43">
        <v>0</v>
      </c>
      <c r="AO68" s="43">
        <v>0</v>
      </c>
      <c r="AP68" s="43">
        <v>0</v>
      </c>
      <c r="AQ68" s="43">
        <v>0</v>
      </c>
      <c r="AR68" s="43"/>
      <c r="AS68" s="43"/>
      <c r="AT68" s="43"/>
      <c r="AU68" s="43"/>
      <c r="AV68" s="43"/>
      <c r="AW68" s="271">
        <v>0</v>
      </c>
      <c r="AX68" s="22"/>
      <c r="AY68" s="105">
        <v>0</v>
      </c>
      <c r="AZ68" s="26"/>
      <c r="BA68" s="7">
        <v>0</v>
      </c>
    </row>
    <row r="69" spans="1:53" ht="15" thickBot="1" x14ac:dyDescent="0.25">
      <c r="A69" s="1" t="s">
        <v>83</v>
      </c>
      <c r="B69" s="52" t="s">
        <v>359</v>
      </c>
      <c r="C69" s="28"/>
      <c r="D69" s="41"/>
      <c r="E69" s="43">
        <v>0</v>
      </c>
      <c r="F69" s="43">
        <v>3</v>
      </c>
      <c r="G69" s="43">
        <v>0</v>
      </c>
      <c r="H69" s="43">
        <v>10</v>
      </c>
      <c r="I69" s="43">
        <v>5</v>
      </c>
      <c r="J69" s="43">
        <v>4</v>
      </c>
      <c r="K69" s="43">
        <v>4</v>
      </c>
      <c r="L69" s="43"/>
      <c r="M69" s="43"/>
      <c r="N69" s="43"/>
      <c r="O69" s="43"/>
      <c r="P69" s="43"/>
      <c r="Q69" s="271">
        <v>26</v>
      </c>
      <c r="R69" s="2"/>
      <c r="S69" s="22"/>
      <c r="T69" s="105">
        <v>23</v>
      </c>
      <c r="U69" s="26"/>
      <c r="V69" s="7">
        <v>23</v>
      </c>
      <c r="W69" s="218"/>
      <c r="X69" s="43">
        <v>0</v>
      </c>
      <c r="Y69" s="43">
        <v>0</v>
      </c>
      <c r="Z69" s="43">
        <v>0</v>
      </c>
      <c r="AA69" s="43">
        <v>0</v>
      </c>
      <c r="AB69" s="43">
        <v>0</v>
      </c>
      <c r="AC69" s="43">
        <v>0</v>
      </c>
      <c r="AD69" s="43">
        <v>1</v>
      </c>
      <c r="AE69" s="43"/>
      <c r="AF69" s="43"/>
      <c r="AG69" s="43"/>
      <c r="AH69" s="43"/>
      <c r="AI69" s="43"/>
      <c r="AJ69" s="272">
        <v>1</v>
      </c>
      <c r="AK69" s="43">
        <v>0</v>
      </c>
      <c r="AL69" s="43">
        <v>0</v>
      </c>
      <c r="AM69" s="43">
        <v>0</v>
      </c>
      <c r="AN69" s="43">
        <v>0</v>
      </c>
      <c r="AO69" s="43">
        <v>0</v>
      </c>
      <c r="AP69" s="43">
        <v>0</v>
      </c>
      <c r="AQ69" s="43">
        <v>0</v>
      </c>
      <c r="AR69" s="43"/>
      <c r="AS69" s="43"/>
      <c r="AT69" s="43"/>
      <c r="AU69" s="43"/>
      <c r="AV69" s="43"/>
      <c r="AW69" s="271">
        <v>0</v>
      </c>
      <c r="AX69" s="22"/>
      <c r="AY69" s="105">
        <v>0</v>
      </c>
      <c r="AZ69" s="26"/>
      <c r="BA69" s="7">
        <v>0</v>
      </c>
    </row>
    <row r="70" spans="1:53" ht="15" thickBot="1" x14ac:dyDescent="0.25">
      <c r="A70" s="1" t="s">
        <v>83</v>
      </c>
      <c r="B70" s="52" t="s">
        <v>360</v>
      </c>
      <c r="C70" s="28"/>
      <c r="D70" s="41"/>
      <c r="E70" s="43">
        <v>7</v>
      </c>
      <c r="F70" s="43">
        <v>9</v>
      </c>
      <c r="G70" s="43">
        <v>0</v>
      </c>
      <c r="H70" s="43">
        <v>11</v>
      </c>
      <c r="I70" s="43">
        <v>15</v>
      </c>
      <c r="J70" s="43">
        <v>0</v>
      </c>
      <c r="K70" s="43">
        <v>0</v>
      </c>
      <c r="L70" s="43"/>
      <c r="M70" s="43"/>
      <c r="N70" s="43"/>
      <c r="O70" s="43"/>
      <c r="P70" s="43"/>
      <c r="Q70" s="271">
        <v>42</v>
      </c>
      <c r="R70" s="2"/>
      <c r="S70" s="22"/>
      <c r="T70" s="105">
        <v>81</v>
      </c>
      <c r="U70" s="26"/>
      <c r="V70" s="7">
        <v>56</v>
      </c>
      <c r="W70" s="218"/>
      <c r="X70" s="43">
        <v>0</v>
      </c>
      <c r="Y70" s="43">
        <v>0</v>
      </c>
      <c r="Z70" s="43">
        <v>0</v>
      </c>
      <c r="AA70" s="43">
        <v>1</v>
      </c>
      <c r="AB70" s="43">
        <v>0</v>
      </c>
      <c r="AC70" s="43">
        <v>1</v>
      </c>
      <c r="AD70" s="43">
        <v>0</v>
      </c>
      <c r="AE70" s="43"/>
      <c r="AF70" s="43"/>
      <c r="AG70" s="43"/>
      <c r="AH70" s="43"/>
      <c r="AI70" s="43"/>
      <c r="AJ70" s="272">
        <v>2</v>
      </c>
      <c r="AK70" s="43">
        <v>0</v>
      </c>
      <c r="AL70" s="43">
        <v>0</v>
      </c>
      <c r="AM70" s="43">
        <v>0</v>
      </c>
      <c r="AN70" s="43">
        <v>0</v>
      </c>
      <c r="AO70" s="43">
        <v>0</v>
      </c>
      <c r="AP70" s="43">
        <v>0</v>
      </c>
      <c r="AQ70" s="43">
        <v>0</v>
      </c>
      <c r="AR70" s="43"/>
      <c r="AS70" s="43"/>
      <c r="AT70" s="43"/>
      <c r="AU70" s="43"/>
      <c r="AV70" s="43"/>
      <c r="AW70" s="271">
        <v>0</v>
      </c>
      <c r="AX70" s="22"/>
      <c r="AY70" s="105">
        <v>0</v>
      </c>
      <c r="AZ70" s="26"/>
      <c r="BA70" s="7">
        <v>0</v>
      </c>
    </row>
    <row r="71" spans="1:53" ht="15" thickBot="1" x14ac:dyDescent="0.25">
      <c r="A71" s="1" t="s">
        <v>83</v>
      </c>
      <c r="B71" s="52" t="s">
        <v>361</v>
      </c>
      <c r="C71" s="28"/>
      <c r="D71" s="41"/>
      <c r="E71" s="43">
        <v>0</v>
      </c>
      <c r="F71" s="43">
        <v>0</v>
      </c>
      <c r="G71" s="43">
        <v>0</v>
      </c>
      <c r="H71" s="43">
        <v>0</v>
      </c>
      <c r="I71" s="43">
        <v>0</v>
      </c>
      <c r="J71" s="43">
        <v>0</v>
      </c>
      <c r="K71" s="43">
        <v>0</v>
      </c>
      <c r="L71" s="43"/>
      <c r="M71" s="43"/>
      <c r="N71" s="43"/>
      <c r="O71" s="43"/>
      <c r="P71" s="43"/>
      <c r="Q71" s="271">
        <v>0</v>
      </c>
      <c r="R71" s="2"/>
      <c r="S71" s="22"/>
      <c r="T71" s="105">
        <v>19</v>
      </c>
      <c r="U71" s="26"/>
      <c r="V71" s="7">
        <v>19</v>
      </c>
      <c r="W71" s="218"/>
      <c r="X71" s="43">
        <v>0</v>
      </c>
      <c r="Y71" s="43">
        <v>0</v>
      </c>
      <c r="Z71" s="43">
        <v>0</v>
      </c>
      <c r="AA71" s="43">
        <v>0</v>
      </c>
      <c r="AB71" s="43">
        <v>0</v>
      </c>
      <c r="AC71" s="43">
        <v>0</v>
      </c>
      <c r="AD71" s="43">
        <v>0</v>
      </c>
      <c r="AE71" s="43"/>
      <c r="AF71" s="43"/>
      <c r="AG71" s="43"/>
      <c r="AH71" s="43"/>
      <c r="AI71" s="43"/>
      <c r="AJ71" s="272">
        <v>0</v>
      </c>
      <c r="AK71" s="43">
        <v>0</v>
      </c>
      <c r="AL71" s="43">
        <v>0</v>
      </c>
      <c r="AM71" s="43">
        <v>0</v>
      </c>
      <c r="AN71" s="43">
        <v>0</v>
      </c>
      <c r="AO71" s="43">
        <v>0</v>
      </c>
      <c r="AP71" s="43">
        <v>0</v>
      </c>
      <c r="AQ71" s="43">
        <v>0</v>
      </c>
      <c r="AR71" s="43"/>
      <c r="AS71" s="43"/>
      <c r="AT71" s="43"/>
      <c r="AU71" s="43"/>
      <c r="AV71" s="43"/>
      <c r="AW71" s="271">
        <v>0</v>
      </c>
      <c r="AX71" s="22"/>
      <c r="AY71" s="105">
        <v>0</v>
      </c>
      <c r="AZ71" s="26"/>
      <c r="BA71" s="7">
        <v>0</v>
      </c>
    </row>
    <row r="72" spans="1:53" ht="15" thickBot="1" x14ac:dyDescent="0.25">
      <c r="A72" s="1" t="s">
        <v>83</v>
      </c>
      <c r="B72" s="52" t="s">
        <v>362</v>
      </c>
      <c r="C72" s="28"/>
      <c r="D72" s="41"/>
      <c r="E72" s="43">
        <v>0</v>
      </c>
      <c r="F72" s="43">
        <v>0</v>
      </c>
      <c r="G72" s="43">
        <v>0</v>
      </c>
      <c r="H72" s="43">
        <v>4</v>
      </c>
      <c r="I72" s="43">
        <v>0</v>
      </c>
      <c r="J72" s="43">
        <v>0</v>
      </c>
      <c r="K72" s="43">
        <v>6</v>
      </c>
      <c r="L72" s="43"/>
      <c r="M72" s="43"/>
      <c r="N72" s="43"/>
      <c r="O72" s="43"/>
      <c r="P72" s="43"/>
      <c r="Q72" s="271">
        <v>10</v>
      </c>
      <c r="R72" s="2"/>
      <c r="S72" s="22"/>
      <c r="T72" s="105">
        <v>15</v>
      </c>
      <c r="U72" s="26"/>
      <c r="V72" s="7">
        <v>19</v>
      </c>
      <c r="W72" s="218"/>
      <c r="X72" s="43">
        <v>0</v>
      </c>
      <c r="Y72" s="43">
        <v>0</v>
      </c>
      <c r="Z72" s="43">
        <v>0</v>
      </c>
      <c r="AA72" s="43">
        <v>0</v>
      </c>
      <c r="AB72" s="43">
        <v>0</v>
      </c>
      <c r="AC72" s="43">
        <v>0</v>
      </c>
      <c r="AD72" s="43">
        <v>0</v>
      </c>
      <c r="AE72" s="43"/>
      <c r="AF72" s="43"/>
      <c r="AG72" s="43"/>
      <c r="AH72" s="43"/>
      <c r="AI72" s="43"/>
      <c r="AJ72" s="272">
        <v>0</v>
      </c>
      <c r="AK72" s="43">
        <v>0</v>
      </c>
      <c r="AL72" s="43">
        <v>0</v>
      </c>
      <c r="AM72" s="43">
        <v>0</v>
      </c>
      <c r="AN72" s="43">
        <v>0</v>
      </c>
      <c r="AO72" s="43">
        <v>0</v>
      </c>
      <c r="AP72" s="43">
        <v>0</v>
      </c>
      <c r="AQ72" s="43">
        <v>0</v>
      </c>
      <c r="AR72" s="43"/>
      <c r="AS72" s="43"/>
      <c r="AT72" s="43"/>
      <c r="AU72" s="43"/>
      <c r="AV72" s="43"/>
      <c r="AW72" s="271">
        <v>0</v>
      </c>
      <c r="AX72" s="22"/>
      <c r="AY72" s="105">
        <v>0</v>
      </c>
      <c r="AZ72" s="26"/>
      <c r="BA72" s="7">
        <v>0</v>
      </c>
    </row>
    <row r="73" spans="1:53" ht="15" thickBot="1" x14ac:dyDescent="0.25">
      <c r="A73" s="1" t="s">
        <v>83</v>
      </c>
      <c r="B73" s="52" t="s">
        <v>363</v>
      </c>
      <c r="C73" s="28"/>
      <c r="D73" s="41"/>
      <c r="E73" s="43">
        <v>0</v>
      </c>
      <c r="F73" s="43">
        <v>3</v>
      </c>
      <c r="G73" s="43">
        <v>3</v>
      </c>
      <c r="H73" s="43">
        <v>3</v>
      </c>
      <c r="I73" s="43">
        <v>0</v>
      </c>
      <c r="J73" s="43">
        <v>3</v>
      </c>
      <c r="K73" s="43">
        <v>1</v>
      </c>
      <c r="L73" s="43"/>
      <c r="M73" s="43"/>
      <c r="N73" s="43"/>
      <c r="O73" s="43"/>
      <c r="P73" s="43"/>
      <c r="Q73" s="271">
        <v>13</v>
      </c>
      <c r="R73" s="2"/>
      <c r="S73" s="22"/>
      <c r="T73" s="105">
        <v>14</v>
      </c>
      <c r="U73" s="26"/>
      <c r="V73" s="7">
        <v>15</v>
      </c>
      <c r="W73" s="218"/>
      <c r="X73" s="43">
        <v>0</v>
      </c>
      <c r="Y73" s="43">
        <v>0</v>
      </c>
      <c r="Z73" s="43">
        <v>0</v>
      </c>
      <c r="AA73" s="43">
        <v>0</v>
      </c>
      <c r="AB73" s="43">
        <v>0</v>
      </c>
      <c r="AC73" s="43">
        <v>0</v>
      </c>
      <c r="AD73" s="43">
        <v>0</v>
      </c>
      <c r="AE73" s="43"/>
      <c r="AF73" s="43"/>
      <c r="AG73" s="43"/>
      <c r="AH73" s="43"/>
      <c r="AI73" s="43"/>
      <c r="AJ73" s="272">
        <v>0</v>
      </c>
      <c r="AK73" s="43">
        <v>0</v>
      </c>
      <c r="AL73" s="43">
        <v>0</v>
      </c>
      <c r="AM73" s="43">
        <v>0</v>
      </c>
      <c r="AN73" s="43">
        <v>0</v>
      </c>
      <c r="AO73" s="43">
        <v>0</v>
      </c>
      <c r="AP73" s="43">
        <v>0</v>
      </c>
      <c r="AQ73" s="43">
        <v>0</v>
      </c>
      <c r="AR73" s="43"/>
      <c r="AS73" s="43"/>
      <c r="AT73" s="43"/>
      <c r="AU73" s="43"/>
      <c r="AV73" s="43"/>
      <c r="AW73" s="271">
        <v>0</v>
      </c>
      <c r="AX73" s="22"/>
      <c r="AY73" s="105">
        <v>0</v>
      </c>
      <c r="AZ73" s="26"/>
      <c r="BA73" s="7">
        <v>0</v>
      </c>
    </row>
    <row r="74" spans="1:53" ht="15" thickBot="1" x14ac:dyDescent="0.25">
      <c r="A74" s="1" t="s">
        <v>83</v>
      </c>
      <c r="B74" s="52" t="s">
        <v>364</v>
      </c>
      <c r="C74" s="28"/>
      <c r="D74" s="41"/>
      <c r="E74" s="43">
        <v>0</v>
      </c>
      <c r="F74" s="43">
        <v>2</v>
      </c>
      <c r="G74" s="43">
        <v>0</v>
      </c>
      <c r="H74" s="43">
        <v>0</v>
      </c>
      <c r="I74" s="43">
        <v>10</v>
      </c>
      <c r="J74" s="43">
        <v>0</v>
      </c>
      <c r="K74" s="43">
        <v>0</v>
      </c>
      <c r="L74" s="43"/>
      <c r="M74" s="43"/>
      <c r="N74" s="43"/>
      <c r="O74" s="43"/>
      <c r="P74" s="43"/>
      <c r="Q74" s="271">
        <v>12</v>
      </c>
      <c r="R74" s="2"/>
      <c r="S74" s="22"/>
      <c r="T74" s="105">
        <v>7</v>
      </c>
      <c r="U74" s="26"/>
      <c r="V74" s="7">
        <v>7</v>
      </c>
      <c r="W74" s="218"/>
      <c r="X74" s="43">
        <v>0</v>
      </c>
      <c r="Y74" s="43">
        <v>0</v>
      </c>
      <c r="Z74" s="43">
        <v>0</v>
      </c>
      <c r="AA74" s="43">
        <v>0</v>
      </c>
      <c r="AB74" s="43">
        <v>0</v>
      </c>
      <c r="AC74" s="43">
        <v>0</v>
      </c>
      <c r="AD74" s="43">
        <v>0</v>
      </c>
      <c r="AE74" s="43"/>
      <c r="AF74" s="43"/>
      <c r="AG74" s="43"/>
      <c r="AH74" s="43"/>
      <c r="AI74" s="43"/>
      <c r="AJ74" s="272">
        <v>0</v>
      </c>
      <c r="AK74" s="43">
        <v>0</v>
      </c>
      <c r="AL74" s="43">
        <v>0</v>
      </c>
      <c r="AM74" s="43">
        <v>0</v>
      </c>
      <c r="AN74" s="43">
        <v>0</v>
      </c>
      <c r="AO74" s="43">
        <v>0</v>
      </c>
      <c r="AP74" s="43">
        <v>0</v>
      </c>
      <c r="AQ74" s="43">
        <v>0</v>
      </c>
      <c r="AR74" s="43"/>
      <c r="AS74" s="43"/>
      <c r="AT74" s="43"/>
      <c r="AU74" s="43"/>
      <c r="AV74" s="43"/>
      <c r="AW74" s="271">
        <v>0</v>
      </c>
      <c r="AX74" s="22"/>
      <c r="AY74" s="105">
        <v>0</v>
      </c>
      <c r="AZ74" s="26"/>
      <c r="BA74" s="7">
        <v>0</v>
      </c>
    </row>
    <row r="75" spans="1:53" ht="16.5" customHeight="1" thickBot="1" x14ac:dyDescent="0.25">
      <c r="A75" s="294" t="s">
        <v>437</v>
      </c>
      <c r="B75" s="295"/>
      <c r="C75" s="76">
        <v>0.33398902780738537</v>
      </c>
      <c r="D75" s="9">
        <v>7.2308624520298931E-2</v>
      </c>
      <c r="E75" s="5">
        <v>32</v>
      </c>
      <c r="F75" s="5">
        <v>28</v>
      </c>
      <c r="G75" s="5">
        <v>36</v>
      </c>
      <c r="H75" s="5">
        <v>69</v>
      </c>
      <c r="I75" s="5">
        <v>70</v>
      </c>
      <c r="J75" s="5">
        <v>46</v>
      </c>
      <c r="K75" s="5">
        <v>77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225">
        <v>358</v>
      </c>
      <c r="R75" s="6">
        <v>5802</v>
      </c>
      <c r="S75" s="5">
        <v>0</v>
      </c>
      <c r="T75" s="211">
        <v>950</v>
      </c>
      <c r="U75" s="5">
        <v>0</v>
      </c>
      <c r="V75" s="5">
        <v>934</v>
      </c>
      <c r="W75" s="218">
        <v>5736</v>
      </c>
      <c r="X75" s="225">
        <v>9</v>
      </c>
      <c r="Y75" s="225">
        <v>7</v>
      </c>
      <c r="Z75" s="225">
        <v>7</v>
      </c>
      <c r="AA75" s="225">
        <v>6</v>
      </c>
      <c r="AB75" s="225">
        <v>11</v>
      </c>
      <c r="AC75" s="225">
        <v>8</v>
      </c>
      <c r="AD75" s="225">
        <v>6</v>
      </c>
      <c r="AE75" s="226">
        <v>0</v>
      </c>
      <c r="AF75" s="226">
        <v>0</v>
      </c>
      <c r="AG75" s="226">
        <v>0</v>
      </c>
      <c r="AH75" s="226">
        <v>0</v>
      </c>
      <c r="AI75" s="226">
        <v>0</v>
      </c>
      <c r="AJ75" s="273">
        <v>54</v>
      </c>
      <c r="AK75" s="225">
        <v>0</v>
      </c>
      <c r="AL75" s="225">
        <v>0</v>
      </c>
      <c r="AM75" s="225">
        <v>0</v>
      </c>
      <c r="AN75" s="225">
        <v>0</v>
      </c>
      <c r="AO75" s="225">
        <v>1</v>
      </c>
      <c r="AP75" s="225">
        <v>5</v>
      </c>
      <c r="AQ75" s="225">
        <v>0</v>
      </c>
      <c r="AR75" s="226">
        <v>0</v>
      </c>
      <c r="AS75" s="226">
        <v>0</v>
      </c>
      <c r="AT75" s="226">
        <v>0</v>
      </c>
      <c r="AU75" s="226">
        <v>0</v>
      </c>
      <c r="AV75" s="226">
        <v>0</v>
      </c>
      <c r="AW75" s="225">
        <v>6</v>
      </c>
      <c r="AX75" s="5">
        <v>0</v>
      </c>
      <c r="AY75" s="211">
        <v>35</v>
      </c>
      <c r="AZ75" s="5">
        <v>0</v>
      </c>
      <c r="BA75" s="5">
        <v>35</v>
      </c>
    </row>
    <row r="76" spans="1:53" ht="15" thickBot="1" x14ac:dyDescent="0.25">
      <c r="A76" s="1" t="s">
        <v>89</v>
      </c>
      <c r="B76" s="52" t="s">
        <v>365</v>
      </c>
      <c r="C76" s="28"/>
      <c r="D76" s="41"/>
      <c r="E76" s="43">
        <v>1</v>
      </c>
      <c r="F76" s="43">
        <v>5</v>
      </c>
      <c r="G76" s="43">
        <v>5</v>
      </c>
      <c r="H76" s="43">
        <v>4</v>
      </c>
      <c r="I76" s="43">
        <v>4</v>
      </c>
      <c r="J76" s="43">
        <v>6</v>
      </c>
      <c r="K76" s="43">
        <v>7</v>
      </c>
      <c r="L76" s="43"/>
      <c r="M76" s="43"/>
      <c r="N76" s="43"/>
      <c r="O76" s="43"/>
      <c r="P76" s="43"/>
      <c r="Q76" s="271">
        <v>32</v>
      </c>
      <c r="R76" s="2"/>
      <c r="S76" s="22"/>
      <c r="T76" s="105">
        <v>138</v>
      </c>
      <c r="U76" s="26"/>
      <c r="V76" s="7">
        <v>143</v>
      </c>
      <c r="W76" s="218"/>
      <c r="X76" s="43">
        <v>0</v>
      </c>
      <c r="Y76" s="43">
        <v>0</v>
      </c>
      <c r="Z76" s="43">
        <v>0</v>
      </c>
      <c r="AA76" s="43">
        <v>0</v>
      </c>
      <c r="AB76" s="43">
        <v>3</v>
      </c>
      <c r="AC76" s="43">
        <v>3</v>
      </c>
      <c r="AD76" s="43">
        <v>5</v>
      </c>
      <c r="AE76" s="43"/>
      <c r="AF76" s="43"/>
      <c r="AG76" s="43"/>
      <c r="AH76" s="43"/>
      <c r="AI76" s="43"/>
      <c r="AJ76" s="272">
        <v>11</v>
      </c>
      <c r="AK76" s="43">
        <v>0</v>
      </c>
      <c r="AL76" s="43">
        <v>0</v>
      </c>
      <c r="AM76" s="43">
        <v>0</v>
      </c>
      <c r="AN76" s="43">
        <v>0</v>
      </c>
      <c r="AO76" s="43">
        <v>0</v>
      </c>
      <c r="AP76" s="43">
        <v>0</v>
      </c>
      <c r="AQ76" s="43">
        <v>0</v>
      </c>
      <c r="AR76" s="43"/>
      <c r="AS76" s="43"/>
      <c r="AT76" s="43"/>
      <c r="AU76" s="43"/>
      <c r="AV76" s="43"/>
      <c r="AW76" s="271">
        <v>0</v>
      </c>
      <c r="AX76" s="22"/>
      <c r="AY76" s="105">
        <v>4</v>
      </c>
      <c r="AZ76" s="26"/>
      <c r="BA76" s="7">
        <v>3</v>
      </c>
    </row>
    <row r="77" spans="1:53" ht="15" thickBot="1" x14ac:dyDescent="0.25">
      <c r="A77" s="1" t="s">
        <v>89</v>
      </c>
      <c r="B77" s="52" t="s">
        <v>366</v>
      </c>
      <c r="C77" s="28"/>
      <c r="D77" s="41"/>
      <c r="E77" s="43">
        <v>0</v>
      </c>
      <c r="F77" s="43">
        <v>3</v>
      </c>
      <c r="G77" s="43">
        <v>12</v>
      </c>
      <c r="H77" s="43">
        <v>1</v>
      </c>
      <c r="I77" s="43">
        <v>7</v>
      </c>
      <c r="J77" s="43">
        <v>8</v>
      </c>
      <c r="K77" s="43">
        <v>3</v>
      </c>
      <c r="L77" s="43"/>
      <c r="M77" s="43"/>
      <c r="N77" s="43"/>
      <c r="O77" s="43"/>
      <c r="P77" s="43"/>
      <c r="Q77" s="271">
        <v>34</v>
      </c>
      <c r="R77" s="2"/>
      <c r="S77" s="22"/>
      <c r="T77" s="105">
        <v>95</v>
      </c>
      <c r="U77" s="26"/>
      <c r="V77" s="7">
        <v>88</v>
      </c>
      <c r="W77" s="218"/>
      <c r="X77" s="43">
        <v>1</v>
      </c>
      <c r="Y77" s="43">
        <v>1</v>
      </c>
      <c r="Z77" s="43">
        <v>0</v>
      </c>
      <c r="AA77" s="43">
        <v>0</v>
      </c>
      <c r="AB77" s="43">
        <v>1</v>
      </c>
      <c r="AC77" s="43">
        <v>0</v>
      </c>
      <c r="AD77" s="43">
        <v>1</v>
      </c>
      <c r="AE77" s="43"/>
      <c r="AF77" s="43"/>
      <c r="AG77" s="43"/>
      <c r="AH77" s="43"/>
      <c r="AI77" s="43"/>
      <c r="AJ77" s="272">
        <v>4</v>
      </c>
      <c r="AK77" s="43">
        <v>0</v>
      </c>
      <c r="AL77" s="43">
        <v>0</v>
      </c>
      <c r="AM77" s="43">
        <v>0</v>
      </c>
      <c r="AN77" s="43">
        <v>0</v>
      </c>
      <c r="AO77" s="43">
        <v>0</v>
      </c>
      <c r="AP77" s="43">
        <v>0</v>
      </c>
      <c r="AQ77" s="43">
        <v>0</v>
      </c>
      <c r="AR77" s="43"/>
      <c r="AS77" s="43"/>
      <c r="AT77" s="43"/>
      <c r="AU77" s="43"/>
      <c r="AV77" s="43"/>
      <c r="AW77" s="271">
        <v>0</v>
      </c>
      <c r="AX77" s="22"/>
      <c r="AY77" s="105">
        <v>1</v>
      </c>
      <c r="AZ77" s="26"/>
      <c r="BA77" s="7">
        <v>3</v>
      </c>
    </row>
    <row r="78" spans="1:53" ht="15" thickBot="1" x14ac:dyDescent="0.25">
      <c r="A78" s="1" t="s">
        <v>89</v>
      </c>
      <c r="B78" s="52" t="s">
        <v>367</v>
      </c>
      <c r="C78" s="28"/>
      <c r="D78" s="41"/>
      <c r="E78" s="43">
        <v>21</v>
      </c>
      <c r="F78" s="43">
        <v>14</v>
      </c>
      <c r="G78" s="43">
        <v>14</v>
      </c>
      <c r="H78" s="43">
        <v>20</v>
      </c>
      <c r="I78" s="43">
        <v>13</v>
      </c>
      <c r="J78" s="43">
        <v>13</v>
      </c>
      <c r="K78" s="43">
        <v>6</v>
      </c>
      <c r="L78" s="43"/>
      <c r="M78" s="43"/>
      <c r="N78" s="43"/>
      <c r="O78" s="43"/>
      <c r="P78" s="43"/>
      <c r="Q78" s="271">
        <v>101</v>
      </c>
      <c r="R78" s="2"/>
      <c r="S78" s="22"/>
      <c r="T78" s="105">
        <v>284</v>
      </c>
      <c r="U78" s="26"/>
      <c r="V78" s="7">
        <v>283</v>
      </c>
      <c r="W78" s="218"/>
      <c r="X78" s="43">
        <v>3</v>
      </c>
      <c r="Y78" s="43">
        <v>7</v>
      </c>
      <c r="Z78" s="43">
        <v>6</v>
      </c>
      <c r="AA78" s="43">
        <v>10</v>
      </c>
      <c r="AB78" s="43">
        <v>11</v>
      </c>
      <c r="AC78" s="43">
        <v>9</v>
      </c>
      <c r="AD78" s="43">
        <v>11</v>
      </c>
      <c r="AE78" s="43"/>
      <c r="AF78" s="43"/>
      <c r="AG78" s="43"/>
      <c r="AH78" s="43"/>
      <c r="AI78" s="43"/>
      <c r="AJ78" s="272">
        <v>57</v>
      </c>
      <c r="AK78" s="43">
        <v>0</v>
      </c>
      <c r="AL78" s="43">
        <v>0</v>
      </c>
      <c r="AM78" s="43">
        <v>0</v>
      </c>
      <c r="AN78" s="43">
        <v>0</v>
      </c>
      <c r="AO78" s="43">
        <v>6</v>
      </c>
      <c r="AP78" s="43">
        <v>0</v>
      </c>
      <c r="AQ78" s="43">
        <v>0</v>
      </c>
      <c r="AR78" s="43"/>
      <c r="AS78" s="43"/>
      <c r="AT78" s="43"/>
      <c r="AU78" s="43"/>
      <c r="AV78" s="43"/>
      <c r="AW78" s="271">
        <v>6</v>
      </c>
      <c r="AX78" s="22"/>
      <c r="AY78" s="105">
        <v>4</v>
      </c>
      <c r="AZ78" s="26"/>
      <c r="BA78" s="7">
        <v>9</v>
      </c>
    </row>
    <row r="79" spans="1:53" ht="15" thickBot="1" x14ac:dyDescent="0.25">
      <c r="A79" s="1" t="s">
        <v>89</v>
      </c>
      <c r="B79" s="52" t="s">
        <v>368</v>
      </c>
      <c r="C79" s="28"/>
      <c r="D79" s="41"/>
      <c r="E79" s="43">
        <v>3</v>
      </c>
      <c r="F79" s="43">
        <v>2</v>
      </c>
      <c r="G79" s="43">
        <v>5</v>
      </c>
      <c r="H79" s="43">
        <v>4</v>
      </c>
      <c r="I79" s="43">
        <v>1</v>
      </c>
      <c r="J79" s="43">
        <v>2</v>
      </c>
      <c r="K79" s="43">
        <v>5</v>
      </c>
      <c r="L79" s="43"/>
      <c r="M79" s="43"/>
      <c r="N79" s="43"/>
      <c r="O79" s="43"/>
      <c r="P79" s="43"/>
      <c r="Q79" s="271">
        <v>22</v>
      </c>
      <c r="R79" s="2"/>
      <c r="S79" s="22"/>
      <c r="T79" s="105">
        <v>42</v>
      </c>
      <c r="U79" s="26"/>
      <c r="V79" s="7">
        <v>42</v>
      </c>
      <c r="W79" s="218"/>
      <c r="X79" s="43">
        <v>1</v>
      </c>
      <c r="Y79" s="43">
        <v>0</v>
      </c>
      <c r="Z79" s="43">
        <v>1</v>
      </c>
      <c r="AA79" s="43">
        <v>0</v>
      </c>
      <c r="AB79" s="43">
        <v>2</v>
      </c>
      <c r="AC79" s="43">
        <v>0</v>
      </c>
      <c r="AD79" s="43">
        <v>2</v>
      </c>
      <c r="AE79" s="43"/>
      <c r="AF79" s="43"/>
      <c r="AG79" s="43"/>
      <c r="AH79" s="43"/>
      <c r="AI79" s="43"/>
      <c r="AJ79" s="272">
        <v>6</v>
      </c>
      <c r="AK79" s="43">
        <v>0</v>
      </c>
      <c r="AL79" s="43">
        <v>0</v>
      </c>
      <c r="AM79" s="43">
        <v>0</v>
      </c>
      <c r="AN79" s="43">
        <v>0</v>
      </c>
      <c r="AO79" s="43">
        <v>0</v>
      </c>
      <c r="AP79" s="43">
        <v>0</v>
      </c>
      <c r="AQ79" s="43">
        <v>0</v>
      </c>
      <c r="AR79" s="43"/>
      <c r="AS79" s="43"/>
      <c r="AT79" s="43"/>
      <c r="AU79" s="43"/>
      <c r="AV79" s="43"/>
      <c r="AW79" s="271">
        <v>0</v>
      </c>
      <c r="AX79" s="22"/>
      <c r="AY79" s="105">
        <v>2</v>
      </c>
      <c r="AZ79" s="26"/>
      <c r="BA79" s="7">
        <v>1</v>
      </c>
    </row>
    <row r="80" spans="1:53" ht="15" thickBot="1" x14ac:dyDescent="0.25">
      <c r="A80" s="1" t="s">
        <v>89</v>
      </c>
      <c r="B80" s="52" t="s">
        <v>369</v>
      </c>
      <c r="C80" s="28"/>
      <c r="D80" s="41"/>
      <c r="E80" s="43">
        <v>9</v>
      </c>
      <c r="F80" s="43">
        <v>9</v>
      </c>
      <c r="G80" s="43">
        <v>11</v>
      </c>
      <c r="H80" s="43">
        <v>4</v>
      </c>
      <c r="I80" s="43">
        <v>7</v>
      </c>
      <c r="J80" s="43">
        <v>0</v>
      </c>
      <c r="K80" s="43">
        <v>3</v>
      </c>
      <c r="L80" s="43"/>
      <c r="M80" s="43"/>
      <c r="N80" s="43"/>
      <c r="O80" s="43"/>
      <c r="P80" s="43"/>
      <c r="Q80" s="271">
        <v>43</v>
      </c>
      <c r="R80" s="2"/>
      <c r="S80" s="22"/>
      <c r="T80" s="105">
        <v>101</v>
      </c>
      <c r="U80" s="26"/>
      <c r="V80" s="7">
        <v>93</v>
      </c>
      <c r="W80" s="218"/>
      <c r="X80" s="43">
        <v>2</v>
      </c>
      <c r="Y80" s="43">
        <v>0</v>
      </c>
      <c r="Z80" s="43">
        <v>1</v>
      </c>
      <c r="AA80" s="43">
        <v>0</v>
      </c>
      <c r="AB80" s="43">
        <v>2</v>
      </c>
      <c r="AC80" s="43">
        <v>0</v>
      </c>
      <c r="AD80" s="43">
        <v>2</v>
      </c>
      <c r="AE80" s="43"/>
      <c r="AF80" s="43"/>
      <c r="AG80" s="43"/>
      <c r="AH80" s="43"/>
      <c r="AI80" s="43"/>
      <c r="AJ80" s="272">
        <v>7</v>
      </c>
      <c r="AK80" s="43">
        <v>0</v>
      </c>
      <c r="AL80" s="43">
        <v>0</v>
      </c>
      <c r="AM80" s="43">
        <v>0</v>
      </c>
      <c r="AN80" s="43">
        <v>0</v>
      </c>
      <c r="AO80" s="43">
        <v>1</v>
      </c>
      <c r="AP80" s="43">
        <v>0</v>
      </c>
      <c r="AQ80" s="43">
        <v>0</v>
      </c>
      <c r="AR80" s="43"/>
      <c r="AS80" s="43"/>
      <c r="AT80" s="43"/>
      <c r="AU80" s="43"/>
      <c r="AV80" s="43"/>
      <c r="AW80" s="271">
        <v>1</v>
      </c>
      <c r="AX80" s="22"/>
      <c r="AY80" s="105">
        <v>2</v>
      </c>
      <c r="AZ80" s="26"/>
      <c r="BA80" s="7">
        <v>4</v>
      </c>
    </row>
    <row r="81" spans="1:53" ht="15" thickBot="1" x14ac:dyDescent="0.25">
      <c r="A81" s="294" t="s">
        <v>438</v>
      </c>
      <c r="B81" s="295"/>
      <c r="C81" s="76">
        <v>0.3057628387443691</v>
      </c>
      <c r="D81" s="9">
        <v>5.7942057942057944E-2</v>
      </c>
      <c r="E81" s="5">
        <v>34</v>
      </c>
      <c r="F81" s="5">
        <v>33</v>
      </c>
      <c r="G81" s="5">
        <v>47</v>
      </c>
      <c r="H81" s="5">
        <v>33</v>
      </c>
      <c r="I81" s="5">
        <v>32</v>
      </c>
      <c r="J81" s="5">
        <v>29</v>
      </c>
      <c r="K81" s="5">
        <v>24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225">
        <v>232</v>
      </c>
      <c r="R81" s="6">
        <v>4555</v>
      </c>
      <c r="S81" s="5">
        <v>0</v>
      </c>
      <c r="T81" s="211">
        <v>660</v>
      </c>
      <c r="U81" s="5">
        <v>0</v>
      </c>
      <c r="V81" s="5">
        <v>649</v>
      </c>
      <c r="W81" s="218">
        <v>4380</v>
      </c>
      <c r="X81" s="225">
        <v>7</v>
      </c>
      <c r="Y81" s="225">
        <v>8</v>
      </c>
      <c r="Z81" s="225">
        <v>8</v>
      </c>
      <c r="AA81" s="225">
        <v>10</v>
      </c>
      <c r="AB81" s="225">
        <v>19</v>
      </c>
      <c r="AC81" s="225">
        <v>12</v>
      </c>
      <c r="AD81" s="225">
        <v>21</v>
      </c>
      <c r="AE81" s="226">
        <v>0</v>
      </c>
      <c r="AF81" s="226">
        <v>0</v>
      </c>
      <c r="AG81" s="226">
        <v>0</v>
      </c>
      <c r="AH81" s="226">
        <v>0</v>
      </c>
      <c r="AI81" s="226">
        <v>0</v>
      </c>
      <c r="AJ81" s="273">
        <v>85</v>
      </c>
      <c r="AK81" s="225">
        <v>0</v>
      </c>
      <c r="AL81" s="225">
        <v>0</v>
      </c>
      <c r="AM81" s="225">
        <v>0</v>
      </c>
      <c r="AN81" s="225">
        <v>0</v>
      </c>
      <c r="AO81" s="225">
        <v>7</v>
      </c>
      <c r="AP81" s="225">
        <v>0</v>
      </c>
      <c r="AQ81" s="225">
        <v>0</v>
      </c>
      <c r="AR81" s="226">
        <v>0</v>
      </c>
      <c r="AS81" s="226">
        <v>0</v>
      </c>
      <c r="AT81" s="226">
        <v>0</v>
      </c>
      <c r="AU81" s="226">
        <v>0</v>
      </c>
      <c r="AV81" s="226">
        <v>0</v>
      </c>
      <c r="AW81" s="225">
        <v>7</v>
      </c>
      <c r="AX81" s="5">
        <v>0</v>
      </c>
      <c r="AY81" s="211">
        <v>13</v>
      </c>
      <c r="AZ81" s="5">
        <v>0</v>
      </c>
      <c r="BA81" s="5">
        <v>20</v>
      </c>
    </row>
    <row r="82" spans="1:53" ht="15" thickBot="1" x14ac:dyDescent="0.25">
      <c r="A82" s="1" t="s">
        <v>100</v>
      </c>
      <c r="B82" s="52" t="s">
        <v>370</v>
      </c>
      <c r="C82" s="28"/>
      <c r="D82" s="41"/>
      <c r="E82" s="43">
        <v>0</v>
      </c>
      <c r="F82" s="43">
        <v>8</v>
      </c>
      <c r="G82" s="43">
        <v>5</v>
      </c>
      <c r="H82" s="43">
        <v>0</v>
      </c>
      <c r="I82" s="43">
        <v>8</v>
      </c>
      <c r="J82" s="43">
        <v>9</v>
      </c>
      <c r="K82" s="43">
        <v>6</v>
      </c>
      <c r="L82" s="43"/>
      <c r="M82" s="43"/>
      <c r="N82" s="43"/>
      <c r="O82" s="43"/>
      <c r="P82" s="43"/>
      <c r="Q82" s="271">
        <v>36</v>
      </c>
      <c r="R82" s="2"/>
      <c r="S82" s="22"/>
      <c r="T82" s="105">
        <v>79</v>
      </c>
      <c r="U82" s="26"/>
      <c r="V82" s="7">
        <v>76</v>
      </c>
      <c r="W82" s="218"/>
      <c r="X82" s="43">
        <v>0</v>
      </c>
      <c r="Y82" s="43">
        <v>2</v>
      </c>
      <c r="Z82" s="43">
        <v>1</v>
      </c>
      <c r="AA82" s="43">
        <v>2</v>
      </c>
      <c r="AB82" s="43">
        <v>0</v>
      </c>
      <c r="AC82" s="43">
        <v>2</v>
      </c>
      <c r="AD82" s="43">
        <v>0</v>
      </c>
      <c r="AE82" s="43"/>
      <c r="AF82" s="43"/>
      <c r="AG82" s="43"/>
      <c r="AH82" s="43"/>
      <c r="AI82" s="43"/>
      <c r="AJ82" s="272">
        <v>7</v>
      </c>
      <c r="AK82" s="43">
        <v>1</v>
      </c>
      <c r="AL82" s="43">
        <v>0</v>
      </c>
      <c r="AM82" s="43">
        <v>1</v>
      </c>
      <c r="AN82" s="43">
        <v>0</v>
      </c>
      <c r="AO82" s="43">
        <v>1</v>
      </c>
      <c r="AP82" s="43">
        <v>1</v>
      </c>
      <c r="AQ82" s="43">
        <v>1</v>
      </c>
      <c r="AR82" s="43"/>
      <c r="AS82" s="43"/>
      <c r="AT82" s="43"/>
      <c r="AU82" s="43"/>
      <c r="AV82" s="43"/>
      <c r="AW82" s="271">
        <v>5</v>
      </c>
      <c r="AX82" s="22"/>
      <c r="AY82" s="105">
        <v>0</v>
      </c>
      <c r="AZ82" s="26"/>
      <c r="BA82" s="7">
        <v>2</v>
      </c>
    </row>
    <row r="83" spans="1:53" ht="15" thickBot="1" x14ac:dyDescent="0.25">
      <c r="A83" s="1" t="s">
        <v>100</v>
      </c>
      <c r="B83" s="52" t="s">
        <v>371</v>
      </c>
      <c r="C83" s="28"/>
      <c r="D83" s="41"/>
      <c r="E83" s="43">
        <v>9</v>
      </c>
      <c r="F83" s="43">
        <v>5</v>
      </c>
      <c r="G83" s="43">
        <v>21</v>
      </c>
      <c r="H83" s="43">
        <v>8</v>
      </c>
      <c r="I83" s="43">
        <v>12</v>
      </c>
      <c r="J83" s="43">
        <v>1</v>
      </c>
      <c r="K83" s="43">
        <v>6</v>
      </c>
      <c r="L83" s="43"/>
      <c r="M83" s="43"/>
      <c r="N83" s="43"/>
      <c r="O83" s="43"/>
      <c r="P83" s="43"/>
      <c r="Q83" s="271">
        <v>62</v>
      </c>
      <c r="R83" s="2"/>
      <c r="S83" s="22"/>
      <c r="T83" s="105">
        <v>233</v>
      </c>
      <c r="U83" s="26"/>
      <c r="V83" s="7">
        <v>250</v>
      </c>
      <c r="W83" s="218"/>
      <c r="X83" s="43">
        <v>1</v>
      </c>
      <c r="Y83" s="43">
        <v>0</v>
      </c>
      <c r="Z83" s="43">
        <v>1</v>
      </c>
      <c r="AA83" s="43">
        <v>2</v>
      </c>
      <c r="AB83" s="43">
        <v>2</v>
      </c>
      <c r="AC83" s="43">
        <v>4</v>
      </c>
      <c r="AD83" s="43">
        <v>1</v>
      </c>
      <c r="AE83" s="43"/>
      <c r="AF83" s="43"/>
      <c r="AG83" s="43"/>
      <c r="AH83" s="43"/>
      <c r="AI83" s="43"/>
      <c r="AJ83" s="272">
        <v>11</v>
      </c>
      <c r="AK83" s="43">
        <v>0</v>
      </c>
      <c r="AL83" s="43">
        <v>0</v>
      </c>
      <c r="AM83" s="43">
        <v>0</v>
      </c>
      <c r="AN83" s="43">
        <v>0</v>
      </c>
      <c r="AO83" s="43">
        <v>0</v>
      </c>
      <c r="AP83" s="43">
        <v>0</v>
      </c>
      <c r="AQ83" s="43">
        <v>0</v>
      </c>
      <c r="AR83" s="43"/>
      <c r="AS83" s="43"/>
      <c r="AT83" s="43"/>
      <c r="AU83" s="43"/>
      <c r="AV83" s="43"/>
      <c r="AW83" s="271">
        <v>0</v>
      </c>
      <c r="AX83" s="22"/>
      <c r="AY83" s="105">
        <v>2</v>
      </c>
      <c r="AZ83" s="26"/>
      <c r="BA83" s="7">
        <v>4</v>
      </c>
    </row>
    <row r="84" spans="1:53" ht="15" thickBot="1" x14ac:dyDescent="0.25">
      <c r="A84" s="1" t="s">
        <v>100</v>
      </c>
      <c r="B84" s="52" t="s">
        <v>372</v>
      </c>
      <c r="C84" s="28"/>
      <c r="D84" s="41"/>
      <c r="E84" s="43">
        <v>1</v>
      </c>
      <c r="F84" s="43">
        <v>0</v>
      </c>
      <c r="G84" s="43">
        <v>0</v>
      </c>
      <c r="H84" s="43">
        <v>0</v>
      </c>
      <c r="I84" s="43">
        <v>0</v>
      </c>
      <c r="J84" s="43">
        <v>3</v>
      </c>
      <c r="K84" s="43">
        <v>5</v>
      </c>
      <c r="L84" s="43"/>
      <c r="M84" s="43"/>
      <c r="N84" s="43"/>
      <c r="O84" s="43"/>
      <c r="P84" s="43"/>
      <c r="Q84" s="271">
        <v>9</v>
      </c>
      <c r="R84" s="2"/>
      <c r="S84" s="22"/>
      <c r="T84" s="105">
        <v>19</v>
      </c>
      <c r="U84" s="26"/>
      <c r="V84" s="7">
        <v>18</v>
      </c>
      <c r="W84" s="218"/>
      <c r="X84" s="43">
        <v>0</v>
      </c>
      <c r="Y84" s="43">
        <v>0</v>
      </c>
      <c r="Z84" s="43">
        <v>0</v>
      </c>
      <c r="AA84" s="43">
        <v>0</v>
      </c>
      <c r="AB84" s="43">
        <v>0</v>
      </c>
      <c r="AC84" s="43">
        <v>1</v>
      </c>
      <c r="AD84" s="43">
        <v>0</v>
      </c>
      <c r="AE84" s="43"/>
      <c r="AF84" s="43"/>
      <c r="AG84" s="43"/>
      <c r="AH84" s="43"/>
      <c r="AI84" s="43"/>
      <c r="AJ84" s="272">
        <v>1</v>
      </c>
      <c r="AK84" s="43">
        <v>0</v>
      </c>
      <c r="AL84" s="43">
        <v>0</v>
      </c>
      <c r="AM84" s="43">
        <v>0</v>
      </c>
      <c r="AN84" s="43">
        <v>0</v>
      </c>
      <c r="AO84" s="43">
        <v>0</v>
      </c>
      <c r="AP84" s="43">
        <v>0</v>
      </c>
      <c r="AQ84" s="43">
        <v>0</v>
      </c>
      <c r="AR84" s="43"/>
      <c r="AS84" s="43"/>
      <c r="AT84" s="43"/>
      <c r="AU84" s="43"/>
      <c r="AV84" s="43"/>
      <c r="AW84" s="271">
        <v>0</v>
      </c>
      <c r="AX84" s="22"/>
      <c r="AY84" s="105">
        <v>0</v>
      </c>
      <c r="AZ84" s="26"/>
      <c r="BA84" s="7">
        <v>0</v>
      </c>
    </row>
    <row r="85" spans="1:53" ht="15" thickBot="1" x14ac:dyDescent="0.25">
      <c r="A85" s="1" t="s">
        <v>100</v>
      </c>
      <c r="B85" s="52" t="s">
        <v>379</v>
      </c>
      <c r="C85" s="28"/>
      <c r="D85" s="41"/>
      <c r="E85" s="43">
        <v>4</v>
      </c>
      <c r="F85" s="43">
        <v>24</v>
      </c>
      <c r="G85" s="43">
        <v>14</v>
      </c>
      <c r="H85" s="43">
        <v>12</v>
      </c>
      <c r="I85" s="43">
        <v>26</v>
      </c>
      <c r="J85" s="43">
        <v>17</v>
      </c>
      <c r="K85" s="43">
        <v>20</v>
      </c>
      <c r="L85" s="43"/>
      <c r="M85" s="43"/>
      <c r="N85" s="43"/>
      <c r="O85" s="43"/>
      <c r="P85" s="43"/>
      <c r="Q85" s="271">
        <v>117</v>
      </c>
      <c r="R85" s="2"/>
      <c r="S85" s="22"/>
      <c r="T85" s="105">
        <v>356</v>
      </c>
      <c r="U85" s="26"/>
      <c r="V85" s="7">
        <v>121</v>
      </c>
      <c r="W85" s="218"/>
      <c r="X85" s="43">
        <v>0</v>
      </c>
      <c r="Y85" s="43">
        <v>4</v>
      </c>
      <c r="Z85" s="43">
        <v>6</v>
      </c>
      <c r="AA85" s="43">
        <v>4</v>
      </c>
      <c r="AB85" s="43">
        <v>4</v>
      </c>
      <c r="AC85" s="43">
        <v>10</v>
      </c>
      <c r="AD85" s="43">
        <v>11</v>
      </c>
      <c r="AE85" s="43"/>
      <c r="AF85" s="43"/>
      <c r="AG85" s="43"/>
      <c r="AH85" s="43"/>
      <c r="AI85" s="43"/>
      <c r="AJ85" s="272">
        <v>39</v>
      </c>
      <c r="AK85" s="43">
        <v>0</v>
      </c>
      <c r="AL85" s="43">
        <v>0</v>
      </c>
      <c r="AM85" s="43">
        <v>0</v>
      </c>
      <c r="AN85" s="43">
        <v>0</v>
      </c>
      <c r="AO85" s="43">
        <v>0</v>
      </c>
      <c r="AP85" s="43">
        <v>0</v>
      </c>
      <c r="AQ85" s="43">
        <v>0</v>
      </c>
      <c r="AR85" s="43"/>
      <c r="AS85" s="43"/>
      <c r="AT85" s="43"/>
      <c r="AU85" s="43"/>
      <c r="AV85" s="43"/>
      <c r="AW85" s="271">
        <v>0</v>
      </c>
      <c r="AX85" s="22"/>
      <c r="AY85" s="105">
        <v>12</v>
      </c>
      <c r="AZ85" s="26"/>
      <c r="BA85" s="7">
        <v>5</v>
      </c>
    </row>
    <row r="86" spans="1:53" ht="15" thickBot="1" x14ac:dyDescent="0.25">
      <c r="A86" s="1" t="s">
        <v>100</v>
      </c>
      <c r="B86" s="52" t="s">
        <v>373</v>
      </c>
      <c r="C86" s="28"/>
      <c r="D86" s="41"/>
      <c r="E86" s="43">
        <v>4</v>
      </c>
      <c r="F86" s="43">
        <v>5</v>
      </c>
      <c r="G86" s="43">
        <v>7</v>
      </c>
      <c r="H86" s="43">
        <v>2</v>
      </c>
      <c r="I86" s="43">
        <v>9</v>
      </c>
      <c r="J86" s="43">
        <v>10</v>
      </c>
      <c r="K86" s="43">
        <v>14</v>
      </c>
      <c r="L86" s="43"/>
      <c r="M86" s="43"/>
      <c r="N86" s="43"/>
      <c r="O86" s="43"/>
      <c r="P86" s="43"/>
      <c r="Q86" s="271">
        <v>51</v>
      </c>
      <c r="R86" s="2"/>
      <c r="S86" s="22"/>
      <c r="T86" s="105">
        <v>124</v>
      </c>
      <c r="U86" s="26"/>
      <c r="V86" s="7">
        <v>125</v>
      </c>
      <c r="W86" s="218"/>
      <c r="X86" s="43">
        <v>0</v>
      </c>
      <c r="Y86" s="43">
        <v>2</v>
      </c>
      <c r="Z86" s="43">
        <v>1</v>
      </c>
      <c r="AA86" s="43">
        <v>1</v>
      </c>
      <c r="AB86" s="43">
        <v>0</v>
      </c>
      <c r="AC86" s="43">
        <v>0</v>
      </c>
      <c r="AD86" s="43">
        <v>1</v>
      </c>
      <c r="AE86" s="43"/>
      <c r="AF86" s="43"/>
      <c r="AG86" s="43"/>
      <c r="AH86" s="43"/>
      <c r="AI86" s="43"/>
      <c r="AJ86" s="272">
        <v>5</v>
      </c>
      <c r="AK86" s="43">
        <v>0</v>
      </c>
      <c r="AL86" s="43">
        <v>0</v>
      </c>
      <c r="AM86" s="43">
        <v>0</v>
      </c>
      <c r="AN86" s="43">
        <v>0</v>
      </c>
      <c r="AO86" s="43">
        <v>0</v>
      </c>
      <c r="AP86" s="43">
        <v>0</v>
      </c>
      <c r="AQ86" s="43">
        <v>0</v>
      </c>
      <c r="AR86" s="43"/>
      <c r="AS86" s="43"/>
      <c r="AT86" s="43"/>
      <c r="AU86" s="43"/>
      <c r="AV86" s="43"/>
      <c r="AW86" s="271">
        <v>0</v>
      </c>
      <c r="AX86" s="22"/>
      <c r="AY86" s="105">
        <v>3</v>
      </c>
      <c r="AZ86" s="26"/>
      <c r="BA86" s="7">
        <v>6</v>
      </c>
    </row>
    <row r="87" spans="1:53" ht="15" thickBot="1" x14ac:dyDescent="0.25">
      <c r="A87" s="1" t="s">
        <v>100</v>
      </c>
      <c r="B87" s="52" t="s">
        <v>374</v>
      </c>
      <c r="C87" s="28"/>
      <c r="D87" s="41"/>
      <c r="E87" s="43">
        <v>0</v>
      </c>
      <c r="F87" s="43">
        <v>2</v>
      </c>
      <c r="G87" s="43">
        <v>3</v>
      </c>
      <c r="H87" s="43">
        <v>2</v>
      </c>
      <c r="I87" s="43">
        <v>11</v>
      </c>
      <c r="J87" s="43">
        <v>10</v>
      </c>
      <c r="K87" s="43">
        <v>2</v>
      </c>
      <c r="L87" s="43"/>
      <c r="M87" s="43"/>
      <c r="N87" s="43"/>
      <c r="O87" s="43"/>
      <c r="P87" s="43"/>
      <c r="Q87" s="271">
        <v>30</v>
      </c>
      <c r="R87" s="2"/>
      <c r="S87" s="22"/>
      <c r="T87" s="105">
        <v>45</v>
      </c>
      <c r="U87" s="26"/>
      <c r="V87" s="7">
        <v>50</v>
      </c>
      <c r="W87" s="218"/>
      <c r="X87" s="43">
        <v>0</v>
      </c>
      <c r="Y87" s="43">
        <v>0</v>
      </c>
      <c r="Z87" s="43">
        <v>0</v>
      </c>
      <c r="AA87" s="43">
        <v>0</v>
      </c>
      <c r="AB87" s="43">
        <v>0</v>
      </c>
      <c r="AC87" s="43">
        <v>1</v>
      </c>
      <c r="AD87" s="43">
        <v>1</v>
      </c>
      <c r="AE87" s="43"/>
      <c r="AF87" s="43"/>
      <c r="AG87" s="43"/>
      <c r="AH87" s="43"/>
      <c r="AI87" s="43"/>
      <c r="AJ87" s="272">
        <v>2</v>
      </c>
      <c r="AK87" s="43">
        <v>0</v>
      </c>
      <c r="AL87" s="43">
        <v>0</v>
      </c>
      <c r="AM87" s="43">
        <v>0</v>
      </c>
      <c r="AN87" s="43">
        <v>0</v>
      </c>
      <c r="AO87" s="43">
        <v>0</v>
      </c>
      <c r="AP87" s="43">
        <v>0</v>
      </c>
      <c r="AQ87" s="43">
        <v>0</v>
      </c>
      <c r="AR87" s="43"/>
      <c r="AS87" s="43"/>
      <c r="AT87" s="43"/>
      <c r="AU87" s="43"/>
      <c r="AV87" s="43"/>
      <c r="AW87" s="271">
        <v>0</v>
      </c>
      <c r="AX87" s="22"/>
      <c r="AY87" s="105">
        <v>1</v>
      </c>
      <c r="AZ87" s="26"/>
      <c r="BA87" s="7">
        <v>0</v>
      </c>
    </row>
    <row r="88" spans="1:53" ht="15" thickBot="1" x14ac:dyDescent="0.25">
      <c r="A88" s="1" t="s">
        <v>100</v>
      </c>
      <c r="B88" s="52" t="s">
        <v>375</v>
      </c>
      <c r="C88" s="28"/>
      <c r="D88" s="41"/>
      <c r="E88" s="43">
        <v>18</v>
      </c>
      <c r="F88" s="43">
        <v>24</v>
      </c>
      <c r="G88" s="43">
        <v>1</v>
      </c>
      <c r="H88" s="43">
        <v>19</v>
      </c>
      <c r="I88" s="43">
        <v>14</v>
      </c>
      <c r="J88" s="43">
        <v>12</v>
      </c>
      <c r="K88" s="43">
        <v>21</v>
      </c>
      <c r="L88" s="43"/>
      <c r="M88" s="43"/>
      <c r="N88" s="43"/>
      <c r="O88" s="43"/>
      <c r="P88" s="43"/>
      <c r="Q88" s="271">
        <v>109</v>
      </c>
      <c r="R88" s="2"/>
      <c r="S88" s="22"/>
      <c r="T88" s="105">
        <v>227</v>
      </c>
      <c r="U88" s="26"/>
      <c r="V88" s="7">
        <v>227</v>
      </c>
      <c r="W88" s="218"/>
      <c r="X88" s="43">
        <v>1</v>
      </c>
      <c r="Y88" s="43">
        <v>3</v>
      </c>
      <c r="Z88" s="43">
        <v>3</v>
      </c>
      <c r="AA88" s="43">
        <v>0</v>
      </c>
      <c r="AB88" s="43">
        <v>3</v>
      </c>
      <c r="AC88" s="43">
        <v>2</v>
      </c>
      <c r="AD88" s="43">
        <v>4</v>
      </c>
      <c r="AE88" s="43"/>
      <c r="AF88" s="43"/>
      <c r="AG88" s="43"/>
      <c r="AH88" s="43"/>
      <c r="AI88" s="43"/>
      <c r="AJ88" s="272">
        <v>16</v>
      </c>
      <c r="AK88" s="43">
        <v>3</v>
      </c>
      <c r="AL88" s="43">
        <v>0</v>
      </c>
      <c r="AM88" s="43">
        <v>0</v>
      </c>
      <c r="AN88" s="43">
        <v>0</v>
      </c>
      <c r="AO88" s="43">
        <v>0</v>
      </c>
      <c r="AP88" s="43">
        <v>2</v>
      </c>
      <c r="AQ88" s="43">
        <v>0</v>
      </c>
      <c r="AR88" s="43"/>
      <c r="AS88" s="43"/>
      <c r="AT88" s="43"/>
      <c r="AU88" s="43"/>
      <c r="AV88" s="43"/>
      <c r="AW88" s="271">
        <v>5</v>
      </c>
      <c r="AX88" s="22"/>
      <c r="AY88" s="105">
        <v>3</v>
      </c>
      <c r="AZ88" s="26"/>
      <c r="BA88" s="7">
        <v>5</v>
      </c>
    </row>
    <row r="89" spans="1:53" ht="15" thickBot="1" x14ac:dyDescent="0.25">
      <c r="A89" s="1" t="s">
        <v>100</v>
      </c>
      <c r="B89" s="52" t="s">
        <v>376</v>
      </c>
      <c r="C89" s="28"/>
      <c r="D89" s="41"/>
      <c r="E89" s="43">
        <v>10</v>
      </c>
      <c r="F89" s="43">
        <v>37</v>
      </c>
      <c r="G89" s="43">
        <v>27</v>
      </c>
      <c r="H89" s="43">
        <v>32</v>
      </c>
      <c r="I89" s="43">
        <v>24</v>
      </c>
      <c r="J89" s="43">
        <v>18</v>
      </c>
      <c r="K89" s="43">
        <v>20</v>
      </c>
      <c r="L89" s="43"/>
      <c r="M89" s="43"/>
      <c r="N89" s="43"/>
      <c r="O89" s="43"/>
      <c r="P89" s="43"/>
      <c r="Q89" s="271">
        <v>168</v>
      </c>
      <c r="R89" s="2"/>
      <c r="S89" s="22"/>
      <c r="T89" s="105">
        <v>281</v>
      </c>
      <c r="U89" s="26"/>
      <c r="V89" s="7">
        <v>288</v>
      </c>
      <c r="W89" s="218"/>
      <c r="X89" s="43">
        <v>0</v>
      </c>
      <c r="Y89" s="43">
        <v>0</v>
      </c>
      <c r="Z89" s="43">
        <v>0</v>
      </c>
      <c r="AA89" s="43">
        <v>1</v>
      </c>
      <c r="AB89" s="43">
        <v>4</v>
      </c>
      <c r="AC89" s="43">
        <v>2</v>
      </c>
      <c r="AD89" s="43">
        <v>1</v>
      </c>
      <c r="AE89" s="43"/>
      <c r="AF89" s="43"/>
      <c r="AG89" s="43"/>
      <c r="AH89" s="43"/>
      <c r="AI89" s="43"/>
      <c r="AJ89" s="272">
        <v>8</v>
      </c>
      <c r="AK89" s="43">
        <v>0</v>
      </c>
      <c r="AL89" s="43">
        <v>0</v>
      </c>
      <c r="AM89" s="43">
        <v>0</v>
      </c>
      <c r="AN89" s="43">
        <v>2</v>
      </c>
      <c r="AO89" s="43">
        <v>0</v>
      </c>
      <c r="AP89" s="43">
        <v>1</v>
      </c>
      <c r="AQ89" s="43">
        <v>0</v>
      </c>
      <c r="AR89" s="43"/>
      <c r="AS89" s="43"/>
      <c r="AT89" s="43"/>
      <c r="AU89" s="43"/>
      <c r="AV89" s="43"/>
      <c r="AW89" s="271">
        <v>3</v>
      </c>
      <c r="AX89" s="22"/>
      <c r="AY89" s="105">
        <v>4</v>
      </c>
      <c r="AZ89" s="26"/>
      <c r="BA89" s="7">
        <v>8</v>
      </c>
    </row>
    <row r="90" spans="1:53" ht="15" thickBot="1" x14ac:dyDescent="0.25">
      <c r="A90" s="1" t="s">
        <v>100</v>
      </c>
      <c r="B90" s="52" t="s">
        <v>377</v>
      </c>
      <c r="C90" s="28"/>
      <c r="D90" s="41"/>
      <c r="E90" s="43">
        <v>3</v>
      </c>
      <c r="F90" s="43">
        <v>8</v>
      </c>
      <c r="G90" s="43">
        <v>0</v>
      </c>
      <c r="H90" s="43">
        <v>8</v>
      </c>
      <c r="I90" s="43">
        <v>6</v>
      </c>
      <c r="J90" s="43">
        <v>3</v>
      </c>
      <c r="K90" s="43">
        <v>3</v>
      </c>
      <c r="L90" s="43"/>
      <c r="M90" s="43"/>
      <c r="N90" s="43"/>
      <c r="O90" s="43"/>
      <c r="P90" s="43"/>
      <c r="Q90" s="271">
        <v>31</v>
      </c>
      <c r="R90" s="2"/>
      <c r="S90" s="22"/>
      <c r="T90" s="105">
        <v>83</v>
      </c>
      <c r="U90" s="26"/>
      <c r="V90" s="7">
        <v>84</v>
      </c>
      <c r="W90" s="218"/>
      <c r="X90" s="43">
        <v>0</v>
      </c>
      <c r="Y90" s="43">
        <v>0</v>
      </c>
      <c r="Z90" s="43">
        <v>0</v>
      </c>
      <c r="AA90" s="43">
        <v>0</v>
      </c>
      <c r="AB90" s="43">
        <v>0</v>
      </c>
      <c r="AC90" s="43">
        <v>0</v>
      </c>
      <c r="AD90" s="43">
        <v>0</v>
      </c>
      <c r="AE90" s="43"/>
      <c r="AF90" s="43"/>
      <c r="AG90" s="43"/>
      <c r="AH90" s="43"/>
      <c r="AI90" s="43"/>
      <c r="AJ90" s="272">
        <v>0</v>
      </c>
      <c r="AK90" s="43">
        <v>0</v>
      </c>
      <c r="AL90" s="43">
        <v>0</v>
      </c>
      <c r="AM90" s="43">
        <v>0</v>
      </c>
      <c r="AN90" s="43">
        <v>0</v>
      </c>
      <c r="AO90" s="43">
        <v>0</v>
      </c>
      <c r="AP90" s="43">
        <v>0</v>
      </c>
      <c r="AQ90" s="43">
        <v>0</v>
      </c>
      <c r="AR90" s="43"/>
      <c r="AS90" s="43"/>
      <c r="AT90" s="43"/>
      <c r="AU90" s="43"/>
      <c r="AV90" s="43"/>
      <c r="AW90" s="271">
        <v>0</v>
      </c>
      <c r="AX90" s="22"/>
      <c r="AY90" s="105">
        <v>2</v>
      </c>
      <c r="AZ90" s="26"/>
      <c r="BA90" s="7">
        <v>2</v>
      </c>
    </row>
    <row r="91" spans="1:53" ht="15" thickBot="1" x14ac:dyDescent="0.25">
      <c r="A91" s="1" t="s">
        <v>100</v>
      </c>
      <c r="B91" s="52" t="s">
        <v>378</v>
      </c>
      <c r="C91" s="28"/>
      <c r="D91" s="41"/>
      <c r="E91" s="43">
        <v>15</v>
      </c>
      <c r="F91" s="43">
        <v>14</v>
      </c>
      <c r="G91" s="43">
        <v>8</v>
      </c>
      <c r="H91" s="43">
        <v>4</v>
      </c>
      <c r="I91" s="43">
        <v>4</v>
      </c>
      <c r="J91" s="43">
        <v>3</v>
      </c>
      <c r="K91" s="43">
        <v>2</v>
      </c>
      <c r="L91" s="43"/>
      <c r="M91" s="43"/>
      <c r="N91" s="43"/>
      <c r="O91" s="43"/>
      <c r="P91" s="43"/>
      <c r="Q91" s="271">
        <v>50</v>
      </c>
      <c r="R91" s="2"/>
      <c r="S91" s="22"/>
      <c r="T91" s="105">
        <v>152</v>
      </c>
      <c r="U91" s="26"/>
      <c r="V91" s="7">
        <v>153</v>
      </c>
      <c r="W91" s="218"/>
      <c r="X91" s="43">
        <v>0</v>
      </c>
      <c r="Y91" s="43">
        <v>0</v>
      </c>
      <c r="Z91" s="43">
        <v>0</v>
      </c>
      <c r="AA91" s="43">
        <v>0</v>
      </c>
      <c r="AB91" s="43">
        <v>2</v>
      </c>
      <c r="AC91" s="43">
        <v>0</v>
      </c>
      <c r="AD91" s="43">
        <v>0</v>
      </c>
      <c r="AE91" s="43"/>
      <c r="AF91" s="43"/>
      <c r="AG91" s="43"/>
      <c r="AH91" s="43"/>
      <c r="AI91" s="43"/>
      <c r="AJ91" s="272">
        <v>2</v>
      </c>
      <c r="AK91" s="43">
        <v>0</v>
      </c>
      <c r="AL91" s="43">
        <v>0</v>
      </c>
      <c r="AM91" s="43">
        <v>0</v>
      </c>
      <c r="AN91" s="43">
        <v>0</v>
      </c>
      <c r="AO91" s="43">
        <v>0</v>
      </c>
      <c r="AP91" s="43">
        <v>0</v>
      </c>
      <c r="AQ91" s="43">
        <v>3</v>
      </c>
      <c r="AR91" s="43"/>
      <c r="AS91" s="43"/>
      <c r="AT91" s="43"/>
      <c r="AU91" s="43"/>
      <c r="AV91" s="43"/>
      <c r="AW91" s="271">
        <v>3</v>
      </c>
      <c r="AX91" s="22"/>
      <c r="AY91" s="105">
        <v>0</v>
      </c>
      <c r="AZ91" s="26"/>
      <c r="BA91" s="7">
        <v>0</v>
      </c>
    </row>
    <row r="92" spans="1:53" ht="15" thickBot="1" x14ac:dyDescent="0.25">
      <c r="A92" s="294" t="s">
        <v>439</v>
      </c>
      <c r="B92" s="295"/>
      <c r="C92" s="76">
        <v>0.4955236945529165</v>
      </c>
      <c r="D92" s="9">
        <v>9.6478463329452854E-2</v>
      </c>
      <c r="E92" s="5">
        <v>64</v>
      </c>
      <c r="F92" s="5">
        <v>127</v>
      </c>
      <c r="G92" s="5">
        <v>86</v>
      </c>
      <c r="H92" s="5">
        <v>87</v>
      </c>
      <c r="I92" s="5">
        <v>114</v>
      </c>
      <c r="J92" s="5">
        <v>86</v>
      </c>
      <c r="K92" s="5">
        <v>99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225">
        <v>663</v>
      </c>
      <c r="R92" s="6">
        <v>8157</v>
      </c>
      <c r="S92" s="5">
        <v>0</v>
      </c>
      <c r="T92" s="211">
        <v>1599</v>
      </c>
      <c r="U92" s="5">
        <v>0</v>
      </c>
      <c r="V92" s="5">
        <v>1392</v>
      </c>
      <c r="W92" s="218">
        <v>8168</v>
      </c>
      <c r="X92" s="225">
        <v>2</v>
      </c>
      <c r="Y92" s="225">
        <v>11</v>
      </c>
      <c r="Z92" s="225">
        <v>12</v>
      </c>
      <c r="AA92" s="225">
        <v>10</v>
      </c>
      <c r="AB92" s="225">
        <v>15</v>
      </c>
      <c r="AC92" s="225">
        <v>22</v>
      </c>
      <c r="AD92" s="225">
        <v>19</v>
      </c>
      <c r="AE92" s="226">
        <v>0</v>
      </c>
      <c r="AF92" s="226">
        <v>0</v>
      </c>
      <c r="AG92" s="226">
        <v>0</v>
      </c>
      <c r="AH92" s="226">
        <v>0</v>
      </c>
      <c r="AI92" s="226">
        <v>0</v>
      </c>
      <c r="AJ92" s="273">
        <v>91</v>
      </c>
      <c r="AK92" s="225">
        <v>4</v>
      </c>
      <c r="AL92" s="225">
        <v>0</v>
      </c>
      <c r="AM92" s="225">
        <v>1</v>
      </c>
      <c r="AN92" s="225">
        <v>2</v>
      </c>
      <c r="AO92" s="225">
        <v>1</v>
      </c>
      <c r="AP92" s="225">
        <v>4</v>
      </c>
      <c r="AQ92" s="225">
        <v>4</v>
      </c>
      <c r="AR92" s="226">
        <v>0</v>
      </c>
      <c r="AS92" s="226">
        <v>0</v>
      </c>
      <c r="AT92" s="226">
        <v>0</v>
      </c>
      <c r="AU92" s="226">
        <v>0</v>
      </c>
      <c r="AV92" s="226">
        <v>0</v>
      </c>
      <c r="AW92" s="225">
        <v>16</v>
      </c>
      <c r="AX92" s="5">
        <v>0</v>
      </c>
      <c r="AY92" s="211">
        <v>27</v>
      </c>
      <c r="AZ92" s="5">
        <v>0</v>
      </c>
      <c r="BA92" s="5">
        <v>32</v>
      </c>
    </row>
    <row r="93" spans="1:53" ht="15" thickBot="1" x14ac:dyDescent="0.25">
      <c r="A93" s="1" t="s">
        <v>116</v>
      </c>
      <c r="B93" s="52" t="s">
        <v>380</v>
      </c>
      <c r="C93" s="28"/>
      <c r="D93" s="41"/>
      <c r="E93" s="43">
        <v>12</v>
      </c>
      <c r="F93" s="43">
        <v>22</v>
      </c>
      <c r="G93" s="43">
        <v>11</v>
      </c>
      <c r="H93" s="43">
        <v>23</v>
      </c>
      <c r="I93" s="43">
        <v>140</v>
      </c>
      <c r="J93" s="43">
        <v>39</v>
      </c>
      <c r="K93" s="43">
        <v>17</v>
      </c>
      <c r="L93" s="43"/>
      <c r="M93" s="43"/>
      <c r="N93" s="43"/>
      <c r="O93" s="43"/>
      <c r="P93" s="43"/>
      <c r="Q93" s="271">
        <v>264</v>
      </c>
      <c r="R93" s="2"/>
      <c r="S93" s="22"/>
      <c r="T93" s="105">
        <v>632</v>
      </c>
      <c r="U93" s="26"/>
      <c r="V93" s="7">
        <v>606</v>
      </c>
      <c r="W93" s="218"/>
      <c r="X93" s="43">
        <v>3</v>
      </c>
      <c r="Y93" s="43">
        <v>5</v>
      </c>
      <c r="Z93" s="43">
        <v>6</v>
      </c>
      <c r="AA93" s="43">
        <v>4</v>
      </c>
      <c r="AB93" s="43">
        <v>6</v>
      </c>
      <c r="AC93" s="43">
        <v>13</v>
      </c>
      <c r="AD93" s="43">
        <v>16</v>
      </c>
      <c r="AE93" s="43"/>
      <c r="AF93" s="43"/>
      <c r="AG93" s="43"/>
      <c r="AH93" s="43"/>
      <c r="AI93" s="43"/>
      <c r="AJ93" s="272">
        <v>53</v>
      </c>
      <c r="AK93" s="43">
        <v>2</v>
      </c>
      <c r="AL93" s="43">
        <v>3</v>
      </c>
      <c r="AM93" s="43">
        <v>3</v>
      </c>
      <c r="AN93" s="43">
        <v>2</v>
      </c>
      <c r="AO93" s="43">
        <v>4</v>
      </c>
      <c r="AP93" s="43">
        <v>3</v>
      </c>
      <c r="AQ93" s="43">
        <v>2</v>
      </c>
      <c r="AR93" s="43"/>
      <c r="AS93" s="43"/>
      <c r="AT93" s="43"/>
      <c r="AU93" s="43"/>
      <c r="AV93" s="43"/>
      <c r="AW93" s="271">
        <v>19</v>
      </c>
      <c r="AX93" s="22"/>
      <c r="AY93" s="105">
        <v>36</v>
      </c>
      <c r="AZ93" s="26"/>
      <c r="BA93" s="7">
        <v>38</v>
      </c>
    </row>
    <row r="94" spans="1:53" ht="15" thickBot="1" x14ac:dyDescent="0.25">
      <c r="A94" s="1" t="s">
        <v>116</v>
      </c>
      <c r="B94" s="52" t="s">
        <v>381</v>
      </c>
      <c r="C94" s="28"/>
      <c r="D94" s="41"/>
      <c r="E94" s="43">
        <v>53</v>
      </c>
      <c r="F94" s="43">
        <v>56</v>
      </c>
      <c r="G94" s="43">
        <v>55</v>
      </c>
      <c r="H94" s="43">
        <v>244</v>
      </c>
      <c r="I94" s="43">
        <v>183</v>
      </c>
      <c r="J94" s="43">
        <v>109</v>
      </c>
      <c r="K94" s="43">
        <v>41</v>
      </c>
      <c r="L94" s="43"/>
      <c r="M94" s="43"/>
      <c r="N94" s="43"/>
      <c r="O94" s="43"/>
      <c r="P94" s="43"/>
      <c r="Q94" s="271">
        <v>741</v>
      </c>
      <c r="R94" s="2"/>
      <c r="S94" s="22"/>
      <c r="T94" s="105">
        <v>1424</v>
      </c>
      <c r="U94" s="26"/>
      <c r="V94" s="7">
        <v>1145</v>
      </c>
      <c r="W94" s="218"/>
      <c r="X94" s="43">
        <v>5</v>
      </c>
      <c r="Y94" s="43">
        <v>6</v>
      </c>
      <c r="Z94" s="43">
        <v>17</v>
      </c>
      <c r="AA94" s="43">
        <v>23</v>
      </c>
      <c r="AB94" s="43">
        <v>19</v>
      </c>
      <c r="AC94" s="43">
        <v>16</v>
      </c>
      <c r="AD94" s="43">
        <v>13</v>
      </c>
      <c r="AE94" s="43"/>
      <c r="AF94" s="43"/>
      <c r="AG94" s="43"/>
      <c r="AH94" s="43"/>
      <c r="AI94" s="43"/>
      <c r="AJ94" s="272">
        <v>99</v>
      </c>
      <c r="AK94" s="43">
        <v>0</v>
      </c>
      <c r="AL94" s="43">
        <v>0</v>
      </c>
      <c r="AM94" s="43">
        <v>0</v>
      </c>
      <c r="AN94" s="43">
        <v>1</v>
      </c>
      <c r="AO94" s="43">
        <v>2</v>
      </c>
      <c r="AP94" s="43">
        <v>2</v>
      </c>
      <c r="AQ94" s="43">
        <v>1</v>
      </c>
      <c r="AR94" s="43"/>
      <c r="AS94" s="43"/>
      <c r="AT94" s="43"/>
      <c r="AU94" s="43"/>
      <c r="AV94" s="43"/>
      <c r="AW94" s="271">
        <v>6</v>
      </c>
      <c r="AX94" s="22"/>
      <c r="AY94" s="105">
        <v>114</v>
      </c>
      <c r="AZ94" s="26"/>
      <c r="BA94" s="7">
        <v>109</v>
      </c>
    </row>
    <row r="95" spans="1:53" ht="15" thickBot="1" x14ac:dyDescent="0.25">
      <c r="A95" s="1" t="s">
        <v>116</v>
      </c>
      <c r="B95" s="52" t="s">
        <v>382</v>
      </c>
      <c r="C95" s="28"/>
      <c r="D95" s="41"/>
      <c r="E95" s="43">
        <v>50</v>
      </c>
      <c r="F95" s="43">
        <v>50</v>
      </c>
      <c r="G95" s="43">
        <v>0</v>
      </c>
      <c r="H95" s="43">
        <v>150</v>
      </c>
      <c r="I95" s="43">
        <v>65</v>
      </c>
      <c r="J95" s="43">
        <v>0</v>
      </c>
      <c r="K95" s="43">
        <v>0</v>
      </c>
      <c r="L95" s="43"/>
      <c r="M95" s="43"/>
      <c r="N95" s="43"/>
      <c r="O95" s="43"/>
      <c r="P95" s="43"/>
      <c r="Q95" s="271">
        <v>315</v>
      </c>
      <c r="R95" s="2"/>
      <c r="S95" s="22"/>
      <c r="T95" s="105">
        <v>2642</v>
      </c>
      <c r="U95" s="26"/>
      <c r="V95" s="7">
        <v>1625</v>
      </c>
      <c r="W95" s="218"/>
      <c r="X95" s="43">
        <v>5</v>
      </c>
      <c r="Y95" s="43">
        <v>27</v>
      </c>
      <c r="Z95" s="43">
        <v>0</v>
      </c>
      <c r="AA95" s="43">
        <v>16</v>
      </c>
      <c r="AB95" s="43">
        <v>26</v>
      </c>
      <c r="AC95" s="43">
        <v>0</v>
      </c>
      <c r="AD95" s="43">
        <v>0</v>
      </c>
      <c r="AE95" s="43"/>
      <c r="AF95" s="43"/>
      <c r="AG95" s="43"/>
      <c r="AH95" s="43"/>
      <c r="AI95" s="43"/>
      <c r="AJ95" s="272">
        <v>74</v>
      </c>
      <c r="AK95" s="43">
        <v>3</v>
      </c>
      <c r="AL95" s="43">
        <v>18</v>
      </c>
      <c r="AM95" s="43">
        <v>0</v>
      </c>
      <c r="AN95" s="43">
        <v>3</v>
      </c>
      <c r="AO95" s="43">
        <v>14</v>
      </c>
      <c r="AP95" s="43">
        <v>0</v>
      </c>
      <c r="AQ95" s="43">
        <v>0</v>
      </c>
      <c r="AR95" s="43"/>
      <c r="AS95" s="43"/>
      <c r="AT95" s="43"/>
      <c r="AU95" s="43"/>
      <c r="AV95" s="43"/>
      <c r="AW95" s="271">
        <v>38</v>
      </c>
      <c r="AX95" s="22"/>
      <c r="AY95" s="105">
        <v>168</v>
      </c>
      <c r="AZ95" s="26"/>
      <c r="BA95" s="7">
        <v>92</v>
      </c>
    </row>
    <row r="96" spans="1:53" ht="15" thickBot="1" x14ac:dyDescent="0.25">
      <c r="A96" s="1" t="s">
        <v>116</v>
      </c>
      <c r="B96" s="52" t="s">
        <v>383</v>
      </c>
      <c r="C96" s="28"/>
      <c r="D96" s="41"/>
      <c r="E96" s="43">
        <v>10</v>
      </c>
      <c r="F96" s="43">
        <v>11</v>
      </c>
      <c r="G96" s="43">
        <v>2</v>
      </c>
      <c r="H96" s="43">
        <v>18</v>
      </c>
      <c r="I96" s="43">
        <v>28</v>
      </c>
      <c r="J96" s="43">
        <v>11</v>
      </c>
      <c r="K96" s="43">
        <v>4</v>
      </c>
      <c r="L96" s="43"/>
      <c r="M96" s="43"/>
      <c r="N96" s="43"/>
      <c r="O96" s="43"/>
      <c r="P96" s="43"/>
      <c r="Q96" s="271">
        <v>84</v>
      </c>
      <c r="R96" s="2"/>
      <c r="S96" s="22"/>
      <c r="T96" s="105">
        <v>391</v>
      </c>
      <c r="U96" s="26"/>
      <c r="V96" s="7">
        <v>476</v>
      </c>
      <c r="W96" s="218"/>
      <c r="X96" s="43">
        <v>3</v>
      </c>
      <c r="Y96" s="43">
        <v>4</v>
      </c>
      <c r="Z96" s="43">
        <v>7</v>
      </c>
      <c r="AA96" s="43">
        <v>6</v>
      </c>
      <c r="AB96" s="43">
        <v>3</v>
      </c>
      <c r="AC96" s="43">
        <v>1</v>
      </c>
      <c r="AD96" s="43">
        <v>6</v>
      </c>
      <c r="AE96" s="43"/>
      <c r="AF96" s="43"/>
      <c r="AG96" s="43"/>
      <c r="AH96" s="43"/>
      <c r="AI96" s="43"/>
      <c r="AJ96" s="272">
        <v>30</v>
      </c>
      <c r="AK96" s="43">
        <v>0</v>
      </c>
      <c r="AL96" s="43">
        <v>0</v>
      </c>
      <c r="AM96" s="43">
        <v>1</v>
      </c>
      <c r="AN96" s="43">
        <v>1</v>
      </c>
      <c r="AO96" s="43">
        <v>0</v>
      </c>
      <c r="AP96" s="43">
        <v>0</v>
      </c>
      <c r="AQ96" s="43">
        <v>1</v>
      </c>
      <c r="AR96" s="43"/>
      <c r="AS96" s="43"/>
      <c r="AT96" s="43"/>
      <c r="AU96" s="43"/>
      <c r="AV96" s="43"/>
      <c r="AW96" s="271">
        <v>3</v>
      </c>
      <c r="AX96" s="22"/>
      <c r="AY96" s="105">
        <v>24</v>
      </c>
      <c r="AZ96" s="26"/>
      <c r="BA96" s="7">
        <v>21</v>
      </c>
    </row>
    <row r="97" spans="1:53" ht="15" thickBot="1" x14ac:dyDescent="0.25">
      <c r="A97" s="1" t="s">
        <v>116</v>
      </c>
      <c r="B97" s="52" t="s">
        <v>384</v>
      </c>
      <c r="C97" s="28"/>
      <c r="D97" s="41"/>
      <c r="E97" s="43">
        <v>0</v>
      </c>
      <c r="F97" s="43">
        <v>0</v>
      </c>
      <c r="G97" s="43">
        <v>0</v>
      </c>
      <c r="H97" s="43">
        <v>0</v>
      </c>
      <c r="I97" s="43">
        <v>0</v>
      </c>
      <c r="J97" s="43">
        <v>0</v>
      </c>
      <c r="K97" s="43">
        <v>0</v>
      </c>
      <c r="L97" s="43"/>
      <c r="M97" s="43"/>
      <c r="N97" s="43"/>
      <c r="O97" s="43"/>
      <c r="P97" s="43"/>
      <c r="Q97" s="271">
        <v>0</v>
      </c>
      <c r="R97" s="2"/>
      <c r="S97" s="22"/>
      <c r="T97" s="105">
        <v>142</v>
      </c>
      <c r="U97" s="26"/>
      <c r="V97" s="7">
        <v>136</v>
      </c>
      <c r="W97" s="218"/>
      <c r="X97" s="43">
        <v>0</v>
      </c>
      <c r="Y97" s="43">
        <v>0</v>
      </c>
      <c r="Z97" s="43">
        <v>5</v>
      </c>
      <c r="AA97" s="43">
        <v>0</v>
      </c>
      <c r="AB97" s="43">
        <v>0</v>
      </c>
      <c r="AC97" s="43">
        <v>0</v>
      </c>
      <c r="AD97" s="43">
        <v>0</v>
      </c>
      <c r="AE97" s="43"/>
      <c r="AF97" s="43"/>
      <c r="AG97" s="43"/>
      <c r="AH97" s="43"/>
      <c r="AI97" s="43"/>
      <c r="AJ97" s="272">
        <v>5</v>
      </c>
      <c r="AK97" s="43">
        <v>0</v>
      </c>
      <c r="AL97" s="43">
        <v>0</v>
      </c>
      <c r="AM97" s="43">
        <v>1</v>
      </c>
      <c r="AN97" s="43">
        <v>0</v>
      </c>
      <c r="AO97" s="43">
        <v>0</v>
      </c>
      <c r="AP97" s="43">
        <v>0</v>
      </c>
      <c r="AQ97" s="43">
        <v>0</v>
      </c>
      <c r="AR97" s="43"/>
      <c r="AS97" s="43"/>
      <c r="AT97" s="43"/>
      <c r="AU97" s="43"/>
      <c r="AV97" s="43"/>
      <c r="AW97" s="271">
        <v>1</v>
      </c>
      <c r="AX97" s="22"/>
      <c r="AY97" s="105">
        <v>2</v>
      </c>
      <c r="AZ97" s="26"/>
      <c r="BA97" s="7">
        <v>5</v>
      </c>
    </row>
    <row r="98" spans="1:53" ht="15" thickBot="1" x14ac:dyDescent="0.25">
      <c r="A98" s="1" t="s">
        <v>116</v>
      </c>
      <c r="B98" s="52" t="s">
        <v>385</v>
      </c>
      <c r="C98" s="28"/>
      <c r="D98" s="41"/>
      <c r="E98" s="43">
        <v>2</v>
      </c>
      <c r="F98" s="43">
        <v>0</v>
      </c>
      <c r="G98" s="43">
        <v>11</v>
      </c>
      <c r="H98" s="43">
        <v>0</v>
      </c>
      <c r="I98" s="43">
        <v>0</v>
      </c>
      <c r="J98" s="43">
        <v>3</v>
      </c>
      <c r="K98" s="43">
        <v>8</v>
      </c>
      <c r="L98" s="43"/>
      <c r="M98" s="43"/>
      <c r="N98" s="43"/>
      <c r="O98" s="43"/>
      <c r="P98" s="43"/>
      <c r="Q98" s="271">
        <v>24</v>
      </c>
      <c r="R98" s="2"/>
      <c r="S98" s="22"/>
      <c r="T98" s="105">
        <v>136</v>
      </c>
      <c r="U98" s="26"/>
      <c r="V98" s="7">
        <v>132</v>
      </c>
      <c r="W98" s="218"/>
      <c r="X98" s="43">
        <v>0</v>
      </c>
      <c r="Y98" s="43">
        <v>0</v>
      </c>
      <c r="Z98" s="43">
        <v>1</v>
      </c>
      <c r="AA98" s="43">
        <v>0</v>
      </c>
      <c r="AB98" s="43">
        <v>0</v>
      </c>
      <c r="AC98" s="43">
        <v>3</v>
      </c>
      <c r="AD98" s="43">
        <v>0</v>
      </c>
      <c r="AE98" s="43"/>
      <c r="AF98" s="43"/>
      <c r="AG98" s="43"/>
      <c r="AH98" s="43"/>
      <c r="AI98" s="43"/>
      <c r="AJ98" s="272">
        <v>4</v>
      </c>
      <c r="AK98" s="43">
        <v>0</v>
      </c>
      <c r="AL98" s="43">
        <v>0</v>
      </c>
      <c r="AM98" s="43">
        <v>0</v>
      </c>
      <c r="AN98" s="43">
        <v>0</v>
      </c>
      <c r="AO98" s="43">
        <v>0</v>
      </c>
      <c r="AP98" s="43">
        <v>0</v>
      </c>
      <c r="AQ98" s="43">
        <v>0</v>
      </c>
      <c r="AR98" s="43"/>
      <c r="AS98" s="43"/>
      <c r="AT98" s="43"/>
      <c r="AU98" s="43"/>
      <c r="AV98" s="43"/>
      <c r="AW98" s="271">
        <v>0</v>
      </c>
      <c r="AX98" s="22"/>
      <c r="AY98" s="105">
        <v>5</v>
      </c>
      <c r="AZ98" s="26"/>
      <c r="BA98" s="7">
        <v>1</v>
      </c>
    </row>
    <row r="99" spans="1:53" ht="15" thickBot="1" x14ac:dyDescent="0.25">
      <c r="A99" s="1" t="s">
        <v>116</v>
      </c>
      <c r="B99" s="52" t="s">
        <v>386</v>
      </c>
      <c r="C99" s="28"/>
      <c r="D99" s="41"/>
      <c r="E99" s="43">
        <v>0</v>
      </c>
      <c r="F99" s="43">
        <v>6</v>
      </c>
      <c r="G99" s="43">
        <v>0</v>
      </c>
      <c r="H99" s="43">
        <v>0</v>
      </c>
      <c r="I99" s="43">
        <v>0</v>
      </c>
      <c r="J99" s="43">
        <v>5</v>
      </c>
      <c r="K99" s="43">
        <v>0</v>
      </c>
      <c r="L99" s="43"/>
      <c r="M99" s="43"/>
      <c r="N99" s="43"/>
      <c r="O99" s="43"/>
      <c r="P99" s="43"/>
      <c r="Q99" s="271">
        <v>11</v>
      </c>
      <c r="R99" s="2"/>
      <c r="S99" s="22"/>
      <c r="T99" s="105">
        <v>55</v>
      </c>
      <c r="U99" s="26"/>
      <c r="V99" s="7">
        <v>70</v>
      </c>
      <c r="W99" s="218"/>
      <c r="X99" s="43">
        <v>1</v>
      </c>
      <c r="Y99" s="43">
        <v>2</v>
      </c>
      <c r="Z99" s="43">
        <v>0</v>
      </c>
      <c r="AA99" s="43">
        <v>0</v>
      </c>
      <c r="AB99" s="43">
        <v>4</v>
      </c>
      <c r="AC99" s="43">
        <v>1</v>
      </c>
      <c r="AD99" s="43">
        <v>0</v>
      </c>
      <c r="AE99" s="43"/>
      <c r="AF99" s="43"/>
      <c r="AG99" s="43"/>
      <c r="AH99" s="43"/>
      <c r="AI99" s="43"/>
      <c r="AJ99" s="272">
        <v>8</v>
      </c>
      <c r="AK99" s="43">
        <v>0</v>
      </c>
      <c r="AL99" s="43">
        <v>0</v>
      </c>
      <c r="AM99" s="43">
        <v>0</v>
      </c>
      <c r="AN99" s="43">
        <v>0</v>
      </c>
      <c r="AO99" s="43">
        <v>0</v>
      </c>
      <c r="AP99" s="43">
        <v>0</v>
      </c>
      <c r="AQ99" s="43">
        <v>0</v>
      </c>
      <c r="AR99" s="43"/>
      <c r="AS99" s="43"/>
      <c r="AT99" s="43"/>
      <c r="AU99" s="43"/>
      <c r="AV99" s="43"/>
      <c r="AW99" s="271">
        <v>0</v>
      </c>
      <c r="AX99" s="22"/>
      <c r="AY99" s="105">
        <v>1</v>
      </c>
      <c r="AZ99" s="26"/>
      <c r="BA99" s="7">
        <v>4</v>
      </c>
    </row>
    <row r="100" spans="1:53" ht="15" thickBot="1" x14ac:dyDescent="0.25">
      <c r="A100" s="1" t="s">
        <v>116</v>
      </c>
      <c r="B100" s="52" t="s">
        <v>387</v>
      </c>
      <c r="C100" s="28"/>
      <c r="D100" s="41"/>
      <c r="E100" s="43">
        <v>0</v>
      </c>
      <c r="F100" s="43">
        <v>0</v>
      </c>
      <c r="G100" s="43">
        <v>0</v>
      </c>
      <c r="H100" s="43">
        <v>0</v>
      </c>
      <c r="I100" s="43">
        <v>0</v>
      </c>
      <c r="J100" s="43">
        <v>0</v>
      </c>
      <c r="K100" s="43">
        <v>0</v>
      </c>
      <c r="L100" s="43"/>
      <c r="M100" s="43"/>
      <c r="N100" s="43"/>
      <c r="O100" s="43"/>
      <c r="P100" s="43"/>
      <c r="Q100" s="271">
        <v>0</v>
      </c>
      <c r="R100" s="2"/>
      <c r="S100" s="22"/>
      <c r="T100" s="105">
        <v>84</v>
      </c>
      <c r="U100" s="26"/>
      <c r="V100" s="7">
        <v>37</v>
      </c>
      <c r="W100" s="218"/>
      <c r="X100" s="43">
        <v>0</v>
      </c>
      <c r="Y100" s="43">
        <v>0</v>
      </c>
      <c r="Z100" s="43">
        <v>0</v>
      </c>
      <c r="AA100" s="43">
        <v>0</v>
      </c>
      <c r="AB100" s="43">
        <v>0</v>
      </c>
      <c r="AC100" s="43">
        <v>0</v>
      </c>
      <c r="AD100" s="43">
        <v>0</v>
      </c>
      <c r="AE100" s="43"/>
      <c r="AF100" s="43"/>
      <c r="AG100" s="43"/>
      <c r="AH100" s="43"/>
      <c r="AI100" s="43"/>
      <c r="AJ100" s="272">
        <v>0</v>
      </c>
      <c r="AK100" s="43">
        <v>0</v>
      </c>
      <c r="AL100" s="43">
        <v>0</v>
      </c>
      <c r="AM100" s="43">
        <v>0</v>
      </c>
      <c r="AN100" s="43">
        <v>0</v>
      </c>
      <c r="AO100" s="43">
        <v>0</v>
      </c>
      <c r="AP100" s="43">
        <v>0</v>
      </c>
      <c r="AQ100" s="43">
        <v>0</v>
      </c>
      <c r="AR100" s="43"/>
      <c r="AS100" s="43"/>
      <c r="AT100" s="43"/>
      <c r="AU100" s="43"/>
      <c r="AV100" s="43"/>
      <c r="AW100" s="271">
        <v>0</v>
      </c>
      <c r="AX100" s="22"/>
      <c r="AY100" s="105">
        <v>2</v>
      </c>
      <c r="AZ100" s="26"/>
      <c r="BA100" s="7">
        <v>0</v>
      </c>
    </row>
    <row r="101" spans="1:53" ht="15" thickBot="1" x14ac:dyDescent="0.25">
      <c r="A101" s="1" t="s">
        <v>116</v>
      </c>
      <c r="B101" s="52" t="s">
        <v>388</v>
      </c>
      <c r="C101" s="28"/>
      <c r="D101" s="41"/>
      <c r="E101" s="43">
        <v>0</v>
      </c>
      <c r="F101" s="43">
        <v>0</v>
      </c>
      <c r="G101" s="43">
        <v>0</v>
      </c>
      <c r="H101" s="43">
        <v>3</v>
      </c>
      <c r="I101" s="43">
        <v>0</v>
      </c>
      <c r="J101" s="43">
        <v>6</v>
      </c>
      <c r="K101" s="43">
        <v>0</v>
      </c>
      <c r="L101" s="43"/>
      <c r="M101" s="43"/>
      <c r="N101" s="43"/>
      <c r="O101" s="43"/>
      <c r="P101" s="43"/>
      <c r="Q101" s="271">
        <v>9</v>
      </c>
      <c r="R101" s="2"/>
      <c r="S101" s="22"/>
      <c r="T101" s="105">
        <v>25</v>
      </c>
      <c r="U101" s="26"/>
      <c r="V101" s="7">
        <v>21</v>
      </c>
      <c r="W101" s="218"/>
      <c r="X101" s="43">
        <v>0</v>
      </c>
      <c r="Y101" s="43">
        <v>0</v>
      </c>
      <c r="Z101" s="43">
        <v>0</v>
      </c>
      <c r="AA101" s="43">
        <v>0</v>
      </c>
      <c r="AB101" s="43">
        <v>0</v>
      </c>
      <c r="AC101" s="43">
        <v>0</v>
      </c>
      <c r="AD101" s="43">
        <v>0</v>
      </c>
      <c r="AE101" s="43"/>
      <c r="AF101" s="43"/>
      <c r="AG101" s="43"/>
      <c r="AH101" s="43"/>
      <c r="AI101" s="43"/>
      <c r="AJ101" s="272">
        <v>0</v>
      </c>
      <c r="AK101" s="43">
        <v>0</v>
      </c>
      <c r="AL101" s="43">
        <v>0</v>
      </c>
      <c r="AM101" s="43">
        <v>0</v>
      </c>
      <c r="AN101" s="43">
        <v>0</v>
      </c>
      <c r="AO101" s="43">
        <v>0</v>
      </c>
      <c r="AP101" s="43">
        <v>0</v>
      </c>
      <c r="AQ101" s="43">
        <v>0</v>
      </c>
      <c r="AR101" s="43"/>
      <c r="AS101" s="43"/>
      <c r="AT101" s="43"/>
      <c r="AU101" s="43"/>
      <c r="AV101" s="43"/>
      <c r="AW101" s="271">
        <v>0</v>
      </c>
      <c r="AX101" s="22"/>
      <c r="AY101" s="105">
        <v>1</v>
      </c>
      <c r="AZ101" s="26"/>
      <c r="BA101" s="7">
        <v>2</v>
      </c>
    </row>
    <row r="102" spans="1:53" ht="15" thickBot="1" x14ac:dyDescent="0.25">
      <c r="A102" s="1" t="s">
        <v>116</v>
      </c>
      <c r="B102" s="52" t="s">
        <v>389</v>
      </c>
      <c r="C102" s="28"/>
      <c r="D102" s="41"/>
      <c r="E102" s="43">
        <v>7</v>
      </c>
      <c r="F102" s="43">
        <v>10</v>
      </c>
      <c r="G102" s="43">
        <v>6</v>
      </c>
      <c r="H102" s="43">
        <v>0</v>
      </c>
      <c r="I102" s="43">
        <v>0</v>
      </c>
      <c r="J102" s="43">
        <v>1</v>
      </c>
      <c r="K102" s="43">
        <v>11</v>
      </c>
      <c r="L102" s="43"/>
      <c r="M102" s="43"/>
      <c r="N102" s="43"/>
      <c r="O102" s="43"/>
      <c r="P102" s="43"/>
      <c r="Q102" s="271">
        <v>35</v>
      </c>
      <c r="R102" s="2"/>
      <c r="S102" s="22"/>
      <c r="T102" s="105">
        <v>70</v>
      </c>
      <c r="U102" s="26"/>
      <c r="V102" s="7">
        <v>75</v>
      </c>
      <c r="W102" s="218"/>
      <c r="X102" s="43">
        <v>0</v>
      </c>
      <c r="Y102" s="43">
        <v>2</v>
      </c>
      <c r="Z102" s="43">
        <v>2</v>
      </c>
      <c r="AA102" s="43">
        <v>0</v>
      </c>
      <c r="AB102" s="43">
        <v>1</v>
      </c>
      <c r="AC102" s="43">
        <v>0</v>
      </c>
      <c r="AD102" s="43">
        <v>1</v>
      </c>
      <c r="AE102" s="43"/>
      <c r="AF102" s="43"/>
      <c r="AG102" s="43"/>
      <c r="AH102" s="43"/>
      <c r="AI102" s="43"/>
      <c r="AJ102" s="272">
        <v>6</v>
      </c>
      <c r="AK102" s="43">
        <v>0</v>
      </c>
      <c r="AL102" s="43">
        <v>0</v>
      </c>
      <c r="AM102" s="43">
        <v>0</v>
      </c>
      <c r="AN102" s="43">
        <v>0</v>
      </c>
      <c r="AO102" s="43">
        <v>0</v>
      </c>
      <c r="AP102" s="43">
        <v>0</v>
      </c>
      <c r="AQ102" s="43">
        <v>0</v>
      </c>
      <c r="AR102" s="43"/>
      <c r="AS102" s="43"/>
      <c r="AT102" s="43"/>
      <c r="AU102" s="43"/>
      <c r="AV102" s="43"/>
      <c r="AW102" s="271">
        <v>0</v>
      </c>
      <c r="AX102" s="22"/>
      <c r="AY102" s="105">
        <v>0</v>
      </c>
      <c r="AZ102" s="26"/>
      <c r="BA102" s="7">
        <v>2</v>
      </c>
    </row>
    <row r="103" spans="1:53" ht="15" thickBot="1" x14ac:dyDescent="0.25">
      <c r="A103" s="1" t="s">
        <v>116</v>
      </c>
      <c r="B103" s="52" t="s">
        <v>390</v>
      </c>
      <c r="C103" s="28"/>
      <c r="D103" s="41"/>
      <c r="E103" s="43">
        <v>0</v>
      </c>
      <c r="F103" s="43">
        <v>0</v>
      </c>
      <c r="G103" s="43">
        <v>0</v>
      </c>
      <c r="H103" s="43">
        <v>0</v>
      </c>
      <c r="I103" s="43">
        <v>0</v>
      </c>
      <c r="J103" s="43">
        <v>0</v>
      </c>
      <c r="K103" s="43">
        <v>10</v>
      </c>
      <c r="L103" s="43"/>
      <c r="M103" s="43"/>
      <c r="N103" s="43"/>
      <c r="O103" s="43"/>
      <c r="P103" s="43"/>
      <c r="Q103" s="271">
        <v>10</v>
      </c>
      <c r="R103" s="2"/>
      <c r="S103" s="22"/>
      <c r="T103" s="105">
        <v>17</v>
      </c>
      <c r="U103" s="26"/>
      <c r="V103" s="7">
        <v>21</v>
      </c>
      <c r="W103" s="218"/>
      <c r="X103" s="43">
        <v>0</v>
      </c>
      <c r="Y103" s="43">
        <v>0</v>
      </c>
      <c r="Z103" s="43">
        <v>0</v>
      </c>
      <c r="AA103" s="43">
        <v>0</v>
      </c>
      <c r="AB103" s="43">
        <v>0</v>
      </c>
      <c r="AC103" s="43">
        <v>0</v>
      </c>
      <c r="AD103" s="43">
        <v>0</v>
      </c>
      <c r="AE103" s="43"/>
      <c r="AF103" s="43"/>
      <c r="AG103" s="43"/>
      <c r="AH103" s="43"/>
      <c r="AI103" s="43"/>
      <c r="AJ103" s="272">
        <v>0</v>
      </c>
      <c r="AK103" s="43">
        <v>0</v>
      </c>
      <c r="AL103" s="43">
        <v>0</v>
      </c>
      <c r="AM103" s="43">
        <v>0</v>
      </c>
      <c r="AN103" s="43">
        <v>0</v>
      </c>
      <c r="AO103" s="43">
        <v>0</v>
      </c>
      <c r="AP103" s="43">
        <v>0</v>
      </c>
      <c r="AQ103" s="43">
        <v>0</v>
      </c>
      <c r="AR103" s="43"/>
      <c r="AS103" s="43"/>
      <c r="AT103" s="43"/>
      <c r="AU103" s="43"/>
      <c r="AV103" s="43"/>
      <c r="AW103" s="271">
        <v>0</v>
      </c>
      <c r="AX103" s="22"/>
      <c r="AY103" s="105">
        <v>0</v>
      </c>
      <c r="AZ103" s="26"/>
      <c r="BA103" s="7">
        <v>0</v>
      </c>
    </row>
    <row r="104" spans="1:53" ht="15" thickBot="1" x14ac:dyDescent="0.25">
      <c r="A104" s="1" t="s">
        <v>116</v>
      </c>
      <c r="B104" s="52" t="s">
        <v>391</v>
      </c>
      <c r="C104" s="28"/>
      <c r="D104" s="41"/>
      <c r="E104" s="43">
        <v>0</v>
      </c>
      <c r="F104" s="43">
        <v>1</v>
      </c>
      <c r="G104" s="43">
        <v>24</v>
      </c>
      <c r="H104" s="43">
        <v>19</v>
      </c>
      <c r="I104" s="43">
        <v>1</v>
      </c>
      <c r="J104" s="43">
        <v>3</v>
      </c>
      <c r="K104" s="43">
        <v>2</v>
      </c>
      <c r="L104" s="43"/>
      <c r="M104" s="43"/>
      <c r="N104" s="43"/>
      <c r="O104" s="43"/>
      <c r="P104" s="43"/>
      <c r="Q104" s="271">
        <v>50</v>
      </c>
      <c r="R104" s="2"/>
      <c r="S104" s="22"/>
      <c r="T104" s="105">
        <v>103</v>
      </c>
      <c r="U104" s="26"/>
      <c r="V104" s="7">
        <v>112</v>
      </c>
      <c r="W104" s="218"/>
      <c r="X104" s="43">
        <v>0</v>
      </c>
      <c r="Y104" s="43">
        <v>2</v>
      </c>
      <c r="Z104" s="43">
        <v>1</v>
      </c>
      <c r="AA104" s="43">
        <v>0</v>
      </c>
      <c r="AB104" s="43">
        <v>0</v>
      </c>
      <c r="AC104" s="43">
        <v>0</v>
      </c>
      <c r="AD104" s="43">
        <v>0</v>
      </c>
      <c r="AE104" s="43"/>
      <c r="AF104" s="43"/>
      <c r="AG104" s="43"/>
      <c r="AH104" s="43"/>
      <c r="AI104" s="43"/>
      <c r="AJ104" s="272">
        <v>3</v>
      </c>
      <c r="AK104" s="43">
        <v>1</v>
      </c>
      <c r="AL104" s="43">
        <v>0</v>
      </c>
      <c r="AM104" s="43">
        <v>1</v>
      </c>
      <c r="AN104" s="43">
        <v>1</v>
      </c>
      <c r="AO104" s="43">
        <v>0</v>
      </c>
      <c r="AP104" s="43">
        <v>0</v>
      </c>
      <c r="AQ104" s="43">
        <v>0</v>
      </c>
      <c r="AR104" s="43"/>
      <c r="AS104" s="43"/>
      <c r="AT104" s="43"/>
      <c r="AU104" s="43"/>
      <c r="AV104" s="43"/>
      <c r="AW104" s="271">
        <v>3</v>
      </c>
      <c r="AX104" s="22"/>
      <c r="AY104" s="105">
        <v>3</v>
      </c>
      <c r="AZ104" s="26"/>
      <c r="BA104" s="7">
        <v>7</v>
      </c>
    </row>
    <row r="105" spans="1:53" ht="15" thickBot="1" x14ac:dyDescent="0.25">
      <c r="A105" s="1" t="s">
        <v>116</v>
      </c>
      <c r="B105" s="52" t="s">
        <v>392</v>
      </c>
      <c r="C105" s="28"/>
      <c r="D105" s="41"/>
      <c r="E105" s="43">
        <v>0</v>
      </c>
      <c r="F105" s="43">
        <v>3</v>
      </c>
      <c r="G105" s="43">
        <v>0</v>
      </c>
      <c r="H105" s="43">
        <v>8</v>
      </c>
      <c r="I105" s="43">
        <v>0</v>
      </c>
      <c r="J105" s="43">
        <v>5</v>
      </c>
      <c r="K105" s="43">
        <v>4</v>
      </c>
      <c r="L105" s="43"/>
      <c r="M105" s="43"/>
      <c r="N105" s="43"/>
      <c r="O105" s="43"/>
      <c r="P105" s="43"/>
      <c r="Q105" s="271">
        <v>20</v>
      </c>
      <c r="R105" s="2"/>
      <c r="S105" s="22"/>
      <c r="T105" s="105">
        <v>122</v>
      </c>
      <c r="U105" s="26"/>
      <c r="V105" s="7">
        <v>90</v>
      </c>
      <c r="W105" s="218"/>
      <c r="X105" s="43">
        <v>0</v>
      </c>
      <c r="Y105" s="43">
        <v>0</v>
      </c>
      <c r="Z105" s="43">
        <v>4</v>
      </c>
      <c r="AA105" s="43">
        <v>3</v>
      </c>
      <c r="AB105" s="43">
        <v>0</v>
      </c>
      <c r="AC105" s="43">
        <v>2</v>
      </c>
      <c r="AD105" s="43">
        <v>0</v>
      </c>
      <c r="AE105" s="43"/>
      <c r="AF105" s="43"/>
      <c r="AG105" s="43"/>
      <c r="AH105" s="43"/>
      <c r="AI105" s="43"/>
      <c r="AJ105" s="272">
        <v>9</v>
      </c>
      <c r="AK105" s="43">
        <v>0</v>
      </c>
      <c r="AL105" s="43">
        <v>2</v>
      </c>
      <c r="AM105" s="43">
        <v>2</v>
      </c>
      <c r="AN105" s="43">
        <v>0</v>
      </c>
      <c r="AO105" s="43">
        <v>0</v>
      </c>
      <c r="AP105" s="43">
        <v>1</v>
      </c>
      <c r="AQ105" s="43">
        <v>0</v>
      </c>
      <c r="AR105" s="43"/>
      <c r="AS105" s="43"/>
      <c r="AT105" s="43"/>
      <c r="AU105" s="43"/>
      <c r="AV105" s="43"/>
      <c r="AW105" s="271">
        <v>5</v>
      </c>
      <c r="AX105" s="22"/>
      <c r="AY105" s="105">
        <v>8</v>
      </c>
      <c r="AZ105" s="26"/>
      <c r="BA105" s="7">
        <v>3</v>
      </c>
    </row>
    <row r="106" spans="1:53" ht="15" thickBot="1" x14ac:dyDescent="0.25">
      <c r="A106" s="1" t="s">
        <v>116</v>
      </c>
      <c r="B106" s="52" t="s">
        <v>393</v>
      </c>
      <c r="C106" s="28"/>
      <c r="D106" s="41"/>
      <c r="E106" s="43">
        <v>16</v>
      </c>
      <c r="F106" s="43">
        <v>11</v>
      </c>
      <c r="G106" s="43">
        <v>10</v>
      </c>
      <c r="H106" s="43">
        <v>16</v>
      </c>
      <c r="I106" s="43">
        <v>29</v>
      </c>
      <c r="J106" s="43">
        <v>19</v>
      </c>
      <c r="K106" s="43">
        <v>26</v>
      </c>
      <c r="L106" s="43"/>
      <c r="M106" s="43"/>
      <c r="N106" s="43"/>
      <c r="O106" s="43"/>
      <c r="P106" s="43"/>
      <c r="Q106" s="271">
        <v>127</v>
      </c>
      <c r="R106" s="2"/>
      <c r="S106" s="22"/>
      <c r="T106" s="105">
        <v>280</v>
      </c>
      <c r="U106" s="26"/>
      <c r="V106" s="7">
        <v>381</v>
      </c>
      <c r="W106" s="218"/>
      <c r="X106" s="43">
        <v>2</v>
      </c>
      <c r="Y106" s="43">
        <v>4</v>
      </c>
      <c r="Z106" s="43">
        <v>2</v>
      </c>
      <c r="AA106" s="43">
        <v>0</v>
      </c>
      <c r="AB106" s="43">
        <v>0</v>
      </c>
      <c r="AC106" s="43">
        <v>6</v>
      </c>
      <c r="AD106" s="43">
        <v>1</v>
      </c>
      <c r="AE106" s="43"/>
      <c r="AF106" s="43"/>
      <c r="AG106" s="43"/>
      <c r="AH106" s="43"/>
      <c r="AI106" s="43"/>
      <c r="AJ106" s="272">
        <v>15</v>
      </c>
      <c r="AK106" s="43">
        <v>2</v>
      </c>
      <c r="AL106" s="43">
        <v>0</v>
      </c>
      <c r="AM106" s="43">
        <v>1</v>
      </c>
      <c r="AN106" s="43">
        <v>0</v>
      </c>
      <c r="AO106" s="43">
        <v>0</v>
      </c>
      <c r="AP106" s="43">
        <v>1</v>
      </c>
      <c r="AQ106" s="43">
        <v>1</v>
      </c>
      <c r="AR106" s="43"/>
      <c r="AS106" s="43"/>
      <c r="AT106" s="43"/>
      <c r="AU106" s="43"/>
      <c r="AV106" s="43"/>
      <c r="AW106" s="271">
        <v>5</v>
      </c>
      <c r="AX106" s="22"/>
      <c r="AY106" s="105">
        <v>24</v>
      </c>
      <c r="AZ106" s="26"/>
      <c r="BA106" s="7">
        <v>21</v>
      </c>
    </row>
    <row r="107" spans="1:53" ht="15" thickBot="1" x14ac:dyDescent="0.25">
      <c r="A107" s="1" t="s">
        <v>116</v>
      </c>
      <c r="B107" s="52" t="s">
        <v>394</v>
      </c>
      <c r="C107" s="28"/>
      <c r="D107" s="41"/>
      <c r="E107" s="43">
        <v>23</v>
      </c>
      <c r="F107" s="43">
        <v>16</v>
      </c>
      <c r="G107" s="43">
        <v>7</v>
      </c>
      <c r="H107" s="43">
        <v>14</v>
      </c>
      <c r="I107" s="43">
        <v>9</v>
      </c>
      <c r="J107" s="43">
        <v>15</v>
      </c>
      <c r="K107" s="43">
        <v>36</v>
      </c>
      <c r="L107" s="43"/>
      <c r="M107" s="43"/>
      <c r="N107" s="43"/>
      <c r="O107" s="43"/>
      <c r="P107" s="43"/>
      <c r="Q107" s="271">
        <v>120</v>
      </c>
      <c r="R107" s="2"/>
      <c r="S107" s="22"/>
      <c r="T107" s="105">
        <v>278</v>
      </c>
      <c r="U107" s="26"/>
      <c r="V107" s="7">
        <v>295</v>
      </c>
      <c r="W107" s="218"/>
      <c r="X107" s="43">
        <v>3</v>
      </c>
      <c r="Y107" s="43">
        <v>11</v>
      </c>
      <c r="Z107" s="43">
        <v>9</v>
      </c>
      <c r="AA107" s="43">
        <v>6</v>
      </c>
      <c r="AB107" s="43">
        <v>5</v>
      </c>
      <c r="AC107" s="43">
        <v>3</v>
      </c>
      <c r="AD107" s="43">
        <v>10</v>
      </c>
      <c r="AE107" s="43"/>
      <c r="AF107" s="43"/>
      <c r="AG107" s="43"/>
      <c r="AH107" s="43"/>
      <c r="AI107" s="43"/>
      <c r="AJ107" s="272">
        <v>47</v>
      </c>
      <c r="AK107" s="43">
        <v>0</v>
      </c>
      <c r="AL107" s="43">
        <v>0</v>
      </c>
      <c r="AM107" s="43">
        <v>0</v>
      </c>
      <c r="AN107" s="43">
        <v>0</v>
      </c>
      <c r="AO107" s="43">
        <v>0</v>
      </c>
      <c r="AP107" s="43">
        <v>1</v>
      </c>
      <c r="AQ107" s="43">
        <v>0</v>
      </c>
      <c r="AR107" s="43"/>
      <c r="AS107" s="43"/>
      <c r="AT107" s="43"/>
      <c r="AU107" s="43"/>
      <c r="AV107" s="43"/>
      <c r="AW107" s="271">
        <v>1</v>
      </c>
      <c r="AX107" s="22"/>
      <c r="AY107" s="105">
        <v>16</v>
      </c>
      <c r="AZ107" s="26"/>
      <c r="BA107" s="7">
        <v>20</v>
      </c>
    </row>
    <row r="108" spans="1:53" ht="15" thickBot="1" x14ac:dyDescent="0.25">
      <c r="A108" s="1" t="s">
        <v>116</v>
      </c>
      <c r="B108" s="52" t="s">
        <v>395</v>
      </c>
      <c r="C108" s="28"/>
      <c r="D108" s="41"/>
      <c r="E108" s="43">
        <v>3</v>
      </c>
      <c r="F108" s="43">
        <v>3</v>
      </c>
      <c r="G108" s="43">
        <v>25</v>
      </c>
      <c r="H108" s="43">
        <v>15</v>
      </c>
      <c r="I108" s="43">
        <v>19</v>
      </c>
      <c r="J108" s="43">
        <v>14</v>
      </c>
      <c r="K108" s="43">
        <v>13</v>
      </c>
      <c r="L108" s="43"/>
      <c r="M108" s="43"/>
      <c r="N108" s="43"/>
      <c r="O108" s="43"/>
      <c r="P108" s="43"/>
      <c r="Q108" s="271">
        <v>92</v>
      </c>
      <c r="R108" s="2"/>
      <c r="S108" s="22"/>
      <c r="T108" s="105">
        <v>249</v>
      </c>
      <c r="U108" s="26"/>
      <c r="V108" s="7">
        <v>222</v>
      </c>
      <c r="W108" s="218"/>
      <c r="X108" s="43">
        <v>6</v>
      </c>
      <c r="Y108" s="43">
        <v>3</v>
      </c>
      <c r="Z108" s="43">
        <v>6</v>
      </c>
      <c r="AA108" s="43">
        <v>5</v>
      </c>
      <c r="AB108" s="43">
        <v>7</v>
      </c>
      <c r="AC108" s="43">
        <v>1</v>
      </c>
      <c r="AD108" s="43">
        <v>7</v>
      </c>
      <c r="AE108" s="43"/>
      <c r="AF108" s="43"/>
      <c r="AG108" s="43"/>
      <c r="AH108" s="43"/>
      <c r="AI108" s="43"/>
      <c r="AJ108" s="272">
        <v>35</v>
      </c>
      <c r="AK108" s="43">
        <v>4</v>
      </c>
      <c r="AL108" s="43">
        <v>0</v>
      </c>
      <c r="AM108" s="43">
        <v>21</v>
      </c>
      <c r="AN108" s="43">
        <v>5</v>
      </c>
      <c r="AO108" s="43">
        <v>0</v>
      </c>
      <c r="AP108" s="43">
        <v>5</v>
      </c>
      <c r="AQ108" s="43">
        <v>7</v>
      </c>
      <c r="AR108" s="43"/>
      <c r="AS108" s="43"/>
      <c r="AT108" s="43"/>
      <c r="AU108" s="43"/>
      <c r="AV108" s="43"/>
      <c r="AW108" s="271">
        <v>42</v>
      </c>
      <c r="AX108" s="22"/>
      <c r="AY108" s="105">
        <v>18</v>
      </c>
      <c r="AZ108" s="26"/>
      <c r="BA108" s="7">
        <v>19</v>
      </c>
    </row>
    <row r="109" spans="1:53" ht="15" thickBot="1" x14ac:dyDescent="0.25">
      <c r="A109" s="1" t="s">
        <v>116</v>
      </c>
      <c r="B109" s="52" t="s">
        <v>396</v>
      </c>
      <c r="C109" s="28"/>
      <c r="D109" s="41"/>
      <c r="E109" s="43">
        <v>1</v>
      </c>
      <c r="F109" s="43">
        <v>1</v>
      </c>
      <c r="G109" s="43">
        <v>23</v>
      </c>
      <c r="H109" s="43">
        <v>5</v>
      </c>
      <c r="I109" s="43">
        <v>4</v>
      </c>
      <c r="J109" s="43">
        <v>8</v>
      </c>
      <c r="K109" s="43">
        <v>5</v>
      </c>
      <c r="L109" s="43"/>
      <c r="M109" s="43"/>
      <c r="N109" s="43"/>
      <c r="O109" s="43"/>
      <c r="P109" s="43"/>
      <c r="Q109" s="271">
        <v>47</v>
      </c>
      <c r="R109" s="2"/>
      <c r="S109" s="22"/>
      <c r="T109" s="105">
        <v>564</v>
      </c>
      <c r="U109" s="26"/>
      <c r="V109" s="7">
        <v>271</v>
      </c>
      <c r="W109" s="218"/>
      <c r="X109" s="43">
        <v>2</v>
      </c>
      <c r="Y109" s="43">
        <v>5</v>
      </c>
      <c r="Z109" s="43">
        <v>1</v>
      </c>
      <c r="AA109" s="43">
        <v>3</v>
      </c>
      <c r="AB109" s="43">
        <v>4</v>
      </c>
      <c r="AC109" s="43">
        <v>0</v>
      </c>
      <c r="AD109" s="43">
        <v>1</v>
      </c>
      <c r="AE109" s="43"/>
      <c r="AF109" s="43"/>
      <c r="AG109" s="43"/>
      <c r="AH109" s="43"/>
      <c r="AI109" s="43"/>
      <c r="AJ109" s="272">
        <v>16</v>
      </c>
      <c r="AK109" s="43">
        <v>0</v>
      </c>
      <c r="AL109" s="43">
        <v>0</v>
      </c>
      <c r="AM109" s="43">
        <v>0</v>
      </c>
      <c r="AN109" s="43">
        <v>0</v>
      </c>
      <c r="AO109" s="43">
        <v>0</v>
      </c>
      <c r="AP109" s="43">
        <v>0</v>
      </c>
      <c r="AQ109" s="43">
        <v>0</v>
      </c>
      <c r="AR109" s="43"/>
      <c r="AS109" s="43"/>
      <c r="AT109" s="43"/>
      <c r="AU109" s="43"/>
      <c r="AV109" s="43"/>
      <c r="AW109" s="271">
        <v>0</v>
      </c>
      <c r="AX109" s="22"/>
      <c r="AY109" s="105">
        <v>30</v>
      </c>
      <c r="AZ109" s="26"/>
      <c r="BA109" s="7">
        <v>3</v>
      </c>
    </row>
    <row r="110" spans="1:53" ht="15" thickBot="1" x14ac:dyDescent="0.25">
      <c r="A110" s="138" t="s">
        <v>116</v>
      </c>
      <c r="B110" s="52" t="s">
        <v>397</v>
      </c>
      <c r="C110" s="28"/>
      <c r="D110" s="41"/>
      <c r="E110" s="43">
        <v>12</v>
      </c>
      <c r="F110" s="43">
        <v>9</v>
      </c>
      <c r="G110" s="43">
        <v>4</v>
      </c>
      <c r="H110" s="43">
        <v>101</v>
      </c>
      <c r="I110" s="43">
        <v>91</v>
      </c>
      <c r="J110" s="43">
        <v>32</v>
      </c>
      <c r="K110" s="43">
        <v>23</v>
      </c>
      <c r="L110" s="43"/>
      <c r="M110" s="43"/>
      <c r="N110" s="43"/>
      <c r="O110" s="43"/>
      <c r="P110" s="43"/>
      <c r="Q110" s="271">
        <v>272</v>
      </c>
      <c r="R110" s="2"/>
      <c r="S110" s="22"/>
      <c r="T110" s="105">
        <v>701</v>
      </c>
      <c r="U110" s="26"/>
      <c r="V110" s="7">
        <v>728</v>
      </c>
      <c r="W110" s="218"/>
      <c r="X110" s="43">
        <v>9</v>
      </c>
      <c r="Y110" s="43">
        <v>17</v>
      </c>
      <c r="Z110" s="43">
        <v>3</v>
      </c>
      <c r="AA110" s="43">
        <v>3</v>
      </c>
      <c r="AB110" s="43">
        <v>21</v>
      </c>
      <c r="AC110" s="43">
        <v>11</v>
      </c>
      <c r="AD110" s="43">
        <v>16</v>
      </c>
      <c r="AE110" s="43"/>
      <c r="AF110" s="43"/>
      <c r="AG110" s="43"/>
      <c r="AH110" s="43"/>
      <c r="AI110" s="43"/>
      <c r="AJ110" s="272">
        <v>80</v>
      </c>
      <c r="AK110" s="43">
        <v>1</v>
      </c>
      <c r="AL110" s="43">
        <v>1</v>
      </c>
      <c r="AM110" s="43">
        <v>2</v>
      </c>
      <c r="AN110" s="43">
        <v>0</v>
      </c>
      <c r="AO110" s="43">
        <v>0</v>
      </c>
      <c r="AP110" s="43">
        <v>0</v>
      </c>
      <c r="AQ110" s="43">
        <v>0</v>
      </c>
      <c r="AR110" s="43"/>
      <c r="AS110" s="43"/>
      <c r="AT110" s="43"/>
      <c r="AU110" s="43"/>
      <c r="AV110" s="43"/>
      <c r="AW110" s="271">
        <v>4</v>
      </c>
      <c r="AX110" s="22"/>
      <c r="AY110" s="105">
        <v>109</v>
      </c>
      <c r="AZ110" s="26"/>
      <c r="BA110" s="7">
        <v>154</v>
      </c>
    </row>
    <row r="111" spans="1:53" ht="15" thickBot="1" x14ac:dyDescent="0.25">
      <c r="A111" s="294" t="s">
        <v>163</v>
      </c>
      <c r="B111" s="295"/>
      <c r="C111" s="76">
        <v>0.19319119425316303</v>
      </c>
      <c r="D111" s="9">
        <v>3.7015432818906034E-2</v>
      </c>
      <c r="E111" s="5">
        <v>189</v>
      </c>
      <c r="F111" s="5">
        <v>199</v>
      </c>
      <c r="G111" s="5">
        <v>178</v>
      </c>
      <c r="H111" s="5">
        <v>616</v>
      </c>
      <c r="I111" s="5">
        <v>569</v>
      </c>
      <c r="J111" s="5">
        <v>270</v>
      </c>
      <c r="K111" s="5">
        <v>200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225">
        <v>2221</v>
      </c>
      <c r="R111" s="6">
        <v>65587</v>
      </c>
      <c r="S111" s="5">
        <v>0</v>
      </c>
      <c r="T111" s="211">
        <v>7915</v>
      </c>
      <c r="U111" s="5">
        <v>0</v>
      </c>
      <c r="V111" s="5">
        <v>6443</v>
      </c>
      <c r="W111" s="218">
        <v>64889</v>
      </c>
      <c r="X111" s="5">
        <v>39</v>
      </c>
      <c r="Y111" s="5">
        <v>88</v>
      </c>
      <c r="Z111" s="5">
        <v>64</v>
      </c>
      <c r="AA111" s="5">
        <v>69</v>
      </c>
      <c r="AB111" s="5">
        <v>96</v>
      </c>
      <c r="AC111" s="5">
        <v>57</v>
      </c>
      <c r="AD111" s="5">
        <v>71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273">
        <v>484</v>
      </c>
      <c r="AK111" s="5">
        <v>13</v>
      </c>
      <c r="AL111" s="5">
        <v>24</v>
      </c>
      <c r="AM111" s="5">
        <v>32</v>
      </c>
      <c r="AN111" s="5">
        <v>13</v>
      </c>
      <c r="AO111" s="5">
        <v>20</v>
      </c>
      <c r="AP111" s="5">
        <v>13</v>
      </c>
      <c r="AQ111" s="5">
        <v>12</v>
      </c>
      <c r="AR111" s="5">
        <v>0</v>
      </c>
      <c r="AS111" s="5">
        <v>0</v>
      </c>
      <c r="AT111" s="5">
        <v>0</v>
      </c>
      <c r="AU111" s="5">
        <v>0</v>
      </c>
      <c r="AV111" s="5">
        <v>0</v>
      </c>
      <c r="AW111" s="225">
        <v>127</v>
      </c>
      <c r="AX111" s="5">
        <v>0</v>
      </c>
      <c r="AY111" s="211">
        <v>561</v>
      </c>
      <c r="AZ111" s="5">
        <v>0</v>
      </c>
      <c r="BA111" s="5">
        <v>501</v>
      </c>
    </row>
    <row r="112" spans="1:53" ht="15" thickBot="1" x14ac:dyDescent="0.25">
      <c r="A112" s="1" t="s">
        <v>129</v>
      </c>
      <c r="B112" s="52" t="s">
        <v>398</v>
      </c>
      <c r="C112" s="28"/>
      <c r="D112" s="41"/>
      <c r="E112" s="43">
        <v>1</v>
      </c>
      <c r="F112" s="43">
        <v>4</v>
      </c>
      <c r="G112" s="43">
        <v>2</v>
      </c>
      <c r="H112" s="43">
        <v>3</v>
      </c>
      <c r="I112" s="43">
        <v>2</v>
      </c>
      <c r="J112" s="43">
        <v>0</v>
      </c>
      <c r="K112" s="43">
        <v>0</v>
      </c>
      <c r="L112" s="43"/>
      <c r="M112" s="43"/>
      <c r="N112" s="43"/>
      <c r="O112" s="43"/>
      <c r="P112" s="43"/>
      <c r="Q112" s="271">
        <v>12</v>
      </c>
      <c r="R112" s="2"/>
      <c r="S112" s="22"/>
      <c r="T112" s="105">
        <v>18</v>
      </c>
      <c r="U112" s="26"/>
      <c r="V112" s="7">
        <v>10</v>
      </c>
      <c r="W112" s="218"/>
      <c r="X112" s="43">
        <v>0</v>
      </c>
      <c r="Y112" s="43">
        <v>0</v>
      </c>
      <c r="Z112" s="43">
        <v>0</v>
      </c>
      <c r="AA112" s="43">
        <v>0</v>
      </c>
      <c r="AB112" s="43">
        <v>0</v>
      </c>
      <c r="AC112" s="43">
        <v>0</v>
      </c>
      <c r="AD112" s="43">
        <v>0</v>
      </c>
      <c r="AE112" s="43"/>
      <c r="AF112" s="43"/>
      <c r="AG112" s="43"/>
      <c r="AH112" s="43"/>
      <c r="AI112" s="43"/>
      <c r="AJ112" s="272">
        <v>0</v>
      </c>
      <c r="AK112" s="43">
        <v>0</v>
      </c>
      <c r="AL112" s="43">
        <v>0</v>
      </c>
      <c r="AM112" s="43">
        <v>0</v>
      </c>
      <c r="AN112" s="43">
        <v>0</v>
      </c>
      <c r="AO112" s="43">
        <v>0</v>
      </c>
      <c r="AP112" s="43">
        <v>0</v>
      </c>
      <c r="AQ112" s="43">
        <v>0</v>
      </c>
      <c r="AR112" s="43"/>
      <c r="AS112" s="43"/>
      <c r="AT112" s="43"/>
      <c r="AU112" s="43"/>
      <c r="AV112" s="43"/>
      <c r="AW112" s="271">
        <v>0</v>
      </c>
      <c r="AX112" s="22"/>
      <c r="AY112" s="105">
        <v>0</v>
      </c>
      <c r="AZ112" s="26"/>
      <c r="BA112" s="7">
        <v>0</v>
      </c>
    </row>
    <row r="113" spans="1:53" ht="15" thickBot="1" x14ac:dyDescent="0.25">
      <c r="A113" s="1" t="s">
        <v>129</v>
      </c>
      <c r="B113" s="52" t="s">
        <v>399</v>
      </c>
      <c r="C113" s="28"/>
      <c r="D113" s="41"/>
      <c r="E113" s="43">
        <v>1</v>
      </c>
      <c r="F113" s="43">
        <v>0</v>
      </c>
      <c r="G113" s="43">
        <v>0</v>
      </c>
      <c r="H113" s="43">
        <v>1</v>
      </c>
      <c r="I113" s="43">
        <v>0</v>
      </c>
      <c r="J113" s="43">
        <v>0</v>
      </c>
      <c r="K113" s="43">
        <v>0</v>
      </c>
      <c r="L113" s="43"/>
      <c r="M113" s="43"/>
      <c r="N113" s="43"/>
      <c r="O113" s="43"/>
      <c r="P113" s="43"/>
      <c r="Q113" s="271">
        <v>2</v>
      </c>
      <c r="R113" s="2"/>
      <c r="S113" s="22"/>
      <c r="T113" s="105">
        <v>64</v>
      </c>
      <c r="U113" s="26"/>
      <c r="V113" s="7">
        <v>68</v>
      </c>
      <c r="W113" s="218"/>
      <c r="X113" s="43">
        <v>0</v>
      </c>
      <c r="Y113" s="43">
        <v>0</v>
      </c>
      <c r="Z113" s="43">
        <v>1</v>
      </c>
      <c r="AA113" s="43">
        <v>3</v>
      </c>
      <c r="AB113" s="43">
        <v>1</v>
      </c>
      <c r="AC113" s="43">
        <v>1</v>
      </c>
      <c r="AD113" s="43">
        <v>0</v>
      </c>
      <c r="AE113" s="43"/>
      <c r="AF113" s="43"/>
      <c r="AG113" s="43"/>
      <c r="AH113" s="43"/>
      <c r="AI113" s="43"/>
      <c r="AJ113" s="272">
        <v>6</v>
      </c>
      <c r="AK113" s="43">
        <v>0</v>
      </c>
      <c r="AL113" s="43">
        <v>0</v>
      </c>
      <c r="AM113" s="43">
        <v>0</v>
      </c>
      <c r="AN113" s="43">
        <v>0</v>
      </c>
      <c r="AO113" s="43">
        <v>0</v>
      </c>
      <c r="AP113" s="43">
        <v>1</v>
      </c>
      <c r="AQ113" s="43">
        <v>0</v>
      </c>
      <c r="AR113" s="43"/>
      <c r="AS113" s="43"/>
      <c r="AT113" s="43"/>
      <c r="AU113" s="43"/>
      <c r="AV113" s="43"/>
      <c r="AW113" s="271">
        <v>1</v>
      </c>
      <c r="AX113" s="22"/>
      <c r="AY113" s="105">
        <v>3</v>
      </c>
      <c r="AZ113" s="26"/>
      <c r="BA113" s="7">
        <v>3</v>
      </c>
    </row>
    <row r="114" spans="1:53" ht="15" thickBot="1" x14ac:dyDescent="0.25">
      <c r="A114" s="1" t="s">
        <v>129</v>
      </c>
      <c r="B114" s="52" t="s">
        <v>400</v>
      </c>
      <c r="C114" s="28"/>
      <c r="D114" s="41"/>
      <c r="E114" s="43">
        <v>1</v>
      </c>
      <c r="F114" s="43">
        <v>0</v>
      </c>
      <c r="G114" s="43">
        <v>0</v>
      </c>
      <c r="H114" s="43">
        <v>0</v>
      </c>
      <c r="I114" s="43">
        <v>4</v>
      </c>
      <c r="J114" s="43">
        <v>1</v>
      </c>
      <c r="K114" s="43">
        <v>2</v>
      </c>
      <c r="L114" s="43"/>
      <c r="M114" s="43"/>
      <c r="N114" s="43"/>
      <c r="O114" s="43"/>
      <c r="P114" s="43"/>
      <c r="Q114" s="271">
        <v>8</v>
      </c>
      <c r="R114" s="2"/>
      <c r="S114" s="22"/>
      <c r="T114" s="105">
        <v>42</v>
      </c>
      <c r="U114" s="26"/>
      <c r="V114" s="7">
        <v>0</v>
      </c>
      <c r="W114" s="218"/>
      <c r="X114" s="43">
        <v>3</v>
      </c>
      <c r="Y114" s="43">
        <v>1</v>
      </c>
      <c r="Z114" s="43">
        <v>0</v>
      </c>
      <c r="AA114" s="43">
        <v>2</v>
      </c>
      <c r="AB114" s="43">
        <v>0</v>
      </c>
      <c r="AC114" s="43">
        <v>0</v>
      </c>
      <c r="AD114" s="43">
        <v>0</v>
      </c>
      <c r="AE114" s="43"/>
      <c r="AF114" s="43"/>
      <c r="AG114" s="43"/>
      <c r="AH114" s="43"/>
      <c r="AI114" s="43"/>
      <c r="AJ114" s="272">
        <v>6</v>
      </c>
      <c r="AK114" s="43">
        <v>0</v>
      </c>
      <c r="AL114" s="43">
        <v>0</v>
      </c>
      <c r="AM114" s="43">
        <v>0</v>
      </c>
      <c r="AN114" s="43">
        <v>1</v>
      </c>
      <c r="AO114" s="43">
        <v>0</v>
      </c>
      <c r="AP114" s="43">
        <v>0</v>
      </c>
      <c r="AQ114" s="43">
        <v>0</v>
      </c>
      <c r="AR114" s="43"/>
      <c r="AS114" s="43"/>
      <c r="AT114" s="43"/>
      <c r="AU114" s="43"/>
      <c r="AV114" s="43"/>
      <c r="AW114" s="271">
        <v>1</v>
      </c>
      <c r="AX114" s="22"/>
      <c r="AY114" s="105">
        <v>0</v>
      </c>
      <c r="AZ114" s="26"/>
      <c r="BA114" s="7">
        <v>0</v>
      </c>
    </row>
    <row r="115" spans="1:53" ht="15" thickBot="1" x14ac:dyDescent="0.25">
      <c r="A115" s="1" t="s">
        <v>129</v>
      </c>
      <c r="B115" s="52" t="s">
        <v>401</v>
      </c>
      <c r="C115" s="28"/>
      <c r="D115" s="41"/>
      <c r="E115" s="43">
        <v>0</v>
      </c>
      <c r="F115" s="43">
        <v>0</v>
      </c>
      <c r="G115" s="43">
        <v>0</v>
      </c>
      <c r="H115" s="43">
        <v>3</v>
      </c>
      <c r="I115" s="43">
        <v>6</v>
      </c>
      <c r="J115" s="43">
        <v>1</v>
      </c>
      <c r="K115" s="43">
        <v>2</v>
      </c>
      <c r="L115" s="43"/>
      <c r="M115" s="43"/>
      <c r="N115" s="43"/>
      <c r="O115" s="43"/>
      <c r="P115" s="43"/>
      <c r="Q115" s="271">
        <v>12</v>
      </c>
      <c r="R115" s="2"/>
      <c r="S115" s="22"/>
      <c r="T115" s="105">
        <v>46</v>
      </c>
      <c r="U115" s="26"/>
      <c r="V115" s="7">
        <v>43</v>
      </c>
      <c r="W115" s="218"/>
      <c r="X115" s="43">
        <v>0</v>
      </c>
      <c r="Y115" s="43">
        <v>0</v>
      </c>
      <c r="Z115" s="43">
        <v>0</v>
      </c>
      <c r="AA115" s="43">
        <v>2</v>
      </c>
      <c r="AB115" s="43">
        <v>1</v>
      </c>
      <c r="AC115" s="43">
        <v>0</v>
      </c>
      <c r="AD115" s="43">
        <v>1</v>
      </c>
      <c r="AE115" s="43"/>
      <c r="AF115" s="43"/>
      <c r="AG115" s="43"/>
      <c r="AH115" s="43"/>
      <c r="AI115" s="43"/>
      <c r="AJ115" s="272">
        <v>4</v>
      </c>
      <c r="AK115" s="43">
        <v>0</v>
      </c>
      <c r="AL115" s="43">
        <v>0</v>
      </c>
      <c r="AM115" s="43">
        <v>0</v>
      </c>
      <c r="AN115" s="43">
        <v>0</v>
      </c>
      <c r="AO115" s="43">
        <v>0</v>
      </c>
      <c r="AP115" s="43">
        <v>0</v>
      </c>
      <c r="AQ115" s="43">
        <v>0</v>
      </c>
      <c r="AR115" s="43"/>
      <c r="AS115" s="43"/>
      <c r="AT115" s="43"/>
      <c r="AU115" s="43"/>
      <c r="AV115" s="43"/>
      <c r="AW115" s="271">
        <v>0</v>
      </c>
      <c r="AX115" s="22"/>
      <c r="AY115" s="105">
        <v>1</v>
      </c>
      <c r="AZ115" s="26"/>
      <c r="BA115" s="7">
        <v>0</v>
      </c>
    </row>
    <row r="116" spans="1:53" ht="15" thickBot="1" x14ac:dyDescent="0.25">
      <c r="A116" s="1" t="s">
        <v>129</v>
      </c>
      <c r="B116" s="52" t="s">
        <v>402</v>
      </c>
      <c r="C116" s="28"/>
      <c r="D116" s="41"/>
      <c r="E116" s="43">
        <v>0</v>
      </c>
      <c r="F116" s="43">
        <v>3</v>
      </c>
      <c r="G116" s="43">
        <v>1</v>
      </c>
      <c r="H116" s="43">
        <v>2</v>
      </c>
      <c r="I116" s="43">
        <v>12</v>
      </c>
      <c r="J116" s="43">
        <v>1</v>
      </c>
      <c r="K116" s="43">
        <v>3</v>
      </c>
      <c r="L116" s="43"/>
      <c r="M116" s="43"/>
      <c r="N116" s="43"/>
      <c r="O116" s="43"/>
      <c r="P116" s="43"/>
      <c r="Q116" s="271">
        <v>22</v>
      </c>
      <c r="R116" s="2"/>
      <c r="S116" s="22"/>
      <c r="T116" s="105">
        <v>133</v>
      </c>
      <c r="U116" s="26"/>
      <c r="V116" s="7">
        <v>146</v>
      </c>
      <c r="W116" s="218"/>
      <c r="X116" s="43">
        <v>1</v>
      </c>
      <c r="Y116" s="43">
        <v>2</v>
      </c>
      <c r="Z116" s="43">
        <v>1</v>
      </c>
      <c r="AA116" s="43">
        <v>1</v>
      </c>
      <c r="AB116" s="43">
        <v>1</v>
      </c>
      <c r="AC116" s="43">
        <v>1</v>
      </c>
      <c r="AD116" s="43">
        <v>1</v>
      </c>
      <c r="AE116" s="43"/>
      <c r="AF116" s="43"/>
      <c r="AG116" s="43"/>
      <c r="AH116" s="43"/>
      <c r="AI116" s="43"/>
      <c r="AJ116" s="272">
        <v>8</v>
      </c>
      <c r="AK116" s="43">
        <v>0</v>
      </c>
      <c r="AL116" s="43">
        <v>0</v>
      </c>
      <c r="AM116" s="43">
        <v>0</v>
      </c>
      <c r="AN116" s="43">
        <v>0</v>
      </c>
      <c r="AO116" s="43">
        <v>0</v>
      </c>
      <c r="AP116" s="43">
        <v>0</v>
      </c>
      <c r="AQ116" s="43">
        <v>0</v>
      </c>
      <c r="AR116" s="43"/>
      <c r="AS116" s="43"/>
      <c r="AT116" s="43"/>
      <c r="AU116" s="43"/>
      <c r="AV116" s="43"/>
      <c r="AW116" s="271">
        <v>0</v>
      </c>
      <c r="AX116" s="22"/>
      <c r="AY116" s="105">
        <v>0</v>
      </c>
      <c r="AZ116" s="26"/>
      <c r="BA116" s="7">
        <v>1</v>
      </c>
    </row>
    <row r="117" spans="1:53" ht="15" thickBot="1" x14ac:dyDescent="0.25">
      <c r="A117" s="1" t="s">
        <v>129</v>
      </c>
      <c r="B117" s="52" t="s">
        <v>403</v>
      </c>
      <c r="C117" s="28"/>
      <c r="D117" s="41"/>
      <c r="E117" s="43">
        <v>0</v>
      </c>
      <c r="F117" s="43">
        <v>0</v>
      </c>
      <c r="G117" s="43">
        <v>0</v>
      </c>
      <c r="H117" s="43">
        <v>1</v>
      </c>
      <c r="I117" s="43">
        <v>2</v>
      </c>
      <c r="J117" s="43">
        <v>0</v>
      </c>
      <c r="K117" s="43">
        <v>0</v>
      </c>
      <c r="L117" s="43"/>
      <c r="M117" s="43"/>
      <c r="N117" s="43"/>
      <c r="O117" s="43"/>
      <c r="P117" s="43"/>
      <c r="Q117" s="271">
        <v>3</v>
      </c>
      <c r="R117" s="2"/>
      <c r="S117" s="22"/>
      <c r="T117" s="105">
        <v>25</v>
      </c>
      <c r="U117" s="26"/>
      <c r="V117" s="7">
        <v>27</v>
      </c>
      <c r="W117" s="218"/>
      <c r="X117" s="43">
        <v>0</v>
      </c>
      <c r="Y117" s="43">
        <v>0</v>
      </c>
      <c r="Z117" s="43">
        <v>0</v>
      </c>
      <c r="AA117" s="43">
        <v>0</v>
      </c>
      <c r="AB117" s="43">
        <v>0</v>
      </c>
      <c r="AC117" s="43">
        <v>0</v>
      </c>
      <c r="AD117" s="43">
        <v>0</v>
      </c>
      <c r="AE117" s="43"/>
      <c r="AF117" s="43"/>
      <c r="AG117" s="43"/>
      <c r="AH117" s="43"/>
      <c r="AI117" s="43"/>
      <c r="AJ117" s="272">
        <v>0</v>
      </c>
      <c r="AK117" s="43">
        <v>0</v>
      </c>
      <c r="AL117" s="43">
        <v>0</v>
      </c>
      <c r="AM117" s="43">
        <v>0</v>
      </c>
      <c r="AN117" s="43">
        <v>0</v>
      </c>
      <c r="AO117" s="43">
        <v>0</v>
      </c>
      <c r="AP117" s="43">
        <v>0</v>
      </c>
      <c r="AQ117" s="43">
        <v>0</v>
      </c>
      <c r="AR117" s="43"/>
      <c r="AS117" s="43"/>
      <c r="AT117" s="43"/>
      <c r="AU117" s="43"/>
      <c r="AV117" s="43"/>
      <c r="AW117" s="271">
        <v>0</v>
      </c>
      <c r="AX117" s="22"/>
      <c r="AY117" s="105">
        <v>0</v>
      </c>
      <c r="AZ117" s="26"/>
      <c r="BA117" s="7">
        <v>1</v>
      </c>
    </row>
    <row r="118" spans="1:53" ht="15" thickBot="1" x14ac:dyDescent="0.25">
      <c r="A118" s="1" t="s">
        <v>129</v>
      </c>
      <c r="B118" s="52" t="s">
        <v>404</v>
      </c>
      <c r="C118" s="28"/>
      <c r="D118" s="41"/>
      <c r="E118" s="43">
        <v>0</v>
      </c>
      <c r="F118" s="43">
        <v>1</v>
      </c>
      <c r="G118" s="43">
        <v>0</v>
      </c>
      <c r="H118" s="43">
        <v>0</v>
      </c>
      <c r="I118" s="43">
        <v>6</v>
      </c>
      <c r="J118" s="43">
        <v>0</v>
      </c>
      <c r="K118" s="43">
        <v>0</v>
      </c>
      <c r="L118" s="43"/>
      <c r="M118" s="43"/>
      <c r="N118" s="43"/>
      <c r="O118" s="43"/>
      <c r="P118" s="43"/>
      <c r="Q118" s="271">
        <v>7</v>
      </c>
      <c r="R118" s="2"/>
      <c r="S118" s="22"/>
      <c r="T118" s="105">
        <v>37</v>
      </c>
      <c r="U118" s="26"/>
      <c r="V118" s="7">
        <v>47</v>
      </c>
      <c r="W118" s="218"/>
      <c r="X118" s="43">
        <v>0</v>
      </c>
      <c r="Y118" s="43">
        <v>0</v>
      </c>
      <c r="Z118" s="43">
        <v>1</v>
      </c>
      <c r="AA118" s="43">
        <v>0</v>
      </c>
      <c r="AB118" s="43">
        <v>0</v>
      </c>
      <c r="AC118" s="43">
        <v>0</v>
      </c>
      <c r="AD118" s="43">
        <v>0</v>
      </c>
      <c r="AE118" s="43"/>
      <c r="AF118" s="43"/>
      <c r="AG118" s="43"/>
      <c r="AH118" s="43"/>
      <c r="AI118" s="43"/>
      <c r="AJ118" s="272">
        <v>1</v>
      </c>
      <c r="AK118" s="43">
        <v>0</v>
      </c>
      <c r="AL118" s="43">
        <v>0</v>
      </c>
      <c r="AM118" s="43">
        <v>0</v>
      </c>
      <c r="AN118" s="43">
        <v>1</v>
      </c>
      <c r="AO118" s="43">
        <v>0</v>
      </c>
      <c r="AP118" s="43">
        <v>0</v>
      </c>
      <c r="AQ118" s="43">
        <v>0</v>
      </c>
      <c r="AR118" s="43"/>
      <c r="AS118" s="43"/>
      <c r="AT118" s="43"/>
      <c r="AU118" s="43"/>
      <c r="AV118" s="43"/>
      <c r="AW118" s="271">
        <v>1</v>
      </c>
      <c r="AX118" s="22"/>
      <c r="AY118" s="105">
        <v>1</v>
      </c>
      <c r="AZ118" s="26"/>
      <c r="BA118" s="7">
        <v>1</v>
      </c>
    </row>
    <row r="119" spans="1:53" ht="15" thickBot="1" x14ac:dyDescent="0.25">
      <c r="A119" s="1" t="s">
        <v>129</v>
      </c>
      <c r="B119" s="52" t="s">
        <v>405</v>
      </c>
      <c r="C119" s="28"/>
      <c r="D119" s="41"/>
      <c r="E119" s="43">
        <v>2</v>
      </c>
      <c r="F119" s="43">
        <v>1</v>
      </c>
      <c r="G119" s="43">
        <v>0</v>
      </c>
      <c r="H119" s="43">
        <v>1</v>
      </c>
      <c r="I119" s="43">
        <v>1</v>
      </c>
      <c r="J119" s="43">
        <v>0</v>
      </c>
      <c r="K119" s="43">
        <v>0</v>
      </c>
      <c r="L119" s="43"/>
      <c r="M119" s="43"/>
      <c r="N119" s="43"/>
      <c r="O119" s="43"/>
      <c r="P119" s="43"/>
      <c r="Q119" s="271">
        <v>5</v>
      </c>
      <c r="R119" s="2"/>
      <c r="S119" s="22"/>
      <c r="T119" s="105">
        <v>178</v>
      </c>
      <c r="U119" s="26"/>
      <c r="V119" s="7">
        <v>85</v>
      </c>
      <c r="W119" s="218"/>
      <c r="X119" s="43">
        <v>1</v>
      </c>
      <c r="Y119" s="43">
        <v>0</v>
      </c>
      <c r="Z119" s="43">
        <v>1</v>
      </c>
      <c r="AA119" s="43">
        <v>0</v>
      </c>
      <c r="AB119" s="43">
        <v>0</v>
      </c>
      <c r="AC119" s="43">
        <v>1</v>
      </c>
      <c r="AD119" s="43">
        <v>0</v>
      </c>
      <c r="AE119" s="43"/>
      <c r="AF119" s="43"/>
      <c r="AG119" s="43"/>
      <c r="AH119" s="43"/>
      <c r="AI119" s="43"/>
      <c r="AJ119" s="272">
        <v>3</v>
      </c>
      <c r="AK119" s="43">
        <v>0</v>
      </c>
      <c r="AL119" s="43">
        <v>0</v>
      </c>
      <c r="AM119" s="43">
        <v>1</v>
      </c>
      <c r="AN119" s="43">
        <v>0</v>
      </c>
      <c r="AO119" s="43">
        <v>0</v>
      </c>
      <c r="AP119" s="43">
        <v>0</v>
      </c>
      <c r="AQ119" s="43">
        <v>0</v>
      </c>
      <c r="AR119" s="43"/>
      <c r="AS119" s="43"/>
      <c r="AT119" s="43"/>
      <c r="AU119" s="43"/>
      <c r="AV119" s="43"/>
      <c r="AW119" s="271">
        <v>1</v>
      </c>
      <c r="AX119" s="22"/>
      <c r="AY119" s="105">
        <v>2</v>
      </c>
      <c r="AZ119" s="26"/>
      <c r="BA119" s="7">
        <v>1</v>
      </c>
    </row>
    <row r="120" spans="1:53" ht="15" thickBot="1" x14ac:dyDescent="0.25">
      <c r="A120" s="1" t="s">
        <v>129</v>
      </c>
      <c r="B120" s="52" t="s">
        <v>406</v>
      </c>
      <c r="C120" s="28"/>
      <c r="D120" s="41"/>
      <c r="E120" s="43">
        <v>0</v>
      </c>
      <c r="F120" s="43">
        <v>1</v>
      </c>
      <c r="G120" s="43">
        <v>0</v>
      </c>
      <c r="H120" s="43">
        <v>0</v>
      </c>
      <c r="I120" s="43">
        <v>0</v>
      </c>
      <c r="J120" s="43">
        <v>0</v>
      </c>
      <c r="K120" s="43">
        <v>0</v>
      </c>
      <c r="L120" s="43"/>
      <c r="M120" s="43"/>
      <c r="N120" s="43"/>
      <c r="O120" s="43"/>
      <c r="P120" s="43"/>
      <c r="Q120" s="271">
        <v>1</v>
      </c>
      <c r="R120" s="2"/>
      <c r="S120" s="22"/>
      <c r="T120" s="105">
        <v>104</v>
      </c>
      <c r="U120" s="26"/>
      <c r="V120" s="7">
        <v>64</v>
      </c>
      <c r="W120" s="218"/>
      <c r="X120" s="43">
        <v>1</v>
      </c>
      <c r="Y120" s="43">
        <v>0</v>
      </c>
      <c r="Z120" s="43">
        <v>0</v>
      </c>
      <c r="AA120" s="43">
        <v>0</v>
      </c>
      <c r="AB120" s="43">
        <v>0</v>
      </c>
      <c r="AC120" s="43">
        <v>0</v>
      </c>
      <c r="AD120" s="43">
        <v>0</v>
      </c>
      <c r="AE120" s="43"/>
      <c r="AF120" s="43"/>
      <c r="AG120" s="43"/>
      <c r="AH120" s="43"/>
      <c r="AI120" s="43"/>
      <c r="AJ120" s="272">
        <v>1</v>
      </c>
      <c r="AK120" s="43">
        <v>0</v>
      </c>
      <c r="AL120" s="43">
        <v>0</v>
      </c>
      <c r="AM120" s="43">
        <v>0</v>
      </c>
      <c r="AN120" s="43">
        <v>0</v>
      </c>
      <c r="AO120" s="43">
        <v>0</v>
      </c>
      <c r="AP120" s="43">
        <v>0</v>
      </c>
      <c r="AQ120" s="43">
        <v>0</v>
      </c>
      <c r="AR120" s="43"/>
      <c r="AS120" s="43"/>
      <c r="AT120" s="43"/>
      <c r="AU120" s="43"/>
      <c r="AV120" s="43"/>
      <c r="AW120" s="271">
        <v>0</v>
      </c>
      <c r="AX120" s="22"/>
      <c r="AY120" s="105">
        <v>3</v>
      </c>
      <c r="AZ120" s="26"/>
      <c r="BA120" s="7">
        <v>2</v>
      </c>
    </row>
    <row r="121" spans="1:53" ht="15" thickBot="1" x14ac:dyDescent="0.25">
      <c r="A121" s="1" t="s">
        <v>129</v>
      </c>
      <c r="B121" s="52" t="s">
        <v>407</v>
      </c>
      <c r="C121" s="28"/>
      <c r="D121" s="41"/>
      <c r="E121" s="43">
        <v>1</v>
      </c>
      <c r="F121" s="43">
        <v>3</v>
      </c>
      <c r="G121" s="43">
        <v>2</v>
      </c>
      <c r="H121" s="43">
        <v>8</v>
      </c>
      <c r="I121" s="43">
        <v>5</v>
      </c>
      <c r="J121" s="43">
        <v>3</v>
      </c>
      <c r="K121" s="43">
        <v>3</v>
      </c>
      <c r="L121" s="43"/>
      <c r="M121" s="43"/>
      <c r="N121" s="43"/>
      <c r="O121" s="43"/>
      <c r="P121" s="43"/>
      <c r="Q121" s="271">
        <v>25</v>
      </c>
      <c r="R121" s="2"/>
      <c r="S121" s="22"/>
      <c r="T121" s="105">
        <v>58</v>
      </c>
      <c r="U121" s="26"/>
      <c r="V121" s="7">
        <v>56</v>
      </c>
      <c r="W121" s="218"/>
      <c r="X121" s="43">
        <v>0</v>
      </c>
      <c r="Y121" s="43">
        <v>1</v>
      </c>
      <c r="Z121" s="43">
        <v>1</v>
      </c>
      <c r="AA121" s="43">
        <v>0</v>
      </c>
      <c r="AB121" s="43">
        <v>0</v>
      </c>
      <c r="AC121" s="43">
        <v>0</v>
      </c>
      <c r="AD121" s="43">
        <v>0</v>
      </c>
      <c r="AE121" s="43"/>
      <c r="AF121" s="43"/>
      <c r="AG121" s="43"/>
      <c r="AH121" s="43"/>
      <c r="AI121" s="43"/>
      <c r="AJ121" s="272">
        <v>2</v>
      </c>
      <c r="AK121" s="43">
        <v>0</v>
      </c>
      <c r="AL121" s="43">
        <v>0</v>
      </c>
      <c r="AM121" s="43">
        <v>0</v>
      </c>
      <c r="AN121" s="43">
        <v>0</v>
      </c>
      <c r="AO121" s="43">
        <v>0</v>
      </c>
      <c r="AP121" s="43">
        <v>0</v>
      </c>
      <c r="AQ121" s="43">
        <v>0</v>
      </c>
      <c r="AR121" s="43"/>
      <c r="AS121" s="43"/>
      <c r="AT121" s="43"/>
      <c r="AU121" s="43"/>
      <c r="AV121" s="43"/>
      <c r="AW121" s="271">
        <v>0</v>
      </c>
      <c r="AX121" s="22"/>
      <c r="AY121" s="105">
        <v>0</v>
      </c>
      <c r="AZ121" s="26"/>
      <c r="BA121" s="7">
        <v>1</v>
      </c>
    </row>
    <row r="122" spans="1:53" ht="15" thickBot="1" x14ac:dyDescent="0.25">
      <c r="A122" s="1" t="s">
        <v>129</v>
      </c>
      <c r="B122" s="52" t="s">
        <v>408</v>
      </c>
      <c r="C122" s="28"/>
      <c r="D122" s="41"/>
      <c r="E122" s="43">
        <v>0</v>
      </c>
      <c r="F122" s="43">
        <v>0</v>
      </c>
      <c r="G122" s="43">
        <v>0</v>
      </c>
      <c r="H122" s="43">
        <v>4</v>
      </c>
      <c r="I122" s="43">
        <v>0</v>
      </c>
      <c r="J122" s="43">
        <v>0</v>
      </c>
      <c r="K122" s="43">
        <v>0</v>
      </c>
      <c r="L122" s="43"/>
      <c r="M122" s="43"/>
      <c r="N122" s="43"/>
      <c r="O122" s="43"/>
      <c r="P122" s="43"/>
      <c r="Q122" s="271">
        <v>4</v>
      </c>
      <c r="R122" s="2"/>
      <c r="S122" s="22"/>
      <c r="T122" s="105">
        <v>33</v>
      </c>
      <c r="U122" s="26"/>
      <c r="V122" s="7">
        <v>36</v>
      </c>
      <c r="W122" s="218"/>
      <c r="X122" s="43">
        <v>0</v>
      </c>
      <c r="Y122" s="43">
        <v>2</v>
      </c>
      <c r="Z122" s="43">
        <v>0</v>
      </c>
      <c r="AA122" s="43">
        <v>0</v>
      </c>
      <c r="AB122" s="43">
        <v>0</v>
      </c>
      <c r="AC122" s="43">
        <v>0</v>
      </c>
      <c r="AD122" s="43">
        <v>0</v>
      </c>
      <c r="AE122" s="43"/>
      <c r="AF122" s="43"/>
      <c r="AG122" s="43"/>
      <c r="AH122" s="43"/>
      <c r="AI122" s="43"/>
      <c r="AJ122" s="272">
        <v>2</v>
      </c>
      <c r="AK122" s="43">
        <v>0</v>
      </c>
      <c r="AL122" s="43">
        <v>0</v>
      </c>
      <c r="AM122" s="43">
        <v>0</v>
      </c>
      <c r="AN122" s="43">
        <v>0</v>
      </c>
      <c r="AO122" s="43">
        <v>0</v>
      </c>
      <c r="AP122" s="43">
        <v>0</v>
      </c>
      <c r="AQ122" s="43">
        <v>0</v>
      </c>
      <c r="AR122" s="43"/>
      <c r="AS122" s="43"/>
      <c r="AT122" s="43"/>
      <c r="AU122" s="43"/>
      <c r="AV122" s="43"/>
      <c r="AW122" s="271">
        <v>0</v>
      </c>
      <c r="AX122" s="22"/>
      <c r="AY122" s="105">
        <v>0</v>
      </c>
      <c r="AZ122" s="26"/>
      <c r="BA122" s="7">
        <v>0</v>
      </c>
    </row>
    <row r="123" spans="1:53" ht="15" thickBot="1" x14ac:dyDescent="0.25">
      <c r="A123" s="1" t="s">
        <v>129</v>
      </c>
      <c r="B123" s="52" t="s">
        <v>409</v>
      </c>
      <c r="C123" s="28"/>
      <c r="D123" s="41"/>
      <c r="E123" s="43">
        <v>2</v>
      </c>
      <c r="F123" s="43">
        <v>0</v>
      </c>
      <c r="G123" s="43">
        <v>10</v>
      </c>
      <c r="H123" s="43">
        <v>0</v>
      </c>
      <c r="I123" s="43">
        <v>2</v>
      </c>
      <c r="J123" s="43">
        <v>4</v>
      </c>
      <c r="K123" s="43">
        <v>0</v>
      </c>
      <c r="L123" s="43"/>
      <c r="M123" s="43"/>
      <c r="N123" s="43"/>
      <c r="O123" s="43"/>
      <c r="P123" s="43"/>
      <c r="Q123" s="271">
        <v>18</v>
      </c>
      <c r="R123" s="2"/>
      <c r="S123" s="22"/>
      <c r="T123" s="105">
        <v>31</v>
      </c>
      <c r="U123" s="26"/>
      <c r="V123" s="7">
        <v>30</v>
      </c>
      <c r="W123" s="218"/>
      <c r="X123" s="43">
        <v>0</v>
      </c>
      <c r="Y123" s="43">
        <v>1</v>
      </c>
      <c r="Z123" s="43">
        <v>0</v>
      </c>
      <c r="AA123" s="43">
        <v>1</v>
      </c>
      <c r="AB123" s="43">
        <v>0</v>
      </c>
      <c r="AC123" s="43">
        <v>2</v>
      </c>
      <c r="AD123" s="43">
        <v>0</v>
      </c>
      <c r="AE123" s="43"/>
      <c r="AF123" s="43"/>
      <c r="AG123" s="43"/>
      <c r="AH123" s="43"/>
      <c r="AI123" s="43"/>
      <c r="AJ123" s="272">
        <v>4</v>
      </c>
      <c r="AK123" s="43">
        <v>0</v>
      </c>
      <c r="AL123" s="43">
        <v>0</v>
      </c>
      <c r="AM123" s="43">
        <v>0</v>
      </c>
      <c r="AN123" s="43">
        <v>0</v>
      </c>
      <c r="AO123" s="43">
        <v>0</v>
      </c>
      <c r="AP123" s="43">
        <v>0</v>
      </c>
      <c r="AQ123" s="43">
        <v>0</v>
      </c>
      <c r="AR123" s="43"/>
      <c r="AS123" s="43"/>
      <c r="AT123" s="43"/>
      <c r="AU123" s="43"/>
      <c r="AV123" s="43"/>
      <c r="AW123" s="271">
        <v>0</v>
      </c>
      <c r="AX123" s="22"/>
      <c r="AY123" s="105">
        <v>0</v>
      </c>
      <c r="AZ123" s="26"/>
      <c r="BA123" s="7">
        <v>0</v>
      </c>
    </row>
    <row r="124" spans="1:53" ht="15" thickBot="1" x14ac:dyDescent="0.25">
      <c r="A124" s="294" t="s">
        <v>440</v>
      </c>
      <c r="B124" s="295"/>
      <c r="C124" s="76">
        <v>0.16135278172195686</v>
      </c>
      <c r="D124" s="9">
        <v>3.4836065573770489E-2</v>
      </c>
      <c r="E124" s="5">
        <v>8</v>
      </c>
      <c r="F124" s="5">
        <v>13</v>
      </c>
      <c r="G124" s="5">
        <v>15</v>
      </c>
      <c r="H124" s="5">
        <v>23</v>
      </c>
      <c r="I124" s="5">
        <v>40</v>
      </c>
      <c r="J124" s="5">
        <v>10</v>
      </c>
      <c r="K124" s="5">
        <v>10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225">
        <v>119</v>
      </c>
      <c r="R124" s="6">
        <v>3985</v>
      </c>
      <c r="S124" s="5">
        <v>0</v>
      </c>
      <c r="T124" s="211">
        <v>769</v>
      </c>
      <c r="U124" s="5">
        <v>0</v>
      </c>
      <c r="V124" s="5">
        <v>612</v>
      </c>
      <c r="W124" s="218">
        <v>3999</v>
      </c>
      <c r="X124" s="225">
        <v>6</v>
      </c>
      <c r="Y124" s="225">
        <v>7</v>
      </c>
      <c r="Z124" s="225">
        <v>5</v>
      </c>
      <c r="AA124" s="225">
        <v>9</v>
      </c>
      <c r="AB124" s="225">
        <v>3</v>
      </c>
      <c r="AC124" s="225">
        <v>5</v>
      </c>
      <c r="AD124" s="225">
        <v>2</v>
      </c>
      <c r="AE124" s="226">
        <v>0</v>
      </c>
      <c r="AF124" s="226">
        <v>0</v>
      </c>
      <c r="AG124" s="226">
        <v>0</v>
      </c>
      <c r="AH124" s="226">
        <v>0</v>
      </c>
      <c r="AI124" s="226">
        <v>0</v>
      </c>
      <c r="AJ124" s="273">
        <v>37</v>
      </c>
      <c r="AK124" s="225">
        <v>0</v>
      </c>
      <c r="AL124" s="225">
        <v>0</v>
      </c>
      <c r="AM124" s="225">
        <v>1</v>
      </c>
      <c r="AN124" s="225">
        <v>2</v>
      </c>
      <c r="AO124" s="225">
        <v>0</v>
      </c>
      <c r="AP124" s="225">
        <v>1</v>
      </c>
      <c r="AQ124" s="225">
        <v>0</v>
      </c>
      <c r="AR124" s="226">
        <v>0</v>
      </c>
      <c r="AS124" s="226">
        <v>0</v>
      </c>
      <c r="AT124" s="226">
        <v>0</v>
      </c>
      <c r="AU124" s="226">
        <v>0</v>
      </c>
      <c r="AV124" s="226">
        <v>0</v>
      </c>
      <c r="AW124" s="225">
        <v>4</v>
      </c>
      <c r="AX124" s="5">
        <v>0</v>
      </c>
      <c r="AY124" s="211">
        <v>10</v>
      </c>
      <c r="AZ124" s="5">
        <v>0</v>
      </c>
      <c r="BA124" s="5">
        <v>10</v>
      </c>
    </row>
    <row r="125" spans="1:53" ht="15" thickBot="1" x14ac:dyDescent="0.25">
      <c r="A125" s="1" t="s">
        <v>143</v>
      </c>
      <c r="B125" s="52" t="s">
        <v>410</v>
      </c>
      <c r="C125" s="28"/>
      <c r="D125" s="41"/>
      <c r="E125" s="43">
        <v>0</v>
      </c>
      <c r="F125" s="43">
        <v>21</v>
      </c>
      <c r="G125" s="43">
        <v>7</v>
      </c>
      <c r="H125" s="43">
        <v>23</v>
      </c>
      <c r="I125" s="43">
        <v>15</v>
      </c>
      <c r="J125" s="43">
        <v>6</v>
      </c>
      <c r="K125" s="43">
        <v>11</v>
      </c>
      <c r="L125" s="43"/>
      <c r="M125" s="43"/>
      <c r="N125" s="43"/>
      <c r="O125" s="43"/>
      <c r="P125" s="43"/>
      <c r="Q125" s="271">
        <v>83</v>
      </c>
      <c r="R125" s="2"/>
      <c r="S125" s="22"/>
      <c r="T125" s="105">
        <v>1622</v>
      </c>
      <c r="U125" s="26"/>
      <c r="V125" s="7">
        <v>755</v>
      </c>
      <c r="W125" s="218"/>
      <c r="X125" s="43">
        <v>15</v>
      </c>
      <c r="Y125" s="43">
        <v>11</v>
      </c>
      <c r="Z125" s="43">
        <v>11</v>
      </c>
      <c r="AA125" s="43">
        <v>8</v>
      </c>
      <c r="AB125" s="43">
        <v>8</v>
      </c>
      <c r="AC125" s="43">
        <v>9</v>
      </c>
      <c r="AD125" s="43">
        <v>19</v>
      </c>
      <c r="AE125" s="43"/>
      <c r="AF125" s="43"/>
      <c r="AG125" s="43"/>
      <c r="AH125" s="43"/>
      <c r="AI125" s="43"/>
      <c r="AJ125" s="272">
        <v>81</v>
      </c>
      <c r="AK125" s="43">
        <v>21</v>
      </c>
      <c r="AL125" s="43">
        <v>1</v>
      </c>
      <c r="AM125" s="43">
        <v>0</v>
      </c>
      <c r="AN125" s="43">
        <v>0</v>
      </c>
      <c r="AO125" s="43">
        <v>1</v>
      </c>
      <c r="AP125" s="43">
        <v>0</v>
      </c>
      <c r="AQ125" s="43">
        <v>0</v>
      </c>
      <c r="AR125" s="43"/>
      <c r="AS125" s="43"/>
      <c r="AT125" s="43"/>
      <c r="AU125" s="43"/>
      <c r="AV125" s="43"/>
      <c r="AW125" s="271">
        <v>23</v>
      </c>
      <c r="AX125" s="22"/>
      <c r="AY125" s="105">
        <v>96</v>
      </c>
      <c r="AZ125" s="26"/>
      <c r="BA125" s="7">
        <v>54</v>
      </c>
    </row>
    <row r="126" spans="1:53" ht="15" thickBot="1" x14ac:dyDescent="0.25">
      <c r="A126" s="1" t="s">
        <v>143</v>
      </c>
      <c r="B126" s="52" t="s">
        <v>411</v>
      </c>
      <c r="C126" s="28"/>
      <c r="D126" s="41"/>
      <c r="E126" s="43">
        <v>1</v>
      </c>
      <c r="F126" s="43">
        <v>1</v>
      </c>
      <c r="G126" s="43">
        <v>0</v>
      </c>
      <c r="H126" s="43">
        <v>31</v>
      </c>
      <c r="I126" s="43">
        <v>32</v>
      </c>
      <c r="J126" s="43">
        <v>29</v>
      </c>
      <c r="K126" s="43">
        <v>40</v>
      </c>
      <c r="L126" s="43"/>
      <c r="M126" s="43"/>
      <c r="N126" s="43"/>
      <c r="O126" s="43"/>
      <c r="P126" s="43"/>
      <c r="Q126" s="271">
        <v>134</v>
      </c>
      <c r="R126" s="2"/>
      <c r="S126" s="22"/>
      <c r="T126" s="105">
        <v>984</v>
      </c>
      <c r="U126" s="26"/>
      <c r="V126" s="7">
        <v>475</v>
      </c>
      <c r="W126" s="218"/>
      <c r="X126" s="43">
        <v>8</v>
      </c>
      <c r="Y126" s="43">
        <v>5</v>
      </c>
      <c r="Z126" s="43">
        <v>3</v>
      </c>
      <c r="AA126" s="43">
        <v>7</v>
      </c>
      <c r="AB126" s="43">
        <v>5</v>
      </c>
      <c r="AC126" s="43">
        <v>4</v>
      </c>
      <c r="AD126" s="43">
        <v>10</v>
      </c>
      <c r="AE126" s="43"/>
      <c r="AF126" s="43"/>
      <c r="AG126" s="43"/>
      <c r="AH126" s="43"/>
      <c r="AI126" s="43"/>
      <c r="AJ126" s="272">
        <v>42</v>
      </c>
      <c r="AK126" s="43">
        <v>1</v>
      </c>
      <c r="AL126" s="43">
        <v>0</v>
      </c>
      <c r="AM126" s="43">
        <v>0</v>
      </c>
      <c r="AN126" s="43">
        <v>0</v>
      </c>
      <c r="AO126" s="43">
        <v>0</v>
      </c>
      <c r="AP126" s="43">
        <v>0</v>
      </c>
      <c r="AQ126" s="43">
        <v>0</v>
      </c>
      <c r="AR126" s="43"/>
      <c r="AS126" s="43"/>
      <c r="AT126" s="43"/>
      <c r="AU126" s="43"/>
      <c r="AV126" s="43"/>
      <c r="AW126" s="271">
        <v>1</v>
      </c>
      <c r="AX126" s="22"/>
      <c r="AY126" s="105">
        <v>42</v>
      </c>
      <c r="AZ126" s="26"/>
      <c r="BA126" s="7">
        <v>21</v>
      </c>
    </row>
    <row r="127" spans="1:53" ht="15" thickBot="1" x14ac:dyDescent="0.25">
      <c r="A127" s="1" t="s">
        <v>143</v>
      </c>
      <c r="B127" s="52" t="s">
        <v>412</v>
      </c>
      <c r="C127" s="28"/>
      <c r="D127" s="41"/>
      <c r="E127" s="43">
        <v>3</v>
      </c>
      <c r="F127" s="43">
        <v>0</v>
      </c>
      <c r="G127" s="43">
        <v>17</v>
      </c>
      <c r="H127" s="43">
        <v>5</v>
      </c>
      <c r="I127" s="43">
        <v>40</v>
      </c>
      <c r="J127" s="43">
        <v>23</v>
      </c>
      <c r="K127" s="43">
        <v>1</v>
      </c>
      <c r="L127" s="43"/>
      <c r="M127" s="43"/>
      <c r="N127" s="43"/>
      <c r="O127" s="43"/>
      <c r="P127" s="43"/>
      <c r="Q127" s="271">
        <v>89</v>
      </c>
      <c r="R127" s="2"/>
      <c r="S127" s="22"/>
      <c r="T127" s="105">
        <v>692</v>
      </c>
      <c r="U127" s="26"/>
      <c r="V127" s="7">
        <v>317</v>
      </c>
      <c r="W127" s="218"/>
      <c r="X127" s="43">
        <v>4</v>
      </c>
      <c r="Y127" s="43">
        <v>1</v>
      </c>
      <c r="Z127" s="43">
        <v>3</v>
      </c>
      <c r="AA127" s="43">
        <v>3</v>
      </c>
      <c r="AB127" s="43">
        <v>0</v>
      </c>
      <c r="AC127" s="43">
        <v>4</v>
      </c>
      <c r="AD127" s="43">
        <v>0</v>
      </c>
      <c r="AE127" s="43"/>
      <c r="AF127" s="43"/>
      <c r="AG127" s="43"/>
      <c r="AH127" s="43"/>
      <c r="AI127" s="43"/>
      <c r="AJ127" s="272">
        <v>15</v>
      </c>
      <c r="AK127" s="43">
        <v>1</v>
      </c>
      <c r="AL127" s="43">
        <v>2</v>
      </c>
      <c r="AM127" s="43">
        <v>3</v>
      </c>
      <c r="AN127" s="43">
        <v>0</v>
      </c>
      <c r="AO127" s="43">
        <v>1</v>
      </c>
      <c r="AP127" s="43">
        <v>1</v>
      </c>
      <c r="AQ127" s="43">
        <v>0</v>
      </c>
      <c r="AR127" s="43"/>
      <c r="AS127" s="43"/>
      <c r="AT127" s="43"/>
      <c r="AU127" s="43"/>
      <c r="AV127" s="43"/>
      <c r="AW127" s="271">
        <v>8</v>
      </c>
      <c r="AX127" s="22"/>
      <c r="AY127" s="105">
        <v>20</v>
      </c>
      <c r="AZ127" s="26"/>
      <c r="BA127" s="7">
        <v>9</v>
      </c>
    </row>
    <row r="128" spans="1:53" ht="15" thickBot="1" x14ac:dyDescent="0.25">
      <c r="A128" s="1" t="s">
        <v>143</v>
      </c>
      <c r="B128" s="52" t="s">
        <v>413</v>
      </c>
      <c r="C128" s="28"/>
      <c r="D128" s="41"/>
      <c r="E128" s="43">
        <v>2</v>
      </c>
      <c r="F128" s="43">
        <v>0</v>
      </c>
      <c r="G128" s="43">
        <v>1</v>
      </c>
      <c r="H128" s="43">
        <v>57</v>
      </c>
      <c r="I128" s="43">
        <v>6</v>
      </c>
      <c r="J128" s="43">
        <v>12</v>
      </c>
      <c r="K128" s="43">
        <v>15</v>
      </c>
      <c r="L128" s="43"/>
      <c r="M128" s="43"/>
      <c r="N128" s="43"/>
      <c r="O128" s="43"/>
      <c r="P128" s="43"/>
      <c r="Q128" s="271">
        <v>93</v>
      </c>
      <c r="R128" s="2"/>
      <c r="S128" s="22"/>
      <c r="T128" s="105">
        <v>1630</v>
      </c>
      <c r="U128" s="26"/>
      <c r="V128" s="7">
        <v>672</v>
      </c>
      <c r="W128" s="218"/>
      <c r="X128" s="43">
        <v>9</v>
      </c>
      <c r="Y128" s="43">
        <v>6</v>
      </c>
      <c r="Z128" s="43">
        <v>3</v>
      </c>
      <c r="AA128" s="43">
        <v>4</v>
      </c>
      <c r="AB128" s="43">
        <v>1</v>
      </c>
      <c r="AC128" s="43">
        <v>0</v>
      </c>
      <c r="AD128" s="43">
        <v>11</v>
      </c>
      <c r="AE128" s="43"/>
      <c r="AF128" s="43"/>
      <c r="AG128" s="43"/>
      <c r="AH128" s="43"/>
      <c r="AI128" s="43"/>
      <c r="AJ128" s="272">
        <v>34</v>
      </c>
      <c r="AK128" s="43">
        <v>0</v>
      </c>
      <c r="AL128" s="43">
        <v>0</v>
      </c>
      <c r="AM128" s="43">
        <v>0</v>
      </c>
      <c r="AN128" s="43">
        <v>0</v>
      </c>
      <c r="AO128" s="43">
        <v>0</v>
      </c>
      <c r="AP128" s="43">
        <v>0</v>
      </c>
      <c r="AQ128" s="43">
        <v>0</v>
      </c>
      <c r="AR128" s="43"/>
      <c r="AS128" s="43"/>
      <c r="AT128" s="43"/>
      <c r="AU128" s="43"/>
      <c r="AV128" s="43"/>
      <c r="AW128" s="271">
        <v>0</v>
      </c>
      <c r="AX128" s="22"/>
      <c r="AY128" s="105">
        <v>106</v>
      </c>
      <c r="AZ128" s="26"/>
      <c r="BA128" s="7">
        <v>46</v>
      </c>
    </row>
    <row r="129" spans="1:53" ht="15" thickBot="1" x14ac:dyDescent="0.25">
      <c r="A129" s="1" t="s">
        <v>143</v>
      </c>
      <c r="B129" s="52" t="s">
        <v>414</v>
      </c>
      <c r="C129" s="28"/>
      <c r="D129" s="41"/>
      <c r="E129" s="43">
        <v>6</v>
      </c>
      <c r="F129" s="43">
        <v>10</v>
      </c>
      <c r="G129" s="43">
        <v>0</v>
      </c>
      <c r="H129" s="43">
        <v>9</v>
      </c>
      <c r="I129" s="43">
        <v>9</v>
      </c>
      <c r="J129" s="43">
        <v>0</v>
      </c>
      <c r="K129" s="43">
        <v>2</v>
      </c>
      <c r="L129" s="43"/>
      <c r="M129" s="43"/>
      <c r="N129" s="43"/>
      <c r="O129" s="43"/>
      <c r="P129" s="43"/>
      <c r="Q129" s="271">
        <v>36</v>
      </c>
      <c r="R129" s="2"/>
      <c r="S129" s="22"/>
      <c r="T129" s="105">
        <v>30</v>
      </c>
      <c r="U129" s="26"/>
      <c r="V129" s="7">
        <v>33</v>
      </c>
      <c r="W129" s="218"/>
      <c r="X129" s="43">
        <v>0</v>
      </c>
      <c r="Y129" s="43">
        <v>0</v>
      </c>
      <c r="Z129" s="43">
        <v>0</v>
      </c>
      <c r="AA129" s="43">
        <v>0</v>
      </c>
      <c r="AB129" s="43">
        <v>0</v>
      </c>
      <c r="AC129" s="43">
        <v>0</v>
      </c>
      <c r="AD129" s="43">
        <v>0</v>
      </c>
      <c r="AE129" s="43"/>
      <c r="AF129" s="43"/>
      <c r="AG129" s="43"/>
      <c r="AH129" s="43"/>
      <c r="AI129" s="43"/>
      <c r="AJ129" s="272">
        <v>0</v>
      </c>
      <c r="AK129" s="43">
        <v>0</v>
      </c>
      <c r="AL129" s="43">
        <v>0</v>
      </c>
      <c r="AM129" s="43">
        <v>0</v>
      </c>
      <c r="AN129" s="43">
        <v>0</v>
      </c>
      <c r="AO129" s="43">
        <v>0</v>
      </c>
      <c r="AP129" s="43">
        <v>0</v>
      </c>
      <c r="AQ129" s="43">
        <v>0</v>
      </c>
      <c r="AR129" s="43"/>
      <c r="AS129" s="43"/>
      <c r="AT129" s="43"/>
      <c r="AU129" s="43"/>
      <c r="AV129" s="43"/>
      <c r="AW129" s="271">
        <v>0</v>
      </c>
      <c r="AX129" s="22"/>
      <c r="AY129" s="105">
        <v>4</v>
      </c>
      <c r="AZ129" s="26"/>
      <c r="BA129" s="7">
        <v>3</v>
      </c>
    </row>
    <row r="130" spans="1:53" ht="15" thickBot="1" x14ac:dyDescent="0.25">
      <c r="A130" s="1" t="s">
        <v>143</v>
      </c>
      <c r="B130" s="52" t="s">
        <v>415</v>
      </c>
      <c r="C130" s="28"/>
      <c r="D130" s="41"/>
      <c r="E130" s="43">
        <v>4</v>
      </c>
      <c r="F130" s="43">
        <v>0</v>
      </c>
      <c r="G130" s="43">
        <v>22</v>
      </c>
      <c r="H130" s="43">
        <v>7</v>
      </c>
      <c r="I130" s="43">
        <v>6</v>
      </c>
      <c r="J130" s="43">
        <v>10</v>
      </c>
      <c r="K130" s="43">
        <v>0</v>
      </c>
      <c r="L130" s="43"/>
      <c r="M130" s="43"/>
      <c r="N130" s="43"/>
      <c r="O130" s="43"/>
      <c r="P130" s="43"/>
      <c r="Q130" s="271">
        <v>49</v>
      </c>
      <c r="R130" s="2"/>
      <c r="S130" s="22"/>
      <c r="T130" s="105">
        <v>53</v>
      </c>
      <c r="U130" s="26"/>
      <c r="V130" s="7">
        <v>39</v>
      </c>
      <c r="W130" s="218"/>
      <c r="X130" s="43">
        <v>0</v>
      </c>
      <c r="Y130" s="43">
        <v>0</v>
      </c>
      <c r="Z130" s="43">
        <v>0</v>
      </c>
      <c r="AA130" s="43">
        <v>2</v>
      </c>
      <c r="AB130" s="43">
        <v>0</v>
      </c>
      <c r="AC130" s="43">
        <v>0</v>
      </c>
      <c r="AD130" s="43">
        <v>1</v>
      </c>
      <c r="AE130" s="43"/>
      <c r="AF130" s="43"/>
      <c r="AG130" s="43"/>
      <c r="AH130" s="43"/>
      <c r="AI130" s="43"/>
      <c r="AJ130" s="272">
        <v>3</v>
      </c>
      <c r="AK130" s="43">
        <v>0</v>
      </c>
      <c r="AL130" s="43">
        <v>0</v>
      </c>
      <c r="AM130" s="43">
        <v>0</v>
      </c>
      <c r="AN130" s="43">
        <v>0</v>
      </c>
      <c r="AO130" s="43">
        <v>0</v>
      </c>
      <c r="AP130" s="43">
        <v>0</v>
      </c>
      <c r="AQ130" s="43">
        <v>0</v>
      </c>
      <c r="AR130" s="43"/>
      <c r="AS130" s="43"/>
      <c r="AT130" s="43"/>
      <c r="AU130" s="43"/>
      <c r="AV130" s="43"/>
      <c r="AW130" s="271">
        <v>0</v>
      </c>
      <c r="AX130" s="22"/>
      <c r="AY130" s="105">
        <v>7</v>
      </c>
      <c r="AZ130" s="26"/>
      <c r="BA130" s="7">
        <v>5</v>
      </c>
    </row>
    <row r="131" spans="1:53" ht="15" thickBot="1" x14ac:dyDescent="0.25">
      <c r="A131" s="1" t="s">
        <v>143</v>
      </c>
      <c r="B131" s="52" t="s">
        <v>416</v>
      </c>
      <c r="C131" s="28"/>
      <c r="D131" s="41"/>
      <c r="E131" s="43">
        <v>3</v>
      </c>
      <c r="F131" s="43">
        <v>0</v>
      </c>
      <c r="G131" s="43">
        <v>0</v>
      </c>
      <c r="H131" s="43">
        <v>2</v>
      </c>
      <c r="I131" s="43">
        <v>2</v>
      </c>
      <c r="J131" s="43">
        <v>7</v>
      </c>
      <c r="K131" s="43">
        <v>4</v>
      </c>
      <c r="L131" s="43"/>
      <c r="M131" s="43"/>
      <c r="N131" s="43"/>
      <c r="O131" s="43"/>
      <c r="P131" s="43"/>
      <c r="Q131" s="271">
        <v>18</v>
      </c>
      <c r="R131" s="2"/>
      <c r="S131" s="22"/>
      <c r="T131" s="105">
        <v>160</v>
      </c>
      <c r="U131" s="26"/>
      <c r="V131" s="7">
        <v>73</v>
      </c>
      <c r="W131" s="218"/>
      <c r="X131" s="43">
        <v>1</v>
      </c>
      <c r="Y131" s="43">
        <v>1</v>
      </c>
      <c r="Z131" s="43">
        <v>0</v>
      </c>
      <c r="AA131" s="43">
        <v>2</v>
      </c>
      <c r="AB131" s="43">
        <v>0</v>
      </c>
      <c r="AC131" s="43">
        <v>0</v>
      </c>
      <c r="AD131" s="43">
        <v>1</v>
      </c>
      <c r="AE131" s="43"/>
      <c r="AF131" s="43"/>
      <c r="AG131" s="43"/>
      <c r="AH131" s="43"/>
      <c r="AI131" s="43"/>
      <c r="AJ131" s="272">
        <v>5</v>
      </c>
      <c r="AK131" s="43">
        <v>0</v>
      </c>
      <c r="AL131" s="43">
        <v>0</v>
      </c>
      <c r="AM131" s="43">
        <v>0</v>
      </c>
      <c r="AN131" s="43">
        <v>0</v>
      </c>
      <c r="AO131" s="43">
        <v>0</v>
      </c>
      <c r="AP131" s="43">
        <v>0</v>
      </c>
      <c r="AQ131" s="43">
        <v>3</v>
      </c>
      <c r="AR131" s="43"/>
      <c r="AS131" s="43"/>
      <c r="AT131" s="43"/>
      <c r="AU131" s="43"/>
      <c r="AV131" s="43"/>
      <c r="AW131" s="271">
        <v>3</v>
      </c>
      <c r="AX131" s="22"/>
      <c r="AY131" s="105">
        <v>2</v>
      </c>
      <c r="AZ131" s="26"/>
      <c r="BA131" s="7">
        <v>2</v>
      </c>
    </row>
    <row r="132" spans="1:53" ht="15" thickBot="1" x14ac:dyDescent="0.25">
      <c r="A132" s="1" t="s">
        <v>143</v>
      </c>
      <c r="B132" s="52" t="s">
        <v>417</v>
      </c>
      <c r="C132" s="28"/>
      <c r="D132" s="41"/>
      <c r="E132" s="43">
        <v>0</v>
      </c>
      <c r="F132" s="43">
        <v>0</v>
      </c>
      <c r="G132" s="43">
        <v>24</v>
      </c>
      <c r="H132" s="43">
        <v>6</v>
      </c>
      <c r="I132" s="43">
        <v>8</v>
      </c>
      <c r="J132" s="43">
        <v>6</v>
      </c>
      <c r="K132" s="43">
        <v>4</v>
      </c>
      <c r="L132" s="43"/>
      <c r="M132" s="43"/>
      <c r="N132" s="43"/>
      <c r="O132" s="43"/>
      <c r="P132" s="43"/>
      <c r="Q132" s="271">
        <v>48</v>
      </c>
      <c r="R132" s="2"/>
      <c r="S132" s="22"/>
      <c r="T132" s="105">
        <v>53</v>
      </c>
      <c r="U132" s="26"/>
      <c r="V132" s="7">
        <v>56</v>
      </c>
      <c r="W132" s="218"/>
      <c r="X132" s="43">
        <v>0</v>
      </c>
      <c r="Y132" s="43">
        <v>0</v>
      </c>
      <c r="Z132" s="43">
        <v>0</v>
      </c>
      <c r="AA132" s="43">
        <v>0</v>
      </c>
      <c r="AB132" s="43">
        <v>1</v>
      </c>
      <c r="AC132" s="43">
        <v>1</v>
      </c>
      <c r="AD132" s="43">
        <v>4</v>
      </c>
      <c r="AE132" s="43"/>
      <c r="AF132" s="43"/>
      <c r="AG132" s="43"/>
      <c r="AH132" s="43"/>
      <c r="AI132" s="43"/>
      <c r="AJ132" s="272">
        <v>6</v>
      </c>
      <c r="AK132" s="43">
        <v>0</v>
      </c>
      <c r="AL132" s="43">
        <v>0</v>
      </c>
      <c r="AM132" s="43">
        <v>0</v>
      </c>
      <c r="AN132" s="43">
        <v>0</v>
      </c>
      <c r="AO132" s="43">
        <v>0</v>
      </c>
      <c r="AP132" s="43">
        <v>0</v>
      </c>
      <c r="AQ132" s="43">
        <v>0</v>
      </c>
      <c r="AR132" s="43"/>
      <c r="AS132" s="43"/>
      <c r="AT132" s="43"/>
      <c r="AU132" s="43"/>
      <c r="AV132" s="43"/>
      <c r="AW132" s="271">
        <v>0</v>
      </c>
      <c r="AX132" s="22"/>
      <c r="AY132" s="105">
        <v>3</v>
      </c>
      <c r="AZ132" s="26"/>
      <c r="BA132" s="7">
        <v>3</v>
      </c>
    </row>
    <row r="133" spans="1:53" ht="15" thickBot="1" x14ac:dyDescent="0.25">
      <c r="A133" s="1" t="s">
        <v>143</v>
      </c>
      <c r="B133" s="52" t="s">
        <v>418</v>
      </c>
      <c r="C133" s="28"/>
      <c r="D133" s="41"/>
      <c r="E133" s="43">
        <v>2</v>
      </c>
      <c r="F133" s="43">
        <v>0</v>
      </c>
      <c r="G133" s="43">
        <v>0</v>
      </c>
      <c r="H133" s="43">
        <v>0</v>
      </c>
      <c r="I133" s="43">
        <v>0</v>
      </c>
      <c r="J133" s="43">
        <v>0</v>
      </c>
      <c r="K133" s="43">
        <v>0</v>
      </c>
      <c r="L133" s="43"/>
      <c r="M133" s="43"/>
      <c r="N133" s="43"/>
      <c r="O133" s="43"/>
      <c r="P133" s="43"/>
      <c r="Q133" s="271">
        <v>2</v>
      </c>
      <c r="R133" s="2"/>
      <c r="S133" s="22"/>
      <c r="T133" s="105">
        <v>146</v>
      </c>
      <c r="U133" s="26"/>
      <c r="V133" s="7">
        <v>57</v>
      </c>
      <c r="W133" s="218"/>
      <c r="X133" s="43">
        <v>0</v>
      </c>
      <c r="Y133" s="43">
        <v>0</v>
      </c>
      <c r="Z133" s="43">
        <v>0</v>
      </c>
      <c r="AA133" s="43">
        <v>0</v>
      </c>
      <c r="AB133" s="43">
        <v>0</v>
      </c>
      <c r="AC133" s="43">
        <v>0</v>
      </c>
      <c r="AD133" s="43">
        <v>0</v>
      </c>
      <c r="AE133" s="43"/>
      <c r="AF133" s="43"/>
      <c r="AG133" s="43"/>
      <c r="AH133" s="43"/>
      <c r="AI133" s="43"/>
      <c r="AJ133" s="272">
        <v>0</v>
      </c>
      <c r="AK133" s="43">
        <v>0</v>
      </c>
      <c r="AL133" s="43">
        <v>0</v>
      </c>
      <c r="AM133" s="43">
        <v>0</v>
      </c>
      <c r="AN133" s="43">
        <v>0</v>
      </c>
      <c r="AO133" s="43">
        <v>0</v>
      </c>
      <c r="AP133" s="43">
        <v>0</v>
      </c>
      <c r="AQ133" s="43">
        <v>0</v>
      </c>
      <c r="AR133" s="43"/>
      <c r="AS133" s="43"/>
      <c r="AT133" s="43"/>
      <c r="AU133" s="43"/>
      <c r="AV133" s="43"/>
      <c r="AW133" s="271">
        <v>0</v>
      </c>
      <c r="AX133" s="22"/>
      <c r="AY133" s="105">
        <v>4</v>
      </c>
      <c r="AZ133" s="26"/>
      <c r="BA133" s="7">
        <v>1</v>
      </c>
    </row>
    <row r="134" spans="1:53" ht="15" thickBot="1" x14ac:dyDescent="0.25">
      <c r="A134" s="1" t="s">
        <v>143</v>
      </c>
      <c r="B134" s="52" t="s">
        <v>419</v>
      </c>
      <c r="C134" s="28"/>
      <c r="D134" s="41"/>
      <c r="E134" s="43">
        <v>17</v>
      </c>
      <c r="F134" s="43">
        <v>3</v>
      </c>
      <c r="G134" s="43">
        <v>18</v>
      </c>
      <c r="H134" s="43">
        <v>15</v>
      </c>
      <c r="I134" s="43">
        <v>13</v>
      </c>
      <c r="J134" s="43">
        <v>10</v>
      </c>
      <c r="K134" s="43">
        <v>15</v>
      </c>
      <c r="L134" s="43"/>
      <c r="M134" s="43"/>
      <c r="N134" s="43"/>
      <c r="O134" s="43"/>
      <c r="P134" s="43"/>
      <c r="Q134" s="271">
        <v>91</v>
      </c>
      <c r="R134" s="2"/>
      <c r="S134" s="22"/>
      <c r="T134" s="105">
        <v>101</v>
      </c>
      <c r="U134" s="26"/>
      <c r="V134" s="7">
        <v>90</v>
      </c>
      <c r="W134" s="218"/>
      <c r="X134" s="43">
        <v>1</v>
      </c>
      <c r="Y134" s="43">
        <v>1</v>
      </c>
      <c r="Z134" s="43">
        <v>2</v>
      </c>
      <c r="AA134" s="43">
        <v>2</v>
      </c>
      <c r="AB134" s="43">
        <v>2</v>
      </c>
      <c r="AC134" s="43">
        <v>3</v>
      </c>
      <c r="AD134" s="43">
        <v>1</v>
      </c>
      <c r="AE134" s="43"/>
      <c r="AF134" s="43"/>
      <c r="AG134" s="43"/>
      <c r="AH134" s="43"/>
      <c r="AI134" s="43"/>
      <c r="AJ134" s="272">
        <v>12</v>
      </c>
      <c r="AK134" s="43">
        <v>0</v>
      </c>
      <c r="AL134" s="43">
        <v>0</v>
      </c>
      <c r="AM134" s="43">
        <v>0</v>
      </c>
      <c r="AN134" s="43">
        <v>0</v>
      </c>
      <c r="AO134" s="43">
        <v>0</v>
      </c>
      <c r="AP134" s="43">
        <v>0</v>
      </c>
      <c r="AQ134" s="43">
        <v>0</v>
      </c>
      <c r="AR134" s="43"/>
      <c r="AS134" s="43"/>
      <c r="AT134" s="43"/>
      <c r="AU134" s="43"/>
      <c r="AV134" s="43"/>
      <c r="AW134" s="271">
        <v>0</v>
      </c>
      <c r="AX134" s="22"/>
      <c r="AY134" s="105">
        <v>4</v>
      </c>
      <c r="AZ134" s="26"/>
      <c r="BA134" s="7">
        <v>6</v>
      </c>
    </row>
    <row r="135" spans="1:53" ht="15" thickBot="1" x14ac:dyDescent="0.25">
      <c r="A135" s="1" t="s">
        <v>143</v>
      </c>
      <c r="B135" s="52" t="s">
        <v>420</v>
      </c>
      <c r="C135" s="28"/>
      <c r="D135" s="41"/>
      <c r="E135" s="43">
        <v>0</v>
      </c>
      <c r="F135" s="43">
        <v>1</v>
      </c>
      <c r="G135" s="43">
        <v>0</v>
      </c>
      <c r="H135" s="43">
        <v>1</v>
      </c>
      <c r="I135" s="43">
        <v>2</v>
      </c>
      <c r="J135" s="43">
        <v>0</v>
      </c>
      <c r="K135" s="43">
        <v>0</v>
      </c>
      <c r="L135" s="43"/>
      <c r="M135" s="43"/>
      <c r="N135" s="43"/>
      <c r="O135" s="43"/>
      <c r="P135" s="43"/>
      <c r="Q135" s="271">
        <v>4</v>
      </c>
      <c r="R135" s="29"/>
      <c r="S135" s="22"/>
      <c r="T135" s="105">
        <v>260</v>
      </c>
      <c r="U135" s="26"/>
      <c r="V135" s="7">
        <v>112</v>
      </c>
      <c r="W135" s="218"/>
      <c r="X135" s="43">
        <v>0</v>
      </c>
      <c r="Y135" s="43">
        <v>0</v>
      </c>
      <c r="Z135" s="43">
        <v>2</v>
      </c>
      <c r="AA135" s="43">
        <v>0</v>
      </c>
      <c r="AB135" s="43">
        <v>0</v>
      </c>
      <c r="AC135" s="43">
        <v>7</v>
      </c>
      <c r="AD135" s="43">
        <v>3</v>
      </c>
      <c r="AE135" s="43"/>
      <c r="AF135" s="43"/>
      <c r="AG135" s="43"/>
      <c r="AH135" s="43"/>
      <c r="AI135" s="43"/>
      <c r="AJ135" s="272">
        <v>12</v>
      </c>
      <c r="AK135" s="43">
        <v>0</v>
      </c>
      <c r="AL135" s="43">
        <v>0</v>
      </c>
      <c r="AM135" s="43">
        <v>0</v>
      </c>
      <c r="AN135" s="43">
        <v>0</v>
      </c>
      <c r="AO135" s="43">
        <v>0</v>
      </c>
      <c r="AP135" s="43">
        <v>0</v>
      </c>
      <c r="AQ135" s="43">
        <v>0</v>
      </c>
      <c r="AR135" s="43"/>
      <c r="AS135" s="43"/>
      <c r="AT135" s="43"/>
      <c r="AU135" s="43"/>
      <c r="AV135" s="43"/>
      <c r="AW135" s="271">
        <v>0</v>
      </c>
      <c r="AX135" s="22"/>
      <c r="AY135" s="105">
        <v>8</v>
      </c>
      <c r="AZ135" s="26"/>
      <c r="BA135" s="7">
        <v>2</v>
      </c>
    </row>
    <row r="136" spans="1:53" ht="15" thickBot="1" x14ac:dyDescent="0.25">
      <c r="A136" s="1" t="s">
        <v>143</v>
      </c>
      <c r="B136" s="52" t="s">
        <v>421</v>
      </c>
      <c r="C136" s="28"/>
      <c r="D136" s="41"/>
      <c r="E136" s="43">
        <v>1</v>
      </c>
      <c r="F136" s="43">
        <v>0</v>
      </c>
      <c r="G136" s="43">
        <v>0</v>
      </c>
      <c r="H136" s="43">
        <v>0</v>
      </c>
      <c r="I136" s="43">
        <v>0</v>
      </c>
      <c r="J136" s="43">
        <v>0</v>
      </c>
      <c r="K136" s="43">
        <v>0</v>
      </c>
      <c r="L136" s="43"/>
      <c r="M136" s="43"/>
      <c r="N136" s="43"/>
      <c r="O136" s="43"/>
      <c r="P136" s="43"/>
      <c r="Q136" s="271">
        <v>1</v>
      </c>
      <c r="R136" s="29"/>
      <c r="S136" s="22"/>
      <c r="T136" s="105">
        <v>47</v>
      </c>
      <c r="U136" s="26"/>
      <c r="V136" s="7">
        <v>43</v>
      </c>
      <c r="W136" s="218"/>
      <c r="X136" s="43">
        <v>0</v>
      </c>
      <c r="Y136" s="43">
        <v>0</v>
      </c>
      <c r="Z136" s="43">
        <v>2</v>
      </c>
      <c r="AA136" s="43">
        <v>0</v>
      </c>
      <c r="AB136" s="43">
        <v>0</v>
      </c>
      <c r="AC136" s="43">
        <v>0</v>
      </c>
      <c r="AD136" s="43">
        <v>0</v>
      </c>
      <c r="AE136" s="43"/>
      <c r="AF136" s="43"/>
      <c r="AG136" s="43"/>
      <c r="AH136" s="43"/>
      <c r="AI136" s="43"/>
      <c r="AJ136" s="272">
        <v>2</v>
      </c>
      <c r="AK136" s="43">
        <v>0</v>
      </c>
      <c r="AL136" s="43">
        <v>0</v>
      </c>
      <c r="AM136" s="43">
        <v>0</v>
      </c>
      <c r="AN136" s="43">
        <v>0</v>
      </c>
      <c r="AO136" s="43">
        <v>0</v>
      </c>
      <c r="AP136" s="43">
        <v>0</v>
      </c>
      <c r="AQ136" s="43">
        <v>0</v>
      </c>
      <c r="AR136" s="43"/>
      <c r="AS136" s="43"/>
      <c r="AT136" s="43"/>
      <c r="AU136" s="43"/>
      <c r="AV136" s="43"/>
      <c r="AW136" s="271">
        <v>0</v>
      </c>
      <c r="AX136" s="22"/>
      <c r="AY136" s="105">
        <v>2</v>
      </c>
      <c r="AZ136" s="26"/>
      <c r="BA136" s="7">
        <v>1</v>
      </c>
    </row>
    <row r="137" spans="1:53" ht="15" thickBot="1" x14ac:dyDescent="0.25">
      <c r="A137" s="1" t="s">
        <v>143</v>
      </c>
      <c r="B137" s="52" t="s">
        <v>422</v>
      </c>
      <c r="C137" s="28"/>
      <c r="D137" s="41"/>
      <c r="E137" s="43">
        <v>0</v>
      </c>
      <c r="F137" s="43">
        <v>0</v>
      </c>
      <c r="G137" s="43">
        <v>0</v>
      </c>
      <c r="H137" s="43">
        <v>0</v>
      </c>
      <c r="I137" s="43">
        <v>0</v>
      </c>
      <c r="J137" s="43">
        <v>0</v>
      </c>
      <c r="K137" s="43">
        <v>0</v>
      </c>
      <c r="L137" s="43"/>
      <c r="M137" s="43"/>
      <c r="N137" s="43"/>
      <c r="O137" s="43"/>
      <c r="P137" s="43"/>
      <c r="Q137" s="271">
        <v>0</v>
      </c>
      <c r="R137" s="29"/>
      <c r="S137" s="22"/>
      <c r="T137" s="105">
        <v>52</v>
      </c>
      <c r="U137" s="26"/>
      <c r="V137" s="7">
        <v>19</v>
      </c>
      <c r="W137" s="218"/>
      <c r="X137" s="43">
        <v>0</v>
      </c>
      <c r="Y137" s="43">
        <v>0</v>
      </c>
      <c r="Z137" s="43">
        <v>0</v>
      </c>
      <c r="AA137" s="43">
        <v>0</v>
      </c>
      <c r="AB137" s="43">
        <v>0</v>
      </c>
      <c r="AC137" s="43">
        <v>1</v>
      </c>
      <c r="AD137" s="43">
        <v>2</v>
      </c>
      <c r="AE137" s="43"/>
      <c r="AF137" s="43"/>
      <c r="AG137" s="43"/>
      <c r="AH137" s="43"/>
      <c r="AI137" s="43"/>
      <c r="AJ137" s="272">
        <v>3</v>
      </c>
      <c r="AK137" s="43">
        <v>0</v>
      </c>
      <c r="AL137" s="43">
        <v>0</v>
      </c>
      <c r="AM137" s="43">
        <v>0</v>
      </c>
      <c r="AN137" s="43">
        <v>0</v>
      </c>
      <c r="AO137" s="43">
        <v>0</v>
      </c>
      <c r="AP137" s="43">
        <v>0</v>
      </c>
      <c r="AQ137" s="43">
        <v>0</v>
      </c>
      <c r="AR137" s="43"/>
      <c r="AS137" s="43"/>
      <c r="AT137" s="43"/>
      <c r="AU137" s="43"/>
      <c r="AV137" s="43"/>
      <c r="AW137" s="271">
        <v>0</v>
      </c>
      <c r="AX137" s="22"/>
      <c r="AY137" s="105">
        <v>0</v>
      </c>
      <c r="AZ137" s="26"/>
      <c r="BA137" s="7">
        <v>2</v>
      </c>
    </row>
    <row r="138" spans="1:53" ht="15.75" customHeight="1" thickBot="1" x14ac:dyDescent="0.25">
      <c r="A138" s="294" t="s">
        <v>441</v>
      </c>
      <c r="B138" s="295"/>
      <c r="C138" s="76">
        <v>0.1844746162927981</v>
      </c>
      <c r="D138" s="9">
        <v>3.5714285714285712E-2</v>
      </c>
      <c r="E138" s="5">
        <v>39</v>
      </c>
      <c r="F138" s="5">
        <v>36</v>
      </c>
      <c r="G138" s="5">
        <v>89</v>
      </c>
      <c r="H138" s="5">
        <v>156</v>
      </c>
      <c r="I138" s="5">
        <v>133</v>
      </c>
      <c r="J138" s="5">
        <v>103</v>
      </c>
      <c r="K138" s="5">
        <v>92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225">
        <v>648</v>
      </c>
      <c r="R138" s="6">
        <v>20550</v>
      </c>
      <c r="S138" s="5">
        <v>0</v>
      </c>
      <c r="T138" s="211">
        <v>5830</v>
      </c>
      <c r="U138" s="5">
        <v>0</v>
      </c>
      <c r="V138" s="5">
        <v>2741</v>
      </c>
      <c r="W138" s="218">
        <v>20688</v>
      </c>
      <c r="X138" s="225">
        <v>38</v>
      </c>
      <c r="Y138" s="225">
        <v>25</v>
      </c>
      <c r="Z138" s="225">
        <v>26</v>
      </c>
      <c r="AA138" s="225">
        <v>28</v>
      </c>
      <c r="AB138" s="225">
        <v>17</v>
      </c>
      <c r="AC138" s="225">
        <v>29</v>
      </c>
      <c r="AD138" s="225">
        <v>52</v>
      </c>
      <c r="AE138" s="226">
        <v>0</v>
      </c>
      <c r="AF138" s="226">
        <v>0</v>
      </c>
      <c r="AG138" s="226">
        <v>0</v>
      </c>
      <c r="AH138" s="226">
        <v>0</v>
      </c>
      <c r="AI138" s="226">
        <v>0</v>
      </c>
      <c r="AJ138" s="273">
        <v>215</v>
      </c>
      <c r="AK138" s="225">
        <v>23</v>
      </c>
      <c r="AL138" s="225">
        <v>3</v>
      </c>
      <c r="AM138" s="225">
        <v>3</v>
      </c>
      <c r="AN138" s="225">
        <v>0</v>
      </c>
      <c r="AO138" s="225">
        <v>2</v>
      </c>
      <c r="AP138" s="225">
        <v>1</v>
      </c>
      <c r="AQ138" s="225">
        <v>3</v>
      </c>
      <c r="AR138" s="226">
        <v>0</v>
      </c>
      <c r="AS138" s="226">
        <v>0</v>
      </c>
      <c r="AT138" s="226">
        <v>0</v>
      </c>
      <c r="AU138" s="226">
        <v>0</v>
      </c>
      <c r="AV138" s="226">
        <v>0</v>
      </c>
      <c r="AW138" s="225">
        <v>35</v>
      </c>
      <c r="AX138" s="5">
        <v>0</v>
      </c>
      <c r="AY138" s="211">
        <v>298</v>
      </c>
      <c r="AZ138" s="5">
        <v>0</v>
      </c>
      <c r="BA138" s="5">
        <v>155</v>
      </c>
    </row>
    <row r="139" spans="1:53" s="131" customFormat="1" ht="15" thickBot="1" x14ac:dyDescent="0.25">
      <c r="A139" s="3" t="s">
        <v>148</v>
      </c>
      <c r="B139" s="52" t="s">
        <v>423</v>
      </c>
      <c r="C139" s="28"/>
      <c r="D139" s="41"/>
      <c r="E139" s="43">
        <v>38</v>
      </c>
      <c r="F139" s="43">
        <v>22</v>
      </c>
      <c r="G139" s="43">
        <v>17</v>
      </c>
      <c r="H139" s="43">
        <v>25</v>
      </c>
      <c r="I139" s="43">
        <v>22</v>
      </c>
      <c r="J139" s="43">
        <v>18</v>
      </c>
      <c r="K139" s="43">
        <v>542</v>
      </c>
      <c r="L139" s="43"/>
      <c r="M139" s="43"/>
      <c r="N139" s="43"/>
      <c r="O139" s="43"/>
      <c r="P139" s="43"/>
      <c r="Q139" s="271">
        <v>684</v>
      </c>
      <c r="R139" s="32"/>
      <c r="S139" s="22"/>
      <c r="T139" s="105">
        <v>963</v>
      </c>
      <c r="U139" s="26"/>
      <c r="V139" s="7">
        <v>925</v>
      </c>
      <c r="W139" s="218"/>
      <c r="X139" s="43">
        <v>17</v>
      </c>
      <c r="Y139" s="43">
        <v>11</v>
      </c>
      <c r="Z139" s="43">
        <v>16</v>
      </c>
      <c r="AA139" s="43">
        <v>18</v>
      </c>
      <c r="AB139" s="43">
        <v>14</v>
      </c>
      <c r="AC139" s="43">
        <v>18</v>
      </c>
      <c r="AD139" s="43">
        <v>16</v>
      </c>
      <c r="AE139" s="43"/>
      <c r="AF139" s="43"/>
      <c r="AG139" s="43"/>
      <c r="AH139" s="43"/>
      <c r="AI139" s="43"/>
      <c r="AJ139" s="272">
        <v>110</v>
      </c>
      <c r="AK139" s="43">
        <v>2</v>
      </c>
      <c r="AL139" s="43">
        <v>0</v>
      </c>
      <c r="AM139" s="43">
        <v>1</v>
      </c>
      <c r="AN139" s="43">
        <v>4</v>
      </c>
      <c r="AO139" s="43">
        <v>2</v>
      </c>
      <c r="AP139" s="43">
        <v>16</v>
      </c>
      <c r="AQ139" s="43">
        <v>12</v>
      </c>
      <c r="AR139" s="43"/>
      <c r="AS139" s="43"/>
      <c r="AT139" s="43"/>
      <c r="AU139" s="43"/>
      <c r="AV139" s="43"/>
      <c r="AW139" s="271">
        <v>37</v>
      </c>
      <c r="AX139" s="22"/>
      <c r="AY139" s="105">
        <v>59</v>
      </c>
      <c r="AZ139" s="26"/>
      <c r="BA139" s="7">
        <v>71</v>
      </c>
    </row>
    <row r="140" spans="1:53" ht="15" thickBot="1" x14ac:dyDescent="0.25">
      <c r="A140" s="3" t="s">
        <v>148</v>
      </c>
      <c r="B140" s="52" t="s">
        <v>424</v>
      </c>
      <c r="C140" s="28"/>
      <c r="D140" s="41"/>
      <c r="E140" s="43">
        <v>0</v>
      </c>
      <c r="F140" s="43">
        <v>0</v>
      </c>
      <c r="G140" s="43">
        <v>0</v>
      </c>
      <c r="H140" s="43">
        <v>0</v>
      </c>
      <c r="I140" s="43">
        <v>0</v>
      </c>
      <c r="J140" s="43">
        <v>3</v>
      </c>
      <c r="K140" s="43">
        <v>10</v>
      </c>
      <c r="L140" s="43"/>
      <c r="M140" s="43"/>
      <c r="N140" s="43"/>
      <c r="O140" s="43"/>
      <c r="P140" s="43"/>
      <c r="Q140" s="271">
        <v>13</v>
      </c>
      <c r="R140" s="32"/>
      <c r="S140" s="22"/>
      <c r="T140" s="105">
        <v>40</v>
      </c>
      <c r="U140" s="26"/>
      <c r="V140" s="7">
        <v>42</v>
      </c>
      <c r="W140" s="218"/>
      <c r="X140" s="43">
        <v>0</v>
      </c>
      <c r="Y140" s="43">
        <v>0</v>
      </c>
      <c r="Z140" s="43">
        <v>0</v>
      </c>
      <c r="AA140" s="43">
        <v>0</v>
      </c>
      <c r="AB140" s="43">
        <v>0</v>
      </c>
      <c r="AC140" s="43">
        <v>0</v>
      </c>
      <c r="AD140" s="43">
        <v>0</v>
      </c>
      <c r="AE140" s="43"/>
      <c r="AF140" s="43"/>
      <c r="AG140" s="43"/>
      <c r="AH140" s="43"/>
      <c r="AI140" s="43"/>
      <c r="AJ140" s="272">
        <v>0</v>
      </c>
      <c r="AK140" s="43">
        <v>0</v>
      </c>
      <c r="AL140" s="43">
        <v>0</v>
      </c>
      <c r="AM140" s="43">
        <v>0</v>
      </c>
      <c r="AN140" s="43">
        <v>0</v>
      </c>
      <c r="AO140" s="43">
        <v>0</v>
      </c>
      <c r="AP140" s="43">
        <v>0</v>
      </c>
      <c r="AQ140" s="43">
        <v>1</v>
      </c>
      <c r="AR140" s="43"/>
      <c r="AS140" s="43"/>
      <c r="AT140" s="43"/>
      <c r="AU140" s="43"/>
      <c r="AV140" s="43"/>
      <c r="AW140" s="271">
        <v>1</v>
      </c>
      <c r="AX140" s="22"/>
      <c r="AY140" s="105">
        <v>0</v>
      </c>
      <c r="AZ140" s="26"/>
      <c r="BA140" s="7">
        <v>0</v>
      </c>
    </row>
    <row r="141" spans="1:53" ht="15" thickBot="1" x14ac:dyDescent="0.25">
      <c r="A141" s="3" t="s">
        <v>148</v>
      </c>
      <c r="B141" s="52" t="s">
        <v>425</v>
      </c>
      <c r="C141" s="28"/>
      <c r="D141" s="41"/>
      <c r="E141" s="43">
        <v>0</v>
      </c>
      <c r="F141" s="43">
        <v>0</v>
      </c>
      <c r="G141" s="43">
        <v>0</v>
      </c>
      <c r="H141" s="43">
        <v>1</v>
      </c>
      <c r="I141" s="43">
        <v>0</v>
      </c>
      <c r="J141" s="43">
        <v>0</v>
      </c>
      <c r="K141" s="43">
        <v>0</v>
      </c>
      <c r="L141" s="43"/>
      <c r="M141" s="43"/>
      <c r="N141" s="43"/>
      <c r="O141" s="43"/>
      <c r="P141" s="43"/>
      <c r="Q141" s="271">
        <v>1</v>
      </c>
      <c r="R141" s="32"/>
      <c r="S141" s="22"/>
      <c r="T141" s="105">
        <v>22</v>
      </c>
      <c r="U141" s="26"/>
      <c r="V141" s="7">
        <v>17</v>
      </c>
      <c r="W141" s="218"/>
      <c r="X141" s="43">
        <v>0</v>
      </c>
      <c r="Y141" s="43">
        <v>0</v>
      </c>
      <c r="Z141" s="43">
        <v>0</v>
      </c>
      <c r="AA141" s="43">
        <v>0</v>
      </c>
      <c r="AB141" s="43">
        <v>0</v>
      </c>
      <c r="AC141" s="43">
        <v>0</v>
      </c>
      <c r="AD141" s="43">
        <v>0</v>
      </c>
      <c r="AE141" s="43"/>
      <c r="AF141" s="43"/>
      <c r="AG141" s="43"/>
      <c r="AH141" s="43"/>
      <c r="AI141" s="43"/>
      <c r="AJ141" s="272">
        <v>0</v>
      </c>
      <c r="AK141" s="43">
        <v>0</v>
      </c>
      <c r="AL141" s="43">
        <v>0</v>
      </c>
      <c r="AM141" s="43">
        <v>0</v>
      </c>
      <c r="AN141" s="43">
        <v>0</v>
      </c>
      <c r="AO141" s="43">
        <v>0</v>
      </c>
      <c r="AP141" s="43">
        <v>0</v>
      </c>
      <c r="AQ141" s="43">
        <v>0</v>
      </c>
      <c r="AR141" s="43"/>
      <c r="AS141" s="43"/>
      <c r="AT141" s="43"/>
      <c r="AU141" s="43"/>
      <c r="AV141" s="43"/>
      <c r="AW141" s="271">
        <v>0</v>
      </c>
      <c r="AX141" s="22"/>
      <c r="AY141" s="105">
        <v>0</v>
      </c>
      <c r="AZ141" s="26"/>
      <c r="BA141" s="7">
        <v>0</v>
      </c>
    </row>
    <row r="142" spans="1:53" ht="15" thickBot="1" x14ac:dyDescent="0.25">
      <c r="A142" s="3" t="s">
        <v>148</v>
      </c>
      <c r="B142" s="52" t="s">
        <v>426</v>
      </c>
      <c r="C142" s="28"/>
      <c r="D142" s="41"/>
      <c r="E142" s="43">
        <v>0</v>
      </c>
      <c r="F142" s="43">
        <v>0</v>
      </c>
      <c r="G142" s="43">
        <v>0</v>
      </c>
      <c r="H142" s="43">
        <v>0</v>
      </c>
      <c r="I142" s="43">
        <v>0</v>
      </c>
      <c r="J142" s="43">
        <v>0</v>
      </c>
      <c r="K142" s="43">
        <v>0</v>
      </c>
      <c r="L142" s="43"/>
      <c r="M142" s="43"/>
      <c r="N142" s="43"/>
      <c r="O142" s="43"/>
      <c r="P142" s="43"/>
      <c r="Q142" s="271">
        <v>0</v>
      </c>
      <c r="R142" s="32"/>
      <c r="S142" s="22"/>
      <c r="T142" s="105">
        <v>51</v>
      </c>
      <c r="U142" s="26"/>
      <c r="V142" s="7">
        <v>50</v>
      </c>
      <c r="W142" s="218"/>
      <c r="X142" s="43">
        <v>0</v>
      </c>
      <c r="Y142" s="43">
        <v>0</v>
      </c>
      <c r="Z142" s="43">
        <v>1</v>
      </c>
      <c r="AA142" s="43">
        <v>0</v>
      </c>
      <c r="AB142" s="43">
        <v>0</v>
      </c>
      <c r="AC142" s="43">
        <v>0</v>
      </c>
      <c r="AD142" s="43">
        <v>0</v>
      </c>
      <c r="AE142" s="43"/>
      <c r="AF142" s="43"/>
      <c r="AG142" s="43"/>
      <c r="AH142" s="43"/>
      <c r="AI142" s="43"/>
      <c r="AJ142" s="272">
        <v>1</v>
      </c>
      <c r="AK142" s="43">
        <v>0</v>
      </c>
      <c r="AL142" s="43">
        <v>0</v>
      </c>
      <c r="AM142" s="43">
        <v>0</v>
      </c>
      <c r="AN142" s="43">
        <v>0</v>
      </c>
      <c r="AO142" s="43">
        <v>0</v>
      </c>
      <c r="AP142" s="43">
        <v>0</v>
      </c>
      <c r="AQ142" s="43">
        <v>0</v>
      </c>
      <c r="AR142" s="43"/>
      <c r="AS142" s="43"/>
      <c r="AT142" s="43"/>
      <c r="AU142" s="43"/>
      <c r="AV142" s="43"/>
      <c r="AW142" s="271">
        <v>0</v>
      </c>
      <c r="AX142" s="22"/>
      <c r="AY142" s="105">
        <v>0</v>
      </c>
      <c r="AZ142" s="26"/>
      <c r="BA142" s="7">
        <v>0</v>
      </c>
    </row>
    <row r="143" spans="1:53" ht="15" thickBot="1" x14ac:dyDescent="0.25">
      <c r="A143" s="294" t="s">
        <v>166</v>
      </c>
      <c r="B143" s="295"/>
      <c r="C143" s="76">
        <v>0.54682986743997919</v>
      </c>
      <c r="D143" s="9">
        <v>0.10422577273406003</v>
      </c>
      <c r="E143" s="5">
        <v>38</v>
      </c>
      <c r="F143" s="5">
        <v>22</v>
      </c>
      <c r="G143" s="5">
        <v>17</v>
      </c>
      <c r="H143" s="5">
        <v>26</v>
      </c>
      <c r="I143" s="5">
        <v>22</v>
      </c>
      <c r="J143" s="5">
        <v>21</v>
      </c>
      <c r="K143" s="5">
        <v>552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225">
        <v>698</v>
      </c>
      <c r="R143" s="6">
        <v>7587</v>
      </c>
      <c r="S143" s="5">
        <v>0</v>
      </c>
      <c r="T143" s="211">
        <v>1076</v>
      </c>
      <c r="U143" s="5">
        <v>0</v>
      </c>
      <c r="V143" s="5">
        <v>1034</v>
      </c>
      <c r="W143" s="218">
        <v>7513</v>
      </c>
      <c r="X143" s="225">
        <v>17</v>
      </c>
      <c r="Y143" s="225">
        <v>11</v>
      </c>
      <c r="Z143" s="225">
        <v>17</v>
      </c>
      <c r="AA143" s="225">
        <v>18</v>
      </c>
      <c r="AB143" s="225">
        <v>14</v>
      </c>
      <c r="AC143" s="225">
        <v>18</v>
      </c>
      <c r="AD143" s="225">
        <v>16</v>
      </c>
      <c r="AE143" s="225">
        <v>0</v>
      </c>
      <c r="AF143" s="225">
        <v>0</v>
      </c>
      <c r="AG143" s="225">
        <v>0</v>
      </c>
      <c r="AH143" s="225">
        <v>0</v>
      </c>
      <c r="AI143" s="225">
        <v>0</v>
      </c>
      <c r="AJ143" s="273">
        <v>111</v>
      </c>
      <c r="AK143" s="225">
        <v>2</v>
      </c>
      <c r="AL143" s="225">
        <v>0</v>
      </c>
      <c r="AM143" s="225">
        <v>1</v>
      </c>
      <c r="AN143" s="225">
        <v>4</v>
      </c>
      <c r="AO143" s="225">
        <v>2</v>
      </c>
      <c r="AP143" s="225">
        <v>16</v>
      </c>
      <c r="AQ143" s="225">
        <v>13</v>
      </c>
      <c r="AR143" s="225">
        <v>0</v>
      </c>
      <c r="AS143" s="225">
        <v>0</v>
      </c>
      <c r="AT143" s="225">
        <v>0</v>
      </c>
      <c r="AU143" s="225">
        <v>0</v>
      </c>
      <c r="AV143" s="225">
        <v>0</v>
      </c>
      <c r="AW143" s="225">
        <v>38</v>
      </c>
      <c r="AX143" s="5">
        <v>0</v>
      </c>
      <c r="AY143" s="211">
        <v>59</v>
      </c>
      <c r="AZ143" s="5">
        <v>0</v>
      </c>
      <c r="BA143" s="5">
        <v>71</v>
      </c>
    </row>
    <row r="144" spans="1:53" ht="15" thickBot="1" x14ac:dyDescent="0.25">
      <c r="A144" s="42" t="s">
        <v>156</v>
      </c>
      <c r="B144" s="52" t="s">
        <v>427</v>
      </c>
      <c r="C144" s="28"/>
      <c r="D144" s="41"/>
      <c r="E144" s="43">
        <v>0</v>
      </c>
      <c r="F144" s="43">
        <v>5</v>
      </c>
      <c r="G144" s="43">
        <v>8</v>
      </c>
      <c r="H144" s="43">
        <v>24</v>
      </c>
      <c r="I144" s="43">
        <v>28</v>
      </c>
      <c r="J144" s="43">
        <v>25</v>
      </c>
      <c r="K144" s="43">
        <v>25</v>
      </c>
      <c r="L144" s="43"/>
      <c r="M144" s="43"/>
      <c r="N144" s="43"/>
      <c r="O144" s="43"/>
      <c r="P144" s="43"/>
      <c r="Q144" s="271">
        <v>115</v>
      </c>
      <c r="S144" s="22"/>
      <c r="T144" s="105">
        <v>175</v>
      </c>
      <c r="U144" s="26"/>
      <c r="V144" s="7">
        <v>147</v>
      </c>
      <c r="W144" s="218"/>
      <c r="X144" s="43">
        <v>5</v>
      </c>
      <c r="Y144" s="43">
        <v>0</v>
      </c>
      <c r="Z144" s="43">
        <v>2</v>
      </c>
      <c r="AA144" s="43">
        <v>0</v>
      </c>
      <c r="AB144" s="43">
        <v>3</v>
      </c>
      <c r="AC144" s="43">
        <v>0</v>
      </c>
      <c r="AD144" s="43">
        <v>8</v>
      </c>
      <c r="AE144" s="43"/>
      <c r="AF144" s="43"/>
      <c r="AG144" s="43"/>
      <c r="AH144" s="43"/>
      <c r="AI144" s="43"/>
      <c r="AJ144" s="272">
        <v>18</v>
      </c>
      <c r="AK144" s="43">
        <v>1</v>
      </c>
      <c r="AL144" s="43">
        <v>1</v>
      </c>
      <c r="AM144" s="43">
        <v>2</v>
      </c>
      <c r="AN144" s="43">
        <v>1</v>
      </c>
      <c r="AO144" s="43">
        <v>0</v>
      </c>
      <c r="AP144" s="43">
        <v>1</v>
      </c>
      <c r="AQ144" s="43">
        <v>0</v>
      </c>
      <c r="AR144" s="43"/>
      <c r="AS144" s="43"/>
      <c r="AT144" s="43"/>
      <c r="AU144" s="43"/>
      <c r="AV144" s="43"/>
      <c r="AW144" s="271">
        <v>6</v>
      </c>
      <c r="AX144" s="22"/>
      <c r="AY144" s="105">
        <v>4</v>
      </c>
      <c r="AZ144" s="26"/>
      <c r="BA144" s="7">
        <v>7</v>
      </c>
    </row>
    <row r="145" spans="1:53" ht="15" thickBot="1" x14ac:dyDescent="0.25">
      <c r="A145" s="42" t="s">
        <v>156</v>
      </c>
      <c r="B145" s="52" t="s">
        <v>428</v>
      </c>
      <c r="C145" s="28"/>
      <c r="D145" s="41"/>
      <c r="E145" s="43">
        <v>1</v>
      </c>
      <c r="F145" s="43">
        <v>0</v>
      </c>
      <c r="G145" s="43">
        <v>0</v>
      </c>
      <c r="H145" s="43">
        <v>0</v>
      </c>
      <c r="I145" s="43">
        <v>14</v>
      </c>
      <c r="J145" s="43">
        <v>4</v>
      </c>
      <c r="K145" s="43">
        <v>0</v>
      </c>
      <c r="L145" s="43"/>
      <c r="M145" s="43"/>
      <c r="N145" s="43"/>
      <c r="O145" s="43"/>
      <c r="P145" s="43"/>
      <c r="Q145" s="271">
        <v>19</v>
      </c>
      <c r="S145" s="22"/>
      <c r="T145" s="105">
        <v>28</v>
      </c>
      <c r="U145" s="26"/>
      <c r="V145" s="7">
        <v>27</v>
      </c>
      <c r="W145" s="218"/>
      <c r="X145" s="43">
        <v>0</v>
      </c>
      <c r="Y145" s="43">
        <v>0</v>
      </c>
      <c r="Z145" s="43">
        <v>0</v>
      </c>
      <c r="AA145" s="43">
        <v>0</v>
      </c>
      <c r="AB145" s="43">
        <v>0</v>
      </c>
      <c r="AC145" s="43">
        <v>0</v>
      </c>
      <c r="AD145" s="43">
        <v>0</v>
      </c>
      <c r="AE145" s="43"/>
      <c r="AF145" s="43"/>
      <c r="AG145" s="43"/>
      <c r="AH145" s="43"/>
      <c r="AI145" s="43"/>
      <c r="AJ145" s="272">
        <v>0</v>
      </c>
      <c r="AK145" s="43">
        <v>0</v>
      </c>
      <c r="AL145" s="43">
        <v>0</v>
      </c>
      <c r="AM145" s="43">
        <v>0</v>
      </c>
      <c r="AN145" s="43">
        <v>0</v>
      </c>
      <c r="AO145" s="43">
        <v>0</v>
      </c>
      <c r="AP145" s="43">
        <v>0</v>
      </c>
      <c r="AQ145" s="43">
        <v>0</v>
      </c>
      <c r="AR145" s="43"/>
      <c r="AS145" s="43"/>
      <c r="AT145" s="43"/>
      <c r="AU145" s="43"/>
      <c r="AV145" s="43"/>
      <c r="AW145" s="271">
        <v>0</v>
      </c>
      <c r="AX145" s="22"/>
      <c r="AY145" s="105">
        <v>1</v>
      </c>
      <c r="AZ145" s="26"/>
      <c r="BA145" s="7">
        <v>1</v>
      </c>
    </row>
    <row r="146" spans="1:53" ht="15" thickBot="1" x14ac:dyDescent="0.25">
      <c r="A146" s="42" t="s">
        <v>156</v>
      </c>
      <c r="B146" s="52" t="s">
        <v>429</v>
      </c>
      <c r="C146" s="28"/>
      <c r="D146" s="41"/>
      <c r="E146" s="43">
        <v>6</v>
      </c>
      <c r="F146" s="43">
        <v>0</v>
      </c>
      <c r="G146" s="43">
        <v>20</v>
      </c>
      <c r="H146" s="43">
        <v>4</v>
      </c>
      <c r="I146" s="43">
        <v>7</v>
      </c>
      <c r="J146" s="43">
        <v>6</v>
      </c>
      <c r="K146" s="43">
        <v>6</v>
      </c>
      <c r="L146" s="43"/>
      <c r="M146" s="43"/>
      <c r="N146" s="43"/>
      <c r="O146" s="43"/>
      <c r="P146" s="43"/>
      <c r="Q146" s="271">
        <v>49</v>
      </c>
      <c r="S146" s="22"/>
      <c r="T146" s="105">
        <v>34</v>
      </c>
      <c r="U146" s="26"/>
      <c r="V146" s="7">
        <v>37</v>
      </c>
      <c r="W146" s="218"/>
      <c r="X146" s="43">
        <v>0</v>
      </c>
      <c r="Y146" s="43">
        <v>0</v>
      </c>
      <c r="Z146" s="43">
        <v>0</v>
      </c>
      <c r="AA146" s="43">
        <v>0</v>
      </c>
      <c r="AB146" s="43">
        <v>0</v>
      </c>
      <c r="AC146" s="43">
        <v>1</v>
      </c>
      <c r="AD146" s="43">
        <v>0</v>
      </c>
      <c r="AE146" s="43"/>
      <c r="AF146" s="43"/>
      <c r="AG146" s="43"/>
      <c r="AH146" s="43"/>
      <c r="AI146" s="43"/>
      <c r="AJ146" s="272">
        <v>1</v>
      </c>
      <c r="AK146" s="43">
        <v>0</v>
      </c>
      <c r="AL146" s="43">
        <v>0</v>
      </c>
      <c r="AM146" s="43">
        <v>0</v>
      </c>
      <c r="AN146" s="43">
        <v>0</v>
      </c>
      <c r="AO146" s="43">
        <v>0</v>
      </c>
      <c r="AP146" s="43">
        <v>3</v>
      </c>
      <c r="AQ146" s="43">
        <v>0</v>
      </c>
      <c r="AR146" s="43"/>
      <c r="AS146" s="43"/>
      <c r="AT146" s="43"/>
      <c r="AU146" s="43"/>
      <c r="AV146" s="43"/>
      <c r="AW146" s="271">
        <v>3</v>
      </c>
      <c r="AX146" s="22"/>
      <c r="AY146" s="105">
        <v>0</v>
      </c>
      <c r="AZ146" s="26"/>
      <c r="BA146" s="7">
        <v>0</v>
      </c>
    </row>
    <row r="147" spans="1:53" ht="15" thickBot="1" x14ac:dyDescent="0.25">
      <c r="A147" s="42" t="s">
        <v>156</v>
      </c>
      <c r="B147" s="52" t="s">
        <v>430</v>
      </c>
      <c r="C147" s="28"/>
      <c r="D147" s="41"/>
      <c r="E147" s="43">
        <v>1</v>
      </c>
      <c r="F147" s="43">
        <v>2</v>
      </c>
      <c r="G147" s="43">
        <v>4</v>
      </c>
      <c r="H147" s="43">
        <v>4</v>
      </c>
      <c r="I147" s="43">
        <v>2</v>
      </c>
      <c r="J147" s="43">
        <v>8</v>
      </c>
      <c r="K147" s="43">
        <v>2</v>
      </c>
      <c r="L147" s="43"/>
      <c r="M147" s="43"/>
      <c r="N147" s="43"/>
      <c r="O147" s="43"/>
      <c r="P147" s="43"/>
      <c r="Q147" s="271">
        <v>23</v>
      </c>
      <c r="S147" s="22"/>
      <c r="T147" s="105">
        <v>27</v>
      </c>
      <c r="U147" s="26"/>
      <c r="V147" s="7">
        <v>41</v>
      </c>
      <c r="W147" s="218"/>
      <c r="X147" s="43">
        <v>0</v>
      </c>
      <c r="Y147" s="43">
        <v>0</v>
      </c>
      <c r="Z147" s="43">
        <v>0</v>
      </c>
      <c r="AA147" s="43">
        <v>0</v>
      </c>
      <c r="AB147" s="43">
        <v>0</v>
      </c>
      <c r="AC147" s="43">
        <v>0</v>
      </c>
      <c r="AD147" s="43">
        <v>0</v>
      </c>
      <c r="AE147" s="43"/>
      <c r="AF147" s="43"/>
      <c r="AG147" s="43"/>
      <c r="AH147" s="43"/>
      <c r="AI147" s="43"/>
      <c r="AJ147" s="272">
        <v>0</v>
      </c>
      <c r="AK147" s="43">
        <v>0</v>
      </c>
      <c r="AL147" s="43">
        <v>0</v>
      </c>
      <c r="AM147" s="43">
        <v>0</v>
      </c>
      <c r="AN147" s="43">
        <v>0</v>
      </c>
      <c r="AO147" s="43">
        <v>0</v>
      </c>
      <c r="AP147" s="43">
        <v>0</v>
      </c>
      <c r="AQ147" s="43">
        <v>0</v>
      </c>
      <c r="AR147" s="43"/>
      <c r="AS147" s="43"/>
      <c r="AT147" s="43"/>
      <c r="AU147" s="43"/>
      <c r="AV147" s="43"/>
      <c r="AW147" s="271">
        <v>0</v>
      </c>
      <c r="AX147" s="22"/>
      <c r="AY147" s="105">
        <v>1</v>
      </c>
      <c r="AZ147" s="26"/>
      <c r="BA147" s="7">
        <v>3</v>
      </c>
    </row>
    <row r="148" spans="1:53" ht="15" thickBot="1" x14ac:dyDescent="0.25">
      <c r="A148" s="42" t="s">
        <v>156</v>
      </c>
      <c r="B148" s="52" t="s">
        <v>431</v>
      </c>
      <c r="C148" s="28"/>
      <c r="D148" s="41"/>
      <c r="E148" s="43">
        <v>0</v>
      </c>
      <c r="F148" s="43">
        <v>0</v>
      </c>
      <c r="G148" s="43">
        <v>2</v>
      </c>
      <c r="H148" s="43">
        <v>0</v>
      </c>
      <c r="I148" s="43">
        <v>4</v>
      </c>
      <c r="J148" s="43">
        <v>22</v>
      </c>
      <c r="K148" s="43">
        <v>7</v>
      </c>
      <c r="L148" s="43"/>
      <c r="M148" s="43"/>
      <c r="N148" s="43"/>
      <c r="O148" s="43"/>
      <c r="P148" s="43"/>
      <c r="Q148" s="271">
        <v>35</v>
      </c>
      <c r="S148" s="22"/>
      <c r="T148" s="105">
        <v>62</v>
      </c>
      <c r="U148" s="26"/>
      <c r="V148" s="7">
        <v>71</v>
      </c>
      <c r="W148" s="218"/>
      <c r="X148" s="43">
        <v>0</v>
      </c>
      <c r="Y148" s="43">
        <v>0</v>
      </c>
      <c r="Z148" s="43">
        <v>0</v>
      </c>
      <c r="AA148" s="43">
        <v>0</v>
      </c>
      <c r="AB148" s="43">
        <v>0</v>
      </c>
      <c r="AC148" s="43">
        <v>2</v>
      </c>
      <c r="AD148" s="43">
        <v>1</v>
      </c>
      <c r="AE148" s="43"/>
      <c r="AF148" s="43"/>
      <c r="AG148" s="43"/>
      <c r="AH148" s="43"/>
      <c r="AI148" s="43"/>
      <c r="AJ148" s="272">
        <v>3</v>
      </c>
      <c r="AK148" s="43">
        <v>0</v>
      </c>
      <c r="AL148" s="43">
        <v>0</v>
      </c>
      <c r="AM148" s="43">
        <v>0</v>
      </c>
      <c r="AN148" s="43">
        <v>0</v>
      </c>
      <c r="AO148" s="43">
        <v>0</v>
      </c>
      <c r="AP148" s="43">
        <v>0</v>
      </c>
      <c r="AQ148" s="43">
        <v>0</v>
      </c>
      <c r="AR148" s="43"/>
      <c r="AS148" s="43"/>
      <c r="AT148" s="43"/>
      <c r="AU148" s="43"/>
      <c r="AV148" s="43"/>
      <c r="AW148" s="271">
        <v>0</v>
      </c>
      <c r="AX148" s="22"/>
      <c r="AY148" s="105">
        <v>1</v>
      </c>
      <c r="AZ148" s="26"/>
      <c r="BA148" s="7">
        <v>5</v>
      </c>
    </row>
    <row r="149" spans="1:53" ht="15" thickBot="1" x14ac:dyDescent="0.25">
      <c r="A149" s="42" t="s">
        <v>156</v>
      </c>
      <c r="B149" s="52" t="s">
        <v>432</v>
      </c>
      <c r="C149" s="28"/>
      <c r="D149" s="41"/>
      <c r="E149" s="43">
        <v>0</v>
      </c>
      <c r="F149" s="43">
        <v>0</v>
      </c>
      <c r="G149" s="43">
        <v>2</v>
      </c>
      <c r="H149" s="43">
        <v>8</v>
      </c>
      <c r="I149" s="43">
        <v>13</v>
      </c>
      <c r="J149" s="43">
        <v>13</v>
      </c>
      <c r="K149" s="43">
        <v>5</v>
      </c>
      <c r="L149" s="43"/>
      <c r="M149" s="43"/>
      <c r="N149" s="43"/>
      <c r="O149" s="43"/>
      <c r="P149" s="43"/>
      <c r="Q149" s="271">
        <v>41</v>
      </c>
      <c r="S149" s="22"/>
      <c r="T149" s="105">
        <v>49</v>
      </c>
      <c r="U149" s="26"/>
      <c r="V149" s="7">
        <v>46</v>
      </c>
      <c r="W149" s="218"/>
      <c r="X149" s="43">
        <v>0</v>
      </c>
      <c r="Y149" s="43">
        <v>0</v>
      </c>
      <c r="Z149" s="43">
        <v>0</v>
      </c>
      <c r="AA149" s="43">
        <v>0</v>
      </c>
      <c r="AB149" s="43">
        <v>0</v>
      </c>
      <c r="AC149" s="43">
        <v>0</v>
      </c>
      <c r="AD149" s="43">
        <v>3</v>
      </c>
      <c r="AE149" s="43"/>
      <c r="AF149" s="43"/>
      <c r="AG149" s="43"/>
      <c r="AH149" s="43"/>
      <c r="AI149" s="43"/>
      <c r="AJ149" s="272">
        <v>3</v>
      </c>
      <c r="AK149" s="43">
        <v>0</v>
      </c>
      <c r="AL149" s="43">
        <v>0</v>
      </c>
      <c r="AM149" s="43">
        <v>0</v>
      </c>
      <c r="AN149" s="43">
        <v>0</v>
      </c>
      <c r="AO149" s="43">
        <v>0</v>
      </c>
      <c r="AP149" s="43">
        <v>0</v>
      </c>
      <c r="AQ149" s="43">
        <v>0</v>
      </c>
      <c r="AR149" s="43"/>
      <c r="AS149" s="43"/>
      <c r="AT149" s="43"/>
      <c r="AU149" s="43"/>
      <c r="AV149" s="43"/>
      <c r="AW149" s="271">
        <v>0</v>
      </c>
      <c r="AX149" s="22"/>
      <c r="AY149" s="105">
        <v>2</v>
      </c>
      <c r="AZ149" s="26"/>
      <c r="BA149" s="7">
        <v>4</v>
      </c>
    </row>
    <row r="150" spans="1:53" ht="15" thickBot="1" x14ac:dyDescent="0.25">
      <c r="A150" s="42" t="s">
        <v>156</v>
      </c>
      <c r="B150" s="52" t="s">
        <v>433</v>
      </c>
      <c r="C150" s="28"/>
      <c r="D150" s="41"/>
      <c r="E150" s="43">
        <v>7</v>
      </c>
      <c r="F150" s="43">
        <v>0</v>
      </c>
      <c r="G150" s="43">
        <v>4</v>
      </c>
      <c r="H150" s="43">
        <v>6</v>
      </c>
      <c r="I150" s="43">
        <v>10</v>
      </c>
      <c r="J150" s="43">
        <v>4</v>
      </c>
      <c r="K150" s="43">
        <v>0</v>
      </c>
      <c r="L150" s="43"/>
      <c r="M150" s="43"/>
      <c r="N150" s="43"/>
      <c r="O150" s="43"/>
      <c r="P150" s="43"/>
      <c r="Q150" s="271">
        <v>31</v>
      </c>
      <c r="S150" s="22"/>
      <c r="T150" s="105">
        <v>30</v>
      </c>
      <c r="U150" s="26"/>
      <c r="V150" s="7">
        <v>37</v>
      </c>
      <c r="W150" s="218"/>
      <c r="X150" s="43">
        <v>0</v>
      </c>
      <c r="Y150" s="43">
        <v>0</v>
      </c>
      <c r="Z150" s="43">
        <v>0</v>
      </c>
      <c r="AA150" s="43">
        <v>0</v>
      </c>
      <c r="AB150" s="43">
        <v>1</v>
      </c>
      <c r="AC150" s="43">
        <v>0</v>
      </c>
      <c r="AD150" s="43">
        <v>0</v>
      </c>
      <c r="AE150" s="43"/>
      <c r="AF150" s="43"/>
      <c r="AG150" s="43"/>
      <c r="AH150" s="43"/>
      <c r="AI150" s="43"/>
      <c r="AJ150" s="272">
        <v>1</v>
      </c>
      <c r="AK150" s="43">
        <v>0</v>
      </c>
      <c r="AL150" s="43">
        <v>0</v>
      </c>
      <c r="AM150" s="43">
        <v>0</v>
      </c>
      <c r="AN150" s="43">
        <v>0</v>
      </c>
      <c r="AO150" s="43">
        <v>0</v>
      </c>
      <c r="AP150" s="43">
        <v>0</v>
      </c>
      <c r="AQ150" s="43">
        <v>0</v>
      </c>
      <c r="AR150" s="43"/>
      <c r="AS150" s="43"/>
      <c r="AT150" s="43"/>
      <c r="AU150" s="43"/>
      <c r="AV150" s="43"/>
      <c r="AW150" s="271">
        <v>0</v>
      </c>
      <c r="AX150" s="22"/>
      <c r="AY150" s="105">
        <v>2</v>
      </c>
      <c r="AZ150" s="26"/>
      <c r="BA150" s="7">
        <v>3</v>
      </c>
    </row>
    <row r="151" spans="1:53" ht="15" thickBot="1" x14ac:dyDescent="0.25">
      <c r="A151" s="294" t="s">
        <v>167</v>
      </c>
      <c r="B151" s="295"/>
      <c r="C151" s="76">
        <v>0.40072637737209538</v>
      </c>
      <c r="D151" s="9">
        <v>0.13336173838943333</v>
      </c>
      <c r="E151" s="5">
        <v>15</v>
      </c>
      <c r="F151" s="5">
        <v>7</v>
      </c>
      <c r="G151" s="5">
        <v>40</v>
      </c>
      <c r="H151" s="5">
        <v>46</v>
      </c>
      <c r="I151" s="5">
        <v>78</v>
      </c>
      <c r="J151" s="5">
        <v>82</v>
      </c>
      <c r="K151" s="5">
        <v>45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225">
        <v>313</v>
      </c>
      <c r="R151" s="6">
        <v>2713</v>
      </c>
      <c r="S151" s="5">
        <v>0</v>
      </c>
      <c r="T151" s="211">
        <v>405</v>
      </c>
      <c r="U151" s="5">
        <v>0</v>
      </c>
      <c r="V151" s="5">
        <v>406</v>
      </c>
      <c r="W151" s="218">
        <v>2744</v>
      </c>
      <c r="X151" s="225">
        <v>5</v>
      </c>
      <c r="Y151" s="225">
        <v>0</v>
      </c>
      <c r="Z151" s="225">
        <v>2</v>
      </c>
      <c r="AA151" s="225">
        <v>0</v>
      </c>
      <c r="AB151" s="225">
        <v>4</v>
      </c>
      <c r="AC151" s="225">
        <v>3</v>
      </c>
      <c r="AD151" s="225">
        <v>12</v>
      </c>
      <c r="AE151" s="226">
        <v>0</v>
      </c>
      <c r="AF151" s="226">
        <v>0</v>
      </c>
      <c r="AG151" s="226">
        <v>0</v>
      </c>
      <c r="AH151" s="226">
        <v>0</v>
      </c>
      <c r="AI151" s="226">
        <v>0</v>
      </c>
      <c r="AJ151" s="273">
        <v>26</v>
      </c>
      <c r="AK151" s="225">
        <v>1</v>
      </c>
      <c r="AL151" s="225">
        <v>1</v>
      </c>
      <c r="AM151" s="225">
        <v>2</v>
      </c>
      <c r="AN151" s="225">
        <v>1</v>
      </c>
      <c r="AO151" s="225">
        <v>0</v>
      </c>
      <c r="AP151" s="225">
        <v>4</v>
      </c>
      <c r="AQ151" s="225">
        <v>0</v>
      </c>
      <c r="AR151" s="226">
        <v>0</v>
      </c>
      <c r="AS151" s="226">
        <v>0</v>
      </c>
      <c r="AT151" s="226">
        <v>0</v>
      </c>
      <c r="AU151" s="226">
        <v>0</v>
      </c>
      <c r="AV151" s="226">
        <v>0</v>
      </c>
      <c r="AW151" s="225">
        <v>9</v>
      </c>
      <c r="AX151" s="5">
        <v>0</v>
      </c>
      <c r="AY151" s="211">
        <v>11</v>
      </c>
      <c r="AZ151" s="5">
        <v>0</v>
      </c>
      <c r="BA151" s="5">
        <v>23</v>
      </c>
    </row>
    <row r="152" spans="1:53" ht="15" x14ac:dyDescent="0.25">
      <c r="C152" s="77"/>
      <c r="D152" s="39"/>
      <c r="T152" s="265" t="s">
        <v>614</v>
      </c>
      <c r="V152" s="265" t="s">
        <v>615</v>
      </c>
      <c r="AY152" s="265" t="s">
        <v>614</v>
      </c>
      <c r="BA152" s="265" t="s">
        <v>615</v>
      </c>
    </row>
    <row r="154" spans="1:53" x14ac:dyDescent="0.2">
      <c r="Q154" s="33"/>
    </row>
  </sheetData>
  <sheetProtection selectLockedCells="1" selectUnlockedCells="1"/>
  <mergeCells count="26">
    <mergeCell ref="A49:B49"/>
    <mergeCell ref="C1:C11"/>
    <mergeCell ref="A138:B138"/>
    <mergeCell ref="A143:B143"/>
    <mergeCell ref="A151:B151"/>
    <mergeCell ref="A64:B64"/>
    <mergeCell ref="A75:B75"/>
    <mergeCell ref="A81:B81"/>
    <mergeCell ref="A92:B92"/>
    <mergeCell ref="A111:B111"/>
    <mergeCell ref="A124:B124"/>
    <mergeCell ref="A1:A10"/>
    <mergeCell ref="B1:B10"/>
    <mergeCell ref="AX10:BA10"/>
    <mergeCell ref="R2:BA9"/>
    <mergeCell ref="E1:BA1"/>
    <mergeCell ref="A26:B26"/>
    <mergeCell ref="A38:B38"/>
    <mergeCell ref="W10:W11"/>
    <mergeCell ref="E2:Q9"/>
    <mergeCell ref="E10:Q10"/>
    <mergeCell ref="D1:D10"/>
    <mergeCell ref="R10:R11"/>
    <mergeCell ref="S10:V10"/>
    <mergeCell ref="X10:AJ10"/>
    <mergeCell ref="AK10:AW10"/>
  </mergeCell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6"/>
  <sheetViews>
    <sheetView topLeftCell="G104" workbookViewId="0">
      <selection activeCell="C21" sqref="C21"/>
    </sheetView>
  </sheetViews>
  <sheetFormatPr baseColWidth="10" defaultRowHeight="15" customHeight="1" x14ac:dyDescent="0.25"/>
  <cols>
    <col min="8" max="8" width="72.7109375" bestFit="1" customWidth="1"/>
    <col min="9" max="9" width="22.42578125" bestFit="1" customWidth="1"/>
    <col min="10" max="10" width="5" bestFit="1" customWidth="1"/>
    <col min="11" max="11" width="12.5703125" bestFit="1" customWidth="1"/>
  </cols>
  <sheetData>
    <row r="2" spans="1:11" ht="15" customHeight="1" x14ac:dyDescent="0.25">
      <c r="A2" s="260" t="s">
        <v>444</v>
      </c>
      <c r="B2" s="260" t="s">
        <v>575</v>
      </c>
      <c r="C2" s="260" t="s">
        <v>576</v>
      </c>
      <c r="D2" s="260" t="s">
        <v>445</v>
      </c>
      <c r="E2" s="260" t="s">
        <v>446</v>
      </c>
    </row>
    <row r="3" spans="1:11" ht="15" customHeight="1" x14ac:dyDescent="0.25">
      <c r="A3" s="261" t="s">
        <v>448</v>
      </c>
      <c r="B3" s="261" t="str">
        <f>IFERROR(VLOOKUP($A3,'[2]Establecimiento 2023'!$A$1:$E$183,4,FALSE),0)</f>
        <v>04204-Salamanca</v>
      </c>
      <c r="C3" s="261" t="str">
        <f>IFERROR(VLOOKUP($A3,'[2]Establecimiento 2023'!$A$1:$E$183,3,FALSE),0)</f>
        <v>105104-Hospital de Salamanca</v>
      </c>
      <c r="D3" s="262">
        <v>6</v>
      </c>
      <c r="E3" s="262">
        <v>86</v>
      </c>
    </row>
    <row r="4" spans="1:11" ht="15" customHeight="1" x14ac:dyDescent="0.25">
      <c r="A4" s="261" t="s">
        <v>448</v>
      </c>
      <c r="B4" s="261" t="str">
        <f>IFERROR(VLOOKUP($A4,'[2]Establecimiento 2023'!$A$1:$E$183,4,FALSE),0)</f>
        <v>04204-Salamanca</v>
      </c>
      <c r="C4" s="261" t="str">
        <f>IFERROR(VLOOKUP($A4,'[2]Establecimiento 2023'!$A$1:$E$183,3,FALSE),0)</f>
        <v>105104-Hospital de Salamanca</v>
      </c>
      <c r="D4" s="262">
        <v>12</v>
      </c>
      <c r="E4" s="262">
        <v>84</v>
      </c>
      <c r="H4" s="254" t="s">
        <v>579</v>
      </c>
      <c r="I4" s="254" t="s">
        <v>577</v>
      </c>
    </row>
    <row r="5" spans="1:11" ht="15" customHeight="1" x14ac:dyDescent="0.25">
      <c r="A5" s="261" t="s">
        <v>449</v>
      </c>
      <c r="B5" s="261" t="str">
        <f>IFERROR(VLOOKUP($A5,'[2]Establecimiento 2023'!$A$1:$E$183,4,FALSE),0)</f>
        <v>04302-Combarbalá</v>
      </c>
      <c r="C5" s="261" t="str">
        <f>IFERROR(VLOOKUP($A5,'[2]Establecimiento 2023'!$A$1:$E$183,3,FALSE),0)</f>
        <v>105105-Hospital San Juan de Dios (Combarbalá)</v>
      </c>
      <c r="D5" s="262">
        <v>6</v>
      </c>
      <c r="E5" s="262">
        <v>55</v>
      </c>
      <c r="H5" s="254" t="s">
        <v>580</v>
      </c>
      <c r="I5">
        <v>6</v>
      </c>
      <c r="J5">
        <v>12</v>
      </c>
      <c r="K5" t="s">
        <v>578</v>
      </c>
    </row>
    <row r="6" spans="1:11" ht="15" customHeight="1" x14ac:dyDescent="0.25">
      <c r="A6" s="261" t="s">
        <v>449</v>
      </c>
      <c r="B6" s="261" t="str">
        <f>IFERROR(VLOOKUP($A6,'[2]Establecimiento 2023'!$A$1:$E$183,4,FALSE),0)</f>
        <v>04302-Combarbalá</v>
      </c>
      <c r="C6" s="261" t="str">
        <f>IFERROR(VLOOKUP($A6,'[2]Establecimiento 2023'!$A$1:$E$183,3,FALSE),0)</f>
        <v>105105-Hospital San Juan de Dios (Combarbalá)</v>
      </c>
      <c r="D6" s="262">
        <v>12</v>
      </c>
      <c r="E6" s="262">
        <v>32</v>
      </c>
      <c r="H6" s="256" t="s">
        <v>581</v>
      </c>
      <c r="I6" s="255">
        <v>949</v>
      </c>
      <c r="J6" s="255">
        <v>1016</v>
      </c>
      <c r="K6" s="255">
        <v>1965</v>
      </c>
    </row>
    <row r="7" spans="1:11" ht="15" customHeight="1" x14ac:dyDescent="0.25">
      <c r="A7" s="261" t="s">
        <v>450</v>
      </c>
      <c r="B7" s="261" t="str">
        <f>IFERROR(VLOOKUP($A7,'[2]Establecimiento 2023'!$A$1:$E$183,4,FALSE),0)</f>
        <v>04103-Andacollo</v>
      </c>
      <c r="C7" s="261" t="str">
        <f>IFERROR(VLOOKUP($A7,'[2]Establecimiento 2023'!$A$1:$E$183,3,FALSE),0)</f>
        <v>105106-Hospital Dr. José Arraño (Andacollo)</v>
      </c>
      <c r="D7" s="262">
        <v>6</v>
      </c>
      <c r="E7" s="262">
        <v>51</v>
      </c>
      <c r="H7" s="169" t="s">
        <v>306</v>
      </c>
      <c r="I7" s="255">
        <v>164</v>
      </c>
      <c r="J7" s="255">
        <v>156</v>
      </c>
      <c r="K7" s="255">
        <v>320</v>
      </c>
    </row>
    <row r="8" spans="1:11" ht="15" customHeight="1" x14ac:dyDescent="0.25">
      <c r="A8" s="261" t="s">
        <v>450</v>
      </c>
      <c r="B8" s="261" t="str">
        <f>IFERROR(VLOOKUP($A8,'[2]Establecimiento 2023'!$A$1:$E$183,4,FALSE),0)</f>
        <v>04103-Andacollo</v>
      </c>
      <c r="C8" s="261" t="str">
        <f>IFERROR(VLOOKUP($A8,'[2]Establecimiento 2023'!$A$1:$E$183,3,FALSE),0)</f>
        <v>105106-Hospital Dr. José Arraño (Andacollo)</v>
      </c>
      <c r="D8" s="262">
        <v>12</v>
      </c>
      <c r="E8" s="262">
        <v>38</v>
      </c>
      <c r="H8" s="169" t="s">
        <v>307</v>
      </c>
      <c r="I8" s="255">
        <v>105</v>
      </c>
      <c r="J8" s="255">
        <v>81</v>
      </c>
      <c r="K8" s="255">
        <v>186</v>
      </c>
    </row>
    <row r="9" spans="1:11" ht="15" customHeight="1" x14ac:dyDescent="0.25">
      <c r="A9" s="261" t="s">
        <v>451</v>
      </c>
      <c r="B9" s="261" t="str">
        <f>IFERROR(VLOOKUP($A9,'[2]Establecimiento 2023'!$A$1:$E$183,4,FALSE),0)</f>
        <v>04106-Vicuña</v>
      </c>
      <c r="C9" s="261" t="str">
        <f>IFERROR(VLOOKUP($A9,'[2]Establecimiento 2023'!$A$1:$E$183,3,FALSE),0)</f>
        <v>105107-Hospital San Juan de Dios (Vicuña)</v>
      </c>
      <c r="D9" s="262">
        <v>6</v>
      </c>
      <c r="E9" s="262">
        <v>55</v>
      </c>
      <c r="H9" s="169" t="s">
        <v>308</v>
      </c>
      <c r="I9" s="255">
        <v>168</v>
      </c>
      <c r="J9" s="255">
        <v>175</v>
      </c>
      <c r="K9" s="255">
        <v>343</v>
      </c>
    </row>
    <row r="10" spans="1:11" ht="15" customHeight="1" x14ac:dyDescent="0.25">
      <c r="A10" s="261" t="s">
        <v>451</v>
      </c>
      <c r="B10" s="261" t="str">
        <f>IFERROR(VLOOKUP($A10,'[2]Establecimiento 2023'!$A$1:$E$183,4,FALSE),0)</f>
        <v>04106-Vicuña</v>
      </c>
      <c r="C10" s="261" t="str">
        <f>IFERROR(VLOOKUP($A10,'[2]Establecimiento 2023'!$A$1:$E$183,3,FALSE),0)</f>
        <v>105107-Hospital San Juan de Dios (Vicuña)</v>
      </c>
      <c r="D10" s="262">
        <v>12</v>
      </c>
      <c r="E10" s="262">
        <v>69</v>
      </c>
      <c r="H10" s="169" t="s">
        <v>309</v>
      </c>
      <c r="I10" s="255">
        <v>198</v>
      </c>
      <c r="J10" s="255">
        <v>260</v>
      </c>
      <c r="K10" s="255">
        <v>458</v>
      </c>
    </row>
    <row r="11" spans="1:11" ht="15" customHeight="1" x14ac:dyDescent="0.25">
      <c r="A11" s="261" t="s">
        <v>452</v>
      </c>
      <c r="B11" s="261" t="str">
        <f>IFERROR(VLOOKUP($A11,'[2]Establecimiento 2023'!$A$1:$E$183,4,FALSE),0)</f>
        <v>04203-Los Vilos</v>
      </c>
      <c r="C11" s="261" t="str">
        <f>IFERROR(VLOOKUP($A11,'[2]Establecimiento 2023'!$A$1:$E$183,3,FALSE),0)</f>
        <v>105108-Hospital San Pedro (Los Vilos)</v>
      </c>
      <c r="D11" s="262">
        <v>6</v>
      </c>
      <c r="E11" s="262">
        <v>83</v>
      </c>
      <c r="H11" s="169" t="s">
        <v>310</v>
      </c>
      <c r="I11" s="255">
        <v>117</v>
      </c>
      <c r="J11" s="255">
        <v>122</v>
      </c>
      <c r="K11" s="255">
        <v>239</v>
      </c>
    </row>
    <row r="12" spans="1:11" ht="15" customHeight="1" x14ac:dyDescent="0.25">
      <c r="A12" s="261" t="s">
        <v>452</v>
      </c>
      <c r="B12" s="261" t="str">
        <f>IFERROR(VLOOKUP($A12,'[2]Establecimiento 2023'!$A$1:$E$183,4,FALSE),0)</f>
        <v>04203-Los Vilos</v>
      </c>
      <c r="C12" s="261" t="str">
        <f>IFERROR(VLOOKUP($A12,'[2]Establecimiento 2023'!$A$1:$E$183,3,FALSE),0)</f>
        <v>105108-Hospital San Pedro (Los Vilos)</v>
      </c>
      <c r="D12" s="262">
        <v>12</v>
      </c>
      <c r="E12" s="262">
        <v>99</v>
      </c>
      <c r="H12" s="169" t="s">
        <v>311</v>
      </c>
      <c r="I12" s="255">
        <v>133</v>
      </c>
      <c r="J12" s="255">
        <v>151</v>
      </c>
      <c r="K12" s="255">
        <v>284</v>
      </c>
    </row>
    <row r="13" spans="1:11" ht="15" customHeight="1" x14ac:dyDescent="0.25">
      <c r="A13" s="261" t="s">
        <v>453</v>
      </c>
      <c r="B13" s="261" t="str">
        <f>IFERROR(VLOOKUP($A13,'[2]Establecimiento 2023'!$A$1:$E$183,4,FALSE),0)</f>
        <v>04101-La Serena</v>
      </c>
      <c r="C13" s="261" t="str">
        <f>IFERROR(VLOOKUP($A13,'[2]Establecimiento 2023'!$A$1:$E$183,3,FALSE),0)</f>
        <v>105300-Centro de Salud Familiar Cardenal Caro</v>
      </c>
      <c r="D13" s="262">
        <v>6</v>
      </c>
      <c r="E13" s="262">
        <v>164</v>
      </c>
      <c r="H13" s="169" t="s">
        <v>312</v>
      </c>
      <c r="I13" s="255">
        <v>2</v>
      </c>
      <c r="J13" s="255">
        <v>5</v>
      </c>
      <c r="K13" s="255">
        <v>7</v>
      </c>
    </row>
    <row r="14" spans="1:11" ht="15" customHeight="1" x14ac:dyDescent="0.25">
      <c r="A14" s="261" t="s">
        <v>453</v>
      </c>
      <c r="B14" s="261" t="str">
        <f>IFERROR(VLOOKUP($A14,'[2]Establecimiento 2023'!$A$1:$E$183,4,FALSE),0)</f>
        <v>04101-La Serena</v>
      </c>
      <c r="C14" s="261" t="str">
        <f>IFERROR(VLOOKUP($A14,'[2]Establecimiento 2023'!$A$1:$E$183,3,FALSE),0)</f>
        <v>105300-Centro de Salud Familiar Cardenal Caro</v>
      </c>
      <c r="D14" s="262">
        <v>12</v>
      </c>
      <c r="E14" s="262">
        <v>156</v>
      </c>
      <c r="H14" s="169" t="s">
        <v>313</v>
      </c>
      <c r="I14" s="255"/>
      <c r="J14" s="255">
        <v>6</v>
      </c>
      <c r="K14" s="255">
        <v>6</v>
      </c>
    </row>
    <row r="15" spans="1:11" ht="15" customHeight="1" x14ac:dyDescent="0.25">
      <c r="A15" s="261" t="s">
        <v>454</v>
      </c>
      <c r="B15" s="261" t="str">
        <f>IFERROR(VLOOKUP($A15,'[2]Establecimiento 2023'!$A$1:$E$183,4,FALSE),0)</f>
        <v>04101-La Serena</v>
      </c>
      <c r="C15" s="261" t="str">
        <f>IFERROR(VLOOKUP($A15,'[2]Establecimiento 2023'!$A$1:$E$183,3,FALSE),0)</f>
        <v>105301-Centro de Salud Familiar Las Compañías</v>
      </c>
      <c r="D15" s="262">
        <v>6</v>
      </c>
      <c r="E15" s="262">
        <v>105</v>
      </c>
      <c r="H15" s="169" t="s">
        <v>314</v>
      </c>
      <c r="I15" s="255">
        <v>3</v>
      </c>
      <c r="J15" s="255">
        <v>3</v>
      </c>
      <c r="K15" s="255">
        <v>6</v>
      </c>
    </row>
    <row r="16" spans="1:11" ht="15" customHeight="1" x14ac:dyDescent="0.25">
      <c r="A16" s="261" t="s">
        <v>454</v>
      </c>
      <c r="B16" s="261" t="str">
        <f>IFERROR(VLOOKUP($A16,'[2]Establecimiento 2023'!$A$1:$E$183,4,FALSE),0)</f>
        <v>04101-La Serena</v>
      </c>
      <c r="C16" s="261" t="str">
        <f>IFERROR(VLOOKUP($A16,'[2]Establecimiento 2023'!$A$1:$E$183,3,FALSE),0)</f>
        <v>105301-Centro de Salud Familiar Las Compañías</v>
      </c>
      <c r="D16" s="262">
        <v>12</v>
      </c>
      <c r="E16" s="262">
        <v>81</v>
      </c>
      <c r="H16" s="169" t="s">
        <v>315</v>
      </c>
      <c r="I16" s="255">
        <v>6</v>
      </c>
      <c r="J16" s="255">
        <v>3</v>
      </c>
      <c r="K16" s="255">
        <v>9</v>
      </c>
    </row>
    <row r="17" spans="1:11" ht="15" customHeight="1" x14ac:dyDescent="0.25">
      <c r="A17" s="261" t="s">
        <v>455</v>
      </c>
      <c r="B17" s="261" t="str">
        <f>IFERROR(VLOOKUP($A17,'[2]Establecimiento 2023'!$A$1:$E$183,4,FALSE),0)</f>
        <v>04101-La Serena</v>
      </c>
      <c r="C17" s="261" t="str">
        <f>IFERROR(VLOOKUP($A17,'[2]Establecimiento 2023'!$A$1:$E$183,3,FALSE),0)</f>
        <v>105302-Centro de Salud Familiar Pedro Aguirre Cerda</v>
      </c>
      <c r="D17" s="262">
        <v>6</v>
      </c>
      <c r="E17" s="262">
        <v>168</v>
      </c>
      <c r="H17" s="169" t="s">
        <v>316</v>
      </c>
      <c r="I17" s="255">
        <v>14</v>
      </c>
      <c r="J17" s="255">
        <v>13</v>
      </c>
      <c r="K17" s="255">
        <v>27</v>
      </c>
    </row>
    <row r="18" spans="1:11" ht="15" customHeight="1" x14ac:dyDescent="0.25">
      <c r="A18" s="261" t="s">
        <v>455</v>
      </c>
      <c r="B18" s="261" t="str">
        <f>IFERROR(VLOOKUP($A18,'[2]Establecimiento 2023'!$A$1:$E$183,4,FALSE),0)</f>
        <v>04101-La Serena</v>
      </c>
      <c r="C18" s="261" t="str">
        <f>IFERROR(VLOOKUP($A18,'[2]Establecimiento 2023'!$A$1:$E$183,3,FALSE),0)</f>
        <v>105302-Centro de Salud Familiar Pedro Aguirre Cerda</v>
      </c>
      <c r="D18" s="262">
        <v>12</v>
      </c>
      <c r="E18" s="262">
        <v>175</v>
      </c>
      <c r="H18" s="169" t="s">
        <v>317</v>
      </c>
      <c r="I18" s="255">
        <v>11</v>
      </c>
      <c r="J18" s="255">
        <v>12</v>
      </c>
      <c r="K18" s="255">
        <v>23</v>
      </c>
    </row>
    <row r="19" spans="1:11" ht="15" customHeight="1" x14ac:dyDescent="0.25">
      <c r="A19" s="261" t="s">
        <v>456</v>
      </c>
      <c r="B19" s="261" t="str">
        <f>IFERROR(VLOOKUP($A19,'[2]Establecimiento 2023'!$A$1:$E$183,4,FALSE),0)</f>
        <v>04102-Coquimbo</v>
      </c>
      <c r="C19" s="261" t="str">
        <f>IFERROR(VLOOKUP($A19,'[2]Establecimiento 2023'!$A$1:$E$183,3,FALSE),0)</f>
        <v>105303-Centro de Salud Familiar San Juan</v>
      </c>
      <c r="D19" s="262">
        <v>6</v>
      </c>
      <c r="E19" s="262">
        <v>128</v>
      </c>
      <c r="H19" s="169" t="s">
        <v>318</v>
      </c>
      <c r="I19" s="255">
        <v>10</v>
      </c>
      <c r="J19" s="255">
        <v>12</v>
      </c>
      <c r="K19" s="255">
        <v>22</v>
      </c>
    </row>
    <row r="20" spans="1:11" ht="15" customHeight="1" x14ac:dyDescent="0.25">
      <c r="A20" s="261" t="s">
        <v>456</v>
      </c>
      <c r="B20" s="261" t="str">
        <f>IFERROR(VLOOKUP($A20,'[2]Establecimiento 2023'!$A$1:$E$183,4,FALSE),0)</f>
        <v>04102-Coquimbo</v>
      </c>
      <c r="C20" s="261" t="str">
        <f>IFERROR(VLOOKUP($A20,'[2]Establecimiento 2023'!$A$1:$E$183,3,FALSE),0)</f>
        <v>105303-Centro de Salud Familiar San Juan</v>
      </c>
      <c r="D20" s="262">
        <v>12</v>
      </c>
      <c r="E20" s="262">
        <v>134</v>
      </c>
      <c r="H20" s="169" t="s">
        <v>319</v>
      </c>
      <c r="I20" s="255">
        <v>18</v>
      </c>
      <c r="J20" s="255">
        <v>17</v>
      </c>
      <c r="K20" s="255">
        <v>35</v>
      </c>
    </row>
    <row r="21" spans="1:11" ht="15" customHeight="1" x14ac:dyDescent="0.25">
      <c r="A21" s="261" t="s">
        <v>457</v>
      </c>
      <c r="B21" s="261" t="str">
        <f>IFERROR(VLOOKUP($A21,'[2]Establecimiento 2023'!$A$1:$E$183,4,FALSE),0)</f>
        <v>04102-Coquimbo</v>
      </c>
      <c r="C21" s="261" t="str">
        <f>IFERROR(VLOOKUP($A21,'[2]Establecimiento 2023'!$A$1:$E$183,3,FALSE),0)</f>
        <v>105304-Centro de Salud Familiar Santa Cecilia</v>
      </c>
      <c r="D21" s="262">
        <v>6</v>
      </c>
      <c r="E21" s="262">
        <v>130</v>
      </c>
      <c r="H21" s="256" t="s">
        <v>582</v>
      </c>
      <c r="I21" s="255">
        <v>999</v>
      </c>
      <c r="J21" s="255">
        <v>942</v>
      </c>
      <c r="K21" s="255">
        <v>1941</v>
      </c>
    </row>
    <row r="22" spans="1:11" ht="15" customHeight="1" x14ac:dyDescent="0.25">
      <c r="A22" s="261" t="s">
        <v>457</v>
      </c>
      <c r="B22" s="261" t="str">
        <f>IFERROR(VLOOKUP($A22,'[2]Establecimiento 2023'!$A$1:$E$183,4,FALSE),0)</f>
        <v>04102-Coquimbo</v>
      </c>
      <c r="C22" s="261" t="str">
        <f>IFERROR(VLOOKUP($A22,'[2]Establecimiento 2023'!$A$1:$E$183,3,FALSE),0)</f>
        <v>105304-Centro de Salud Familiar Santa Cecilia</v>
      </c>
      <c r="D22" s="262">
        <v>12</v>
      </c>
      <c r="E22" s="262">
        <v>117</v>
      </c>
      <c r="H22" s="169" t="s">
        <v>320</v>
      </c>
      <c r="I22" s="255">
        <v>128</v>
      </c>
      <c r="J22" s="255">
        <v>134</v>
      </c>
      <c r="K22" s="255">
        <v>262</v>
      </c>
    </row>
    <row r="23" spans="1:11" ht="15" customHeight="1" x14ac:dyDescent="0.25">
      <c r="A23" s="261" t="s">
        <v>458</v>
      </c>
      <c r="B23" s="261" t="str">
        <f>IFERROR(VLOOKUP($A23,'[2]Establecimiento 2023'!$A$1:$E$183,4,FALSE),0)</f>
        <v>04102-Coquimbo</v>
      </c>
      <c r="C23" s="261" t="str">
        <f>IFERROR(VLOOKUP($A23,'[2]Establecimiento 2023'!$A$1:$E$183,3,FALSE),0)</f>
        <v>105305-Centro de Salud Familiar Tierras Blancas</v>
      </c>
      <c r="D23" s="262">
        <v>6</v>
      </c>
      <c r="E23" s="262">
        <v>148</v>
      </c>
      <c r="H23" s="169" t="s">
        <v>321</v>
      </c>
      <c r="I23" s="255">
        <v>130</v>
      </c>
      <c r="J23" s="255">
        <v>117</v>
      </c>
      <c r="K23" s="255">
        <v>247</v>
      </c>
    </row>
    <row r="24" spans="1:11" ht="15" customHeight="1" x14ac:dyDescent="0.25">
      <c r="A24" s="261" t="s">
        <v>458</v>
      </c>
      <c r="B24" s="261" t="str">
        <f>IFERROR(VLOOKUP($A24,'[2]Establecimiento 2023'!$A$1:$E$183,4,FALSE),0)</f>
        <v>04102-Coquimbo</v>
      </c>
      <c r="C24" s="261" t="str">
        <f>IFERROR(VLOOKUP($A24,'[2]Establecimiento 2023'!$A$1:$E$183,3,FALSE),0)</f>
        <v>105305-Centro de Salud Familiar Tierras Blancas</v>
      </c>
      <c r="D24" s="262">
        <v>12</v>
      </c>
      <c r="E24" s="262">
        <v>134</v>
      </c>
      <c r="H24" s="169" t="s">
        <v>322</v>
      </c>
      <c r="I24" s="255">
        <v>148</v>
      </c>
      <c r="J24" s="255">
        <v>134</v>
      </c>
      <c r="K24" s="255">
        <v>282</v>
      </c>
    </row>
    <row r="25" spans="1:11" ht="15" customHeight="1" x14ac:dyDescent="0.25">
      <c r="A25" s="261" t="s">
        <v>459</v>
      </c>
      <c r="B25" s="261" t="str">
        <f>IFERROR(VLOOKUP($A25,'[2]Establecimiento 2023'!$A$1:$E$183,4,FALSE),0)</f>
        <v>04105-Paihuano</v>
      </c>
      <c r="C25" s="261" t="str">
        <f>IFERROR(VLOOKUP($A25,'[2]Establecimiento 2023'!$A$1:$E$183,3,FALSE),0)</f>
        <v>105306-Centro de Salud Familiar Paihuano</v>
      </c>
      <c r="D25" s="262">
        <v>6</v>
      </c>
      <c r="E25" s="262">
        <v>7</v>
      </c>
      <c r="H25" s="169" t="s">
        <v>323</v>
      </c>
      <c r="I25" s="255">
        <v>45</v>
      </c>
      <c r="J25" s="255">
        <v>51</v>
      </c>
      <c r="K25" s="255">
        <v>96</v>
      </c>
    </row>
    <row r="26" spans="1:11" ht="15" customHeight="1" x14ac:dyDescent="0.25">
      <c r="A26" s="261" t="s">
        <v>459</v>
      </c>
      <c r="B26" s="261" t="str">
        <f>IFERROR(VLOOKUP($A26,'[2]Establecimiento 2023'!$A$1:$E$183,4,FALSE),0)</f>
        <v>04105-Paihuano</v>
      </c>
      <c r="C26" s="261" t="str">
        <f>IFERROR(VLOOKUP($A26,'[2]Establecimiento 2023'!$A$1:$E$183,3,FALSE),0)</f>
        <v>105306-Centro de Salud Familiar Paihuano</v>
      </c>
      <c r="D26" s="262">
        <v>12</v>
      </c>
      <c r="E26" s="262">
        <v>12</v>
      </c>
      <c r="H26" s="169" t="s">
        <v>324</v>
      </c>
      <c r="I26" s="255">
        <v>145</v>
      </c>
      <c r="J26" s="255">
        <v>145</v>
      </c>
      <c r="K26" s="255">
        <v>290</v>
      </c>
    </row>
    <row r="27" spans="1:11" ht="15" customHeight="1" x14ac:dyDescent="0.25">
      <c r="A27" s="261" t="s">
        <v>460</v>
      </c>
      <c r="B27" s="261" t="str">
        <f>IFERROR(VLOOKUP($A27,'[2]Establecimiento 2023'!$A$1:$E$183,4,FALSE),0)</f>
        <v>04303-Monte Patria</v>
      </c>
      <c r="C27" s="261" t="str">
        <f>IFERROR(VLOOKUP($A27,'[2]Establecimiento 2023'!$A$1:$E$183,3,FALSE),0)</f>
        <v>105307-Centro de Salud Familiar Monte Patria</v>
      </c>
      <c r="D27" s="262">
        <v>6</v>
      </c>
      <c r="E27" s="262">
        <v>47</v>
      </c>
      <c r="H27" s="169" t="s">
        <v>325</v>
      </c>
      <c r="I27" s="255">
        <v>10</v>
      </c>
      <c r="J27" s="255">
        <v>9</v>
      </c>
      <c r="K27" s="255">
        <v>19</v>
      </c>
    </row>
    <row r="28" spans="1:11" ht="15" customHeight="1" x14ac:dyDescent="0.25">
      <c r="A28" s="261" t="s">
        <v>460</v>
      </c>
      <c r="B28" s="261" t="str">
        <f>IFERROR(VLOOKUP($A28,'[2]Establecimiento 2023'!$A$1:$E$183,4,FALSE),0)</f>
        <v>04303-Monte Patria</v>
      </c>
      <c r="C28" s="261" t="str">
        <f>IFERROR(VLOOKUP($A28,'[2]Establecimiento 2023'!$A$1:$E$183,3,FALSE),0)</f>
        <v>105307-Centro de Salud Familiar Monte Patria</v>
      </c>
      <c r="D28" s="262">
        <v>12</v>
      </c>
      <c r="E28" s="262">
        <v>54</v>
      </c>
      <c r="H28" s="169" t="s">
        <v>326</v>
      </c>
      <c r="I28" s="255">
        <v>4</v>
      </c>
      <c r="J28" s="255">
        <v>2</v>
      </c>
      <c r="K28" s="255">
        <v>6</v>
      </c>
    </row>
    <row r="29" spans="1:11" ht="15" customHeight="1" x14ac:dyDescent="0.25">
      <c r="A29" s="261" t="s">
        <v>461</v>
      </c>
      <c r="B29" s="261" t="str">
        <f>IFERROR(VLOOKUP($A29,'[2]Establecimiento 2023'!$A$1:$E$183,4,FALSE),0)</f>
        <v>04304-Punitaqui</v>
      </c>
      <c r="C29" s="261" t="str">
        <f>IFERROR(VLOOKUP($A29,'[2]Establecimiento 2023'!$A$1:$E$183,3,FALSE),0)</f>
        <v>105308-Centro de Salud Familiar Punitaqui</v>
      </c>
      <c r="D29" s="262">
        <v>6</v>
      </c>
      <c r="E29" s="262">
        <v>63</v>
      </c>
      <c r="H29" s="169" t="s">
        <v>327</v>
      </c>
      <c r="I29" s="255">
        <v>36</v>
      </c>
      <c r="J29" s="255">
        <v>26</v>
      </c>
      <c r="K29" s="255">
        <v>62</v>
      </c>
    </row>
    <row r="30" spans="1:11" ht="15" customHeight="1" x14ac:dyDescent="0.25">
      <c r="A30" s="261" t="s">
        <v>461</v>
      </c>
      <c r="B30" s="261" t="str">
        <f>IFERROR(VLOOKUP($A30,'[2]Establecimiento 2023'!$A$1:$E$183,4,FALSE),0)</f>
        <v>04304-Punitaqui</v>
      </c>
      <c r="C30" s="261" t="str">
        <f>IFERROR(VLOOKUP($A30,'[2]Establecimiento 2023'!$A$1:$E$183,3,FALSE),0)</f>
        <v>105308-Centro de Salud Familiar Punitaqui</v>
      </c>
      <c r="D30" s="262">
        <v>12</v>
      </c>
      <c r="E30" s="262">
        <v>71</v>
      </c>
      <c r="H30" s="169" t="s">
        <v>328</v>
      </c>
      <c r="I30" s="255">
        <v>125</v>
      </c>
      <c r="J30" s="255">
        <v>113</v>
      </c>
      <c r="K30" s="255">
        <v>238</v>
      </c>
    </row>
    <row r="31" spans="1:11" ht="15" customHeight="1" x14ac:dyDescent="0.25">
      <c r="A31" s="261" t="s">
        <v>462</v>
      </c>
      <c r="B31" s="261" t="str">
        <f>IFERROR(VLOOKUP($A31,'[2]Establecimiento 2023'!$A$1:$E$183,4,FALSE),0)</f>
        <v>04202-Canela</v>
      </c>
      <c r="C31" s="261" t="str">
        <f>IFERROR(VLOOKUP($A31,'[2]Establecimiento 2023'!$A$1:$E$183,3,FALSE),0)</f>
        <v>105309-Centro de Salud Familiar Canela</v>
      </c>
      <c r="D31" s="262">
        <v>6</v>
      </c>
      <c r="E31" s="262">
        <v>35</v>
      </c>
      <c r="H31" s="169" t="s">
        <v>329</v>
      </c>
      <c r="I31" s="255">
        <v>67</v>
      </c>
      <c r="J31" s="255">
        <v>67</v>
      </c>
      <c r="K31" s="255">
        <v>134</v>
      </c>
    </row>
    <row r="32" spans="1:11" ht="15" customHeight="1" x14ac:dyDescent="0.25">
      <c r="A32" s="261" t="s">
        <v>462</v>
      </c>
      <c r="B32" s="261" t="str">
        <f>IFERROR(VLOOKUP($A32,'[2]Establecimiento 2023'!$A$1:$E$183,4,FALSE),0)</f>
        <v>04202-Canela</v>
      </c>
      <c r="C32" s="261" t="str">
        <f>IFERROR(VLOOKUP($A32,'[2]Establecimiento 2023'!$A$1:$E$183,3,FALSE),0)</f>
        <v>105309-Centro de Salud Familiar Canela</v>
      </c>
      <c r="D32" s="262">
        <v>12</v>
      </c>
      <c r="E32" s="262">
        <v>35</v>
      </c>
      <c r="H32" s="169" t="s">
        <v>330</v>
      </c>
      <c r="I32" s="255">
        <v>161</v>
      </c>
      <c r="J32" s="255">
        <v>144</v>
      </c>
      <c r="K32" s="255">
        <v>305</v>
      </c>
    </row>
    <row r="33" spans="1:11" ht="15" customHeight="1" x14ac:dyDescent="0.25">
      <c r="A33" s="261" t="s">
        <v>463</v>
      </c>
      <c r="B33" s="261" t="str">
        <f>IFERROR(VLOOKUP($A33,'[2]Establecimiento 2023'!$A$1:$E$183,4,FALSE),0)</f>
        <v>04305-Rio Hurtado</v>
      </c>
      <c r="C33" s="261" t="str">
        <f>IFERROR(VLOOKUP($A33,'[2]Establecimiento 2023'!$A$1:$E$183,3,FALSE),0)</f>
        <v>105310-Centro de Salud Familiar Pichasca</v>
      </c>
      <c r="D33" s="262">
        <v>6</v>
      </c>
      <c r="E33" s="262">
        <v>4</v>
      </c>
      <c r="H33" s="256" t="s">
        <v>583</v>
      </c>
      <c r="I33" s="255">
        <v>51</v>
      </c>
      <c r="J33" s="255">
        <v>38</v>
      </c>
      <c r="K33" s="255">
        <v>89</v>
      </c>
    </row>
    <row r="34" spans="1:11" ht="15" customHeight="1" x14ac:dyDescent="0.25">
      <c r="A34" s="261" t="s">
        <v>463</v>
      </c>
      <c r="B34" s="261" t="str">
        <f>IFERROR(VLOOKUP($A34,'[2]Establecimiento 2023'!$A$1:$E$183,4,FALSE),0)</f>
        <v>04305-Rio Hurtado</v>
      </c>
      <c r="C34" s="261" t="str">
        <f>IFERROR(VLOOKUP($A34,'[2]Establecimiento 2023'!$A$1:$E$183,3,FALSE),0)</f>
        <v>105310-Centro de Salud Familiar Pichasca</v>
      </c>
      <c r="D34" s="262">
        <v>12</v>
      </c>
      <c r="E34" s="262">
        <v>7</v>
      </c>
      <c r="H34" s="169" t="s">
        <v>596</v>
      </c>
      <c r="I34" s="255">
        <v>51</v>
      </c>
      <c r="J34" s="255">
        <v>38</v>
      </c>
      <c r="K34" s="255">
        <v>89</v>
      </c>
    </row>
    <row r="35" spans="1:11" ht="15" customHeight="1" x14ac:dyDescent="0.25">
      <c r="A35" s="261" t="s">
        <v>464</v>
      </c>
      <c r="B35" s="261" t="str">
        <f>IFERROR(VLOOKUP($A35,'[2]Establecimiento 2023'!$A$1:$E$183,4,FALSE),0)</f>
        <v>04303-Monte Patria</v>
      </c>
      <c r="C35" s="261" t="str">
        <f>IFERROR(VLOOKUP($A35,'[2]Establecimiento 2023'!$A$1:$E$183,3,FALSE),0)</f>
        <v>105311-Centro de Salud Familiar Chañaral Alto</v>
      </c>
      <c r="D35" s="262">
        <v>6</v>
      </c>
      <c r="E35" s="262">
        <v>23</v>
      </c>
      <c r="H35" s="256" t="s">
        <v>584</v>
      </c>
      <c r="I35" s="255">
        <v>15</v>
      </c>
      <c r="J35" s="255">
        <v>15</v>
      </c>
      <c r="K35" s="255">
        <v>30</v>
      </c>
    </row>
    <row r="36" spans="1:11" ht="15" customHeight="1" x14ac:dyDescent="0.25">
      <c r="A36" s="261" t="s">
        <v>464</v>
      </c>
      <c r="B36" s="261" t="str">
        <f>IFERROR(VLOOKUP($A36,'[2]Establecimiento 2023'!$A$1:$E$183,4,FALSE),0)</f>
        <v>04303-Monte Patria</v>
      </c>
      <c r="C36" s="261" t="str">
        <f>IFERROR(VLOOKUP($A36,'[2]Establecimiento 2023'!$A$1:$E$183,3,FALSE),0)</f>
        <v>105311-Centro de Salud Familiar Chañaral Alto</v>
      </c>
      <c r="D36" s="262">
        <v>12</v>
      </c>
      <c r="E36" s="262">
        <v>21</v>
      </c>
      <c r="H36" s="169" t="s">
        <v>597</v>
      </c>
      <c r="I36" s="255">
        <v>7</v>
      </c>
      <c r="J36" s="255">
        <v>8</v>
      </c>
      <c r="K36" s="255">
        <v>15</v>
      </c>
    </row>
    <row r="37" spans="1:11" ht="15" customHeight="1" x14ac:dyDescent="0.25">
      <c r="A37" s="261" t="s">
        <v>465</v>
      </c>
      <c r="B37" s="261" t="str">
        <f>IFERROR(VLOOKUP($A37,'[2]Establecimiento 2023'!$A$1:$E$183,4,FALSE),0)</f>
        <v>04303-Monte Patria</v>
      </c>
      <c r="C37" s="261" t="str">
        <f>IFERROR(VLOOKUP($A37,'[2]Establecimiento 2023'!$A$1:$E$183,3,FALSE),0)</f>
        <v>105312-Centro de Salud Familiar Carén</v>
      </c>
      <c r="D37" s="262">
        <v>6</v>
      </c>
      <c r="E37" s="262">
        <v>8</v>
      </c>
      <c r="H37" s="169" t="s">
        <v>598</v>
      </c>
      <c r="I37" s="255">
        <v>4</v>
      </c>
      <c r="J37" s="255">
        <v>2</v>
      </c>
      <c r="K37" s="255">
        <v>6</v>
      </c>
    </row>
    <row r="38" spans="1:11" ht="15" customHeight="1" x14ac:dyDescent="0.25">
      <c r="A38" s="261" t="s">
        <v>465</v>
      </c>
      <c r="B38" s="261" t="str">
        <f>IFERROR(VLOOKUP($A38,'[2]Establecimiento 2023'!$A$1:$E$183,4,FALSE),0)</f>
        <v>04303-Monte Patria</v>
      </c>
      <c r="C38" s="261" t="str">
        <f>IFERROR(VLOOKUP($A38,'[2]Establecimiento 2023'!$A$1:$E$183,3,FALSE),0)</f>
        <v>105312-Centro de Salud Familiar Carén</v>
      </c>
      <c r="D38" s="262">
        <v>12</v>
      </c>
      <c r="E38" s="262">
        <v>9</v>
      </c>
      <c r="H38" s="169" t="s">
        <v>599</v>
      </c>
      <c r="I38" s="255">
        <v>2</v>
      </c>
      <c r="J38" s="255">
        <v>4</v>
      </c>
      <c r="K38" s="255">
        <v>6</v>
      </c>
    </row>
    <row r="39" spans="1:11" ht="15" customHeight="1" x14ac:dyDescent="0.25">
      <c r="A39" s="261" t="s">
        <v>466</v>
      </c>
      <c r="B39" s="261" t="str">
        <f>IFERROR(VLOOKUP($A39,'[2]Establecimiento 2023'!$A$1:$E$183,4,FALSE),0)</f>
        <v>04101-La Serena</v>
      </c>
      <c r="C39" s="261" t="str">
        <f>IFERROR(VLOOKUP($A39,'[2]Establecimiento 2023'!$A$1:$E$183,3,FALSE),0)</f>
        <v>105313-Centro de Salud Familiar Dr. Emilio Schaffhauser</v>
      </c>
      <c r="D39" s="262">
        <v>6</v>
      </c>
      <c r="E39" s="262">
        <v>198</v>
      </c>
      <c r="H39" s="169" t="s">
        <v>600</v>
      </c>
      <c r="I39" s="255">
        <v>2</v>
      </c>
      <c r="J39" s="255">
        <v>1</v>
      </c>
      <c r="K39" s="255">
        <v>3</v>
      </c>
    </row>
    <row r="40" spans="1:11" ht="15" customHeight="1" x14ac:dyDescent="0.25">
      <c r="A40" s="261" t="s">
        <v>466</v>
      </c>
      <c r="B40" s="261" t="str">
        <f>IFERROR(VLOOKUP($A40,'[2]Establecimiento 2023'!$A$1:$E$183,4,FALSE),0)</f>
        <v>04101-La Serena</v>
      </c>
      <c r="C40" s="261" t="str">
        <f>IFERROR(VLOOKUP($A40,'[2]Establecimiento 2023'!$A$1:$E$183,3,FALSE),0)</f>
        <v>105313-Centro de Salud Familiar Dr. Emilio Schaffhauser</v>
      </c>
      <c r="D40" s="262">
        <v>12</v>
      </c>
      <c r="E40" s="262">
        <v>260</v>
      </c>
      <c r="H40" s="256" t="s">
        <v>585</v>
      </c>
      <c r="I40" s="255">
        <v>17</v>
      </c>
      <c r="J40" s="255">
        <v>23</v>
      </c>
      <c r="K40" s="255">
        <v>40</v>
      </c>
    </row>
    <row r="41" spans="1:11" ht="15" customHeight="1" x14ac:dyDescent="0.25">
      <c r="A41" s="261" t="s">
        <v>467</v>
      </c>
      <c r="B41" s="261" t="str">
        <f>IFERROR(VLOOKUP($A41,'[2]Establecimiento 2023'!$A$1:$E$183,4,FALSE),0)</f>
        <v>04104-La Higuera</v>
      </c>
      <c r="C41" s="261" t="str">
        <f>IFERROR(VLOOKUP($A41,'[2]Establecimiento 2023'!$A$1:$E$183,3,FALSE),0)</f>
        <v>105314-Centro de Salud Familiar La Higuera</v>
      </c>
      <c r="D41" s="262">
        <v>6</v>
      </c>
      <c r="E41" s="262">
        <v>7</v>
      </c>
      <c r="H41" s="169" t="s">
        <v>601</v>
      </c>
      <c r="I41" s="255">
        <v>7</v>
      </c>
      <c r="J41" s="255">
        <v>12</v>
      </c>
      <c r="K41" s="255">
        <v>19</v>
      </c>
    </row>
    <row r="42" spans="1:11" ht="15" customHeight="1" x14ac:dyDescent="0.25">
      <c r="A42" s="261" t="s">
        <v>467</v>
      </c>
      <c r="B42" s="261" t="str">
        <f>IFERROR(VLOOKUP($A42,'[2]Establecimiento 2023'!$A$1:$E$183,4,FALSE),0)</f>
        <v>04104-La Higuera</v>
      </c>
      <c r="C42" s="261" t="str">
        <f>IFERROR(VLOOKUP($A42,'[2]Establecimiento 2023'!$A$1:$E$183,3,FALSE),0)</f>
        <v>105314-Centro de Salud Familiar La Higuera</v>
      </c>
      <c r="D42" s="262">
        <v>12</v>
      </c>
      <c r="E42" s="262">
        <v>8</v>
      </c>
      <c r="H42" s="169" t="s">
        <v>602</v>
      </c>
      <c r="I42" s="255">
        <v>4</v>
      </c>
      <c r="J42" s="255">
        <v>8</v>
      </c>
      <c r="K42" s="255">
        <v>12</v>
      </c>
    </row>
    <row r="43" spans="1:11" ht="15" customHeight="1" x14ac:dyDescent="0.25">
      <c r="A43" s="261" t="s">
        <v>468</v>
      </c>
      <c r="B43" s="261" t="str">
        <f>IFERROR(VLOOKUP($A43,'[2]Establecimiento 2023'!$A$1:$E$183,4,FALSE),0)</f>
        <v>04301-Ovalle</v>
      </c>
      <c r="C43" s="261" t="str">
        <f>IFERROR(VLOOKUP($A43,'[2]Establecimiento 2023'!$A$1:$E$183,3,FALSE),0)</f>
        <v>105315-Centro de Salud Familiar Cerrillos de Tamaya</v>
      </c>
      <c r="D43" s="262">
        <v>6</v>
      </c>
      <c r="E43" s="262">
        <v>35</v>
      </c>
      <c r="H43" s="169" t="s">
        <v>603</v>
      </c>
      <c r="I43" s="255">
        <v>2</v>
      </c>
      <c r="J43" s="255">
        <v>2</v>
      </c>
      <c r="K43" s="255">
        <v>4</v>
      </c>
    </row>
    <row r="44" spans="1:11" ht="15" customHeight="1" x14ac:dyDescent="0.25">
      <c r="A44" s="261" t="s">
        <v>468</v>
      </c>
      <c r="B44" s="261" t="str">
        <f>IFERROR(VLOOKUP($A44,'[2]Establecimiento 2023'!$A$1:$E$183,4,FALSE),0)</f>
        <v>04301-Ovalle</v>
      </c>
      <c r="C44" s="261" t="str">
        <f>IFERROR(VLOOKUP($A44,'[2]Establecimiento 2023'!$A$1:$E$183,3,FALSE),0)</f>
        <v>105315-Centro de Salud Familiar Cerrillos de Tamaya</v>
      </c>
      <c r="D44" s="262">
        <v>12</v>
      </c>
      <c r="E44" s="262">
        <v>38</v>
      </c>
      <c r="H44" s="169" t="s">
        <v>604</v>
      </c>
      <c r="I44" s="255">
        <v>4</v>
      </c>
      <c r="J44" s="255">
        <v>1</v>
      </c>
      <c r="K44" s="255">
        <v>5</v>
      </c>
    </row>
    <row r="45" spans="1:11" ht="15" customHeight="1" x14ac:dyDescent="0.25">
      <c r="A45" s="261" t="s">
        <v>469</v>
      </c>
      <c r="B45" s="261" t="str">
        <f>IFERROR(VLOOKUP($A45,'[2]Establecimiento 2023'!$A$1:$E$183,4,FALSE),0)</f>
        <v>04301-Ovalle</v>
      </c>
      <c r="C45" s="261" t="str">
        <f>IFERROR(VLOOKUP($A45,'[2]Establecimiento 2023'!$A$1:$E$183,3,FALSE),0)</f>
        <v>105317-Centro de Salud Familiar Jorge Jordán Domic</v>
      </c>
      <c r="D45" s="262">
        <v>6</v>
      </c>
      <c r="E45" s="262">
        <v>112</v>
      </c>
      <c r="H45" s="256" t="s">
        <v>586</v>
      </c>
      <c r="I45" s="255">
        <v>115</v>
      </c>
      <c r="J45" s="255">
        <v>114</v>
      </c>
      <c r="K45" s="255">
        <v>229</v>
      </c>
    </row>
    <row r="46" spans="1:11" ht="15" customHeight="1" x14ac:dyDescent="0.25">
      <c r="A46" s="261" t="s">
        <v>469</v>
      </c>
      <c r="B46" s="261" t="str">
        <f>IFERROR(VLOOKUP($A46,'[2]Establecimiento 2023'!$A$1:$E$183,4,FALSE),0)</f>
        <v>04301-Ovalle</v>
      </c>
      <c r="C46" s="261" t="str">
        <f>IFERROR(VLOOKUP($A46,'[2]Establecimiento 2023'!$A$1:$E$183,3,FALSE),0)</f>
        <v>105317-Centro de Salud Familiar Jorge Jordán Domic</v>
      </c>
      <c r="D46" s="262">
        <v>12</v>
      </c>
      <c r="E46" s="262">
        <v>109</v>
      </c>
      <c r="H46" s="169" t="s">
        <v>605</v>
      </c>
      <c r="I46" s="255">
        <v>55</v>
      </c>
      <c r="J46" s="255">
        <v>69</v>
      </c>
      <c r="K46" s="255">
        <v>124</v>
      </c>
    </row>
    <row r="47" spans="1:11" ht="15" customHeight="1" x14ac:dyDescent="0.25">
      <c r="A47" s="261" t="s">
        <v>470</v>
      </c>
      <c r="B47" s="261" t="str">
        <f>IFERROR(VLOOKUP($A47,'[2]Establecimiento 2023'!$A$1:$E$183,4,FALSE),0)</f>
        <v>04303-Monte Patria</v>
      </c>
      <c r="C47" s="261" t="str">
        <f>IFERROR(VLOOKUP($A47,'[2]Establecimiento 2023'!$A$1:$E$183,3,FALSE),0)</f>
        <v>105318-Centro de Salud Familiar El Palqui</v>
      </c>
      <c r="D47" s="262">
        <v>6</v>
      </c>
      <c r="E47" s="262">
        <v>59</v>
      </c>
      <c r="H47" s="169" t="s">
        <v>331</v>
      </c>
      <c r="I47" s="255">
        <v>6</v>
      </c>
      <c r="J47" s="255">
        <v>6</v>
      </c>
      <c r="K47" s="255">
        <v>12</v>
      </c>
    </row>
    <row r="48" spans="1:11" ht="15" customHeight="1" x14ac:dyDescent="0.25">
      <c r="A48" s="261" t="s">
        <v>470</v>
      </c>
      <c r="B48" s="261" t="str">
        <f>IFERROR(VLOOKUP($A48,'[2]Establecimiento 2023'!$A$1:$E$183,4,FALSE),0)</f>
        <v>04303-Monte Patria</v>
      </c>
      <c r="C48" s="261" t="str">
        <f>IFERROR(VLOOKUP($A48,'[2]Establecimiento 2023'!$A$1:$E$183,3,FALSE),0)</f>
        <v>105318-Centro de Salud Familiar El Palqui</v>
      </c>
      <c r="D48" s="262">
        <v>12</v>
      </c>
      <c r="E48" s="262">
        <v>46</v>
      </c>
      <c r="H48" s="169" t="s">
        <v>332</v>
      </c>
      <c r="I48" s="255">
        <v>3</v>
      </c>
      <c r="J48" s="255">
        <v>3</v>
      </c>
      <c r="K48" s="255">
        <v>6</v>
      </c>
    </row>
    <row r="49" spans="1:11" ht="15" customHeight="1" x14ac:dyDescent="0.25">
      <c r="A49" s="261" t="s">
        <v>471</v>
      </c>
      <c r="B49" s="261" t="str">
        <f>IFERROR(VLOOKUP($A49,'[2]Establecimiento 2023'!$A$1:$E$183,4,FALSE),0)</f>
        <v>04101-La Serena</v>
      </c>
      <c r="C49" s="261" t="str">
        <f>IFERROR(VLOOKUP($A49,'[2]Establecimiento 2023'!$A$1:$E$183,3,FALSE),0)</f>
        <v>105319-Centro de Salud Familiar Cardenal Raúl Silva Henríquez de La Serena</v>
      </c>
      <c r="D49" s="262">
        <v>6</v>
      </c>
      <c r="E49" s="262">
        <v>117</v>
      </c>
      <c r="H49" s="169" t="s">
        <v>333</v>
      </c>
      <c r="I49" s="255">
        <v>6</v>
      </c>
      <c r="J49" s="255">
        <v>3</v>
      </c>
      <c r="K49" s="255">
        <v>9</v>
      </c>
    </row>
    <row r="50" spans="1:11" ht="15" customHeight="1" x14ac:dyDescent="0.25">
      <c r="A50" s="261" t="s">
        <v>471</v>
      </c>
      <c r="B50" s="261" t="str">
        <f>IFERROR(VLOOKUP($A50,'[2]Establecimiento 2023'!$A$1:$E$183,4,FALSE),0)</f>
        <v>04101-La Serena</v>
      </c>
      <c r="C50" s="261" t="str">
        <f>IFERROR(VLOOKUP($A50,'[2]Establecimiento 2023'!$A$1:$E$183,3,FALSE),0)</f>
        <v>105319-Centro de Salud Familiar Cardenal Raúl Silva Henríquez de La Serena</v>
      </c>
      <c r="D50" s="262">
        <v>12</v>
      </c>
      <c r="E50" s="262">
        <v>122</v>
      </c>
      <c r="H50" s="169" t="s">
        <v>335</v>
      </c>
      <c r="I50" s="255">
        <v>7</v>
      </c>
      <c r="J50" s="255">
        <v>2</v>
      </c>
      <c r="K50" s="255">
        <v>9</v>
      </c>
    </row>
    <row r="51" spans="1:11" ht="15" customHeight="1" x14ac:dyDescent="0.25">
      <c r="A51" s="261" t="s">
        <v>472</v>
      </c>
      <c r="B51" s="261" t="str">
        <f>IFERROR(VLOOKUP($A51,'[2]Establecimiento 2023'!$A$1:$E$183,4,FALSE),0)</f>
        <v>04102-Coquimbo</v>
      </c>
      <c r="C51" s="261" t="str">
        <f>IFERROR(VLOOKUP($A51,'[2]Establecimiento 2023'!$A$1:$E$183,3,FALSE),0)</f>
        <v>105321-Centro de Salud Familiar Tongoy</v>
      </c>
      <c r="D51" s="262">
        <v>6</v>
      </c>
      <c r="E51" s="262">
        <v>45</v>
      </c>
      <c r="H51" s="169" t="s">
        <v>336</v>
      </c>
      <c r="I51" s="255">
        <v>1</v>
      </c>
      <c r="J51" s="255">
        <v>3</v>
      </c>
      <c r="K51" s="255">
        <v>4</v>
      </c>
    </row>
    <row r="52" spans="1:11" ht="15" customHeight="1" x14ac:dyDescent="0.25">
      <c r="A52" s="261" t="s">
        <v>472</v>
      </c>
      <c r="B52" s="261" t="str">
        <f>IFERROR(VLOOKUP($A52,'[2]Establecimiento 2023'!$A$1:$E$183,4,FALSE),0)</f>
        <v>04102-Coquimbo</v>
      </c>
      <c r="C52" s="261" t="str">
        <f>IFERROR(VLOOKUP($A52,'[2]Establecimiento 2023'!$A$1:$E$183,3,FALSE),0)</f>
        <v>105321-Centro de Salud Familiar Tongoy</v>
      </c>
      <c r="D52" s="262">
        <v>12</v>
      </c>
      <c r="E52" s="262">
        <v>51</v>
      </c>
      <c r="H52" s="169" t="s">
        <v>337</v>
      </c>
      <c r="I52" s="255">
        <v>7</v>
      </c>
      <c r="J52" s="255">
        <v>8</v>
      </c>
      <c r="K52" s="255">
        <v>15</v>
      </c>
    </row>
    <row r="53" spans="1:11" ht="15" customHeight="1" x14ac:dyDescent="0.25">
      <c r="A53" s="261" t="s">
        <v>473</v>
      </c>
      <c r="B53" s="261" t="str">
        <f>IFERROR(VLOOKUP($A53,'[2]Establecimiento 2023'!$A$1:$E$183,4,FALSE),0)</f>
        <v>04301-Ovalle</v>
      </c>
      <c r="C53" s="261" t="str">
        <f>IFERROR(VLOOKUP($A53,'[2]Establecimiento 2023'!$A$1:$E$183,3,FALSE),0)</f>
        <v>105322-Centro de Salud Familiar Marcos Macuada</v>
      </c>
      <c r="D53" s="262">
        <v>6</v>
      </c>
      <c r="E53" s="262">
        <v>102</v>
      </c>
      <c r="H53" s="169" t="s">
        <v>339</v>
      </c>
      <c r="I53" s="255">
        <v>1</v>
      </c>
      <c r="J53" s="255"/>
      <c r="K53" s="255">
        <v>1</v>
      </c>
    </row>
    <row r="54" spans="1:11" ht="15" customHeight="1" x14ac:dyDescent="0.25">
      <c r="A54" s="261" t="s">
        <v>473</v>
      </c>
      <c r="B54" s="261" t="str">
        <f>IFERROR(VLOOKUP($A54,'[2]Establecimiento 2023'!$A$1:$E$183,4,FALSE),0)</f>
        <v>04301-Ovalle</v>
      </c>
      <c r="C54" s="261" t="str">
        <f>IFERROR(VLOOKUP($A54,'[2]Establecimiento 2023'!$A$1:$E$183,3,FALSE),0)</f>
        <v>105322-Centro de Salud Familiar Marcos Macuada</v>
      </c>
      <c r="D54" s="262">
        <v>12</v>
      </c>
      <c r="E54" s="262">
        <v>92</v>
      </c>
      <c r="H54" s="169" t="s">
        <v>340</v>
      </c>
      <c r="I54" s="255">
        <v>29</v>
      </c>
      <c r="J54" s="255">
        <v>20</v>
      </c>
      <c r="K54" s="255">
        <v>49</v>
      </c>
    </row>
    <row r="55" spans="1:11" ht="15" customHeight="1" x14ac:dyDescent="0.25">
      <c r="A55" s="261" t="s">
        <v>474</v>
      </c>
      <c r="B55" s="261" t="str">
        <f>IFERROR(VLOOKUP($A55,'[2]Establecimiento 2023'!$A$1:$E$183,4,FALSE),0)</f>
        <v>04102-Coquimbo</v>
      </c>
      <c r="C55" s="261" t="str">
        <f>IFERROR(VLOOKUP($A55,'[2]Establecimiento 2023'!$A$1:$E$183,3,FALSE),0)</f>
        <v>105323-Centro de Salud Familiar Dr. Sergio Aguilar Delgado</v>
      </c>
      <c r="D55" s="262">
        <v>6</v>
      </c>
      <c r="E55" s="262">
        <v>145</v>
      </c>
      <c r="H55" s="256" t="s">
        <v>587</v>
      </c>
      <c r="I55" s="255">
        <v>122</v>
      </c>
      <c r="J55" s="255">
        <v>98</v>
      </c>
      <c r="K55" s="255">
        <v>220</v>
      </c>
    </row>
    <row r="56" spans="1:11" ht="15" customHeight="1" x14ac:dyDescent="0.25">
      <c r="A56" s="261" t="s">
        <v>474</v>
      </c>
      <c r="B56" s="261" t="str">
        <f>IFERROR(VLOOKUP($A56,'[2]Establecimiento 2023'!$A$1:$E$183,4,FALSE),0)</f>
        <v>04102-Coquimbo</v>
      </c>
      <c r="C56" s="261" t="str">
        <f>IFERROR(VLOOKUP($A56,'[2]Establecimiento 2023'!$A$1:$E$183,3,FALSE),0)</f>
        <v>105323-Centro de Salud Familiar Dr. Sergio Aguilar Delgado</v>
      </c>
      <c r="D56" s="262">
        <v>12</v>
      </c>
      <c r="E56" s="262">
        <v>145</v>
      </c>
      <c r="H56" s="169" t="s">
        <v>341</v>
      </c>
      <c r="I56" s="255">
        <v>37</v>
      </c>
      <c r="J56" s="255">
        <v>23</v>
      </c>
      <c r="K56" s="255">
        <v>60</v>
      </c>
    </row>
    <row r="57" spans="1:11" ht="15" customHeight="1" x14ac:dyDescent="0.25">
      <c r="A57" s="261" t="s">
        <v>475</v>
      </c>
      <c r="B57" s="261" t="str">
        <f>IFERROR(VLOOKUP($A57,'[2]Establecimiento 2023'!$A$1:$E$183,4,FALSE),0)</f>
        <v>04301-Ovalle</v>
      </c>
      <c r="C57" s="261" t="str">
        <f>IFERROR(VLOOKUP($A57,'[2]Establecimiento 2023'!$A$1:$E$183,3,FALSE),0)</f>
        <v>105324-Centro de Salud Familiar Sotaquí</v>
      </c>
      <c r="D57" s="262">
        <v>6</v>
      </c>
      <c r="E57" s="262">
        <v>25</v>
      </c>
      <c r="H57" s="169" t="s">
        <v>342</v>
      </c>
      <c r="I57" s="255">
        <v>3</v>
      </c>
      <c r="J57" s="255">
        <v>3</v>
      </c>
      <c r="K57" s="255">
        <v>6</v>
      </c>
    </row>
    <row r="58" spans="1:11" ht="15" customHeight="1" x14ac:dyDescent="0.25">
      <c r="A58" s="261" t="s">
        <v>475</v>
      </c>
      <c r="B58" s="261" t="str">
        <f>IFERROR(VLOOKUP($A58,'[2]Establecimiento 2023'!$A$1:$E$183,4,FALSE),0)</f>
        <v>04301-Ovalle</v>
      </c>
      <c r="C58" s="261" t="str">
        <f>IFERROR(VLOOKUP($A58,'[2]Establecimiento 2023'!$A$1:$E$183,3,FALSE),0)</f>
        <v>105324-Centro de Salud Familiar Sotaquí</v>
      </c>
      <c r="D58" s="262">
        <v>12</v>
      </c>
      <c r="E58" s="262">
        <v>21</v>
      </c>
      <c r="H58" s="169" t="s">
        <v>343</v>
      </c>
      <c r="I58" s="255">
        <v>7</v>
      </c>
      <c r="J58" s="255">
        <v>1</v>
      </c>
      <c r="K58" s="255">
        <v>8</v>
      </c>
    </row>
    <row r="59" spans="1:11" ht="15" customHeight="1" x14ac:dyDescent="0.25">
      <c r="A59" s="261" t="s">
        <v>476</v>
      </c>
      <c r="B59" s="261" t="str">
        <f>IFERROR(VLOOKUP($A59,'[2]Establecimiento 2023'!$A$1:$E$183,4,FALSE),0)</f>
        <v>04101-La Serena</v>
      </c>
      <c r="C59" s="261" t="str">
        <f>IFERROR(VLOOKUP($A59,'[2]Establecimiento 2023'!$A$1:$E$183,3,FALSE),0)</f>
        <v>105325-Centro de Salud Familiar Juan Pablo II (La Serena)</v>
      </c>
      <c r="D59" s="262">
        <v>6</v>
      </c>
      <c r="E59" s="262">
        <v>133</v>
      </c>
      <c r="H59" s="169" t="s">
        <v>344</v>
      </c>
      <c r="I59" s="255">
        <v>1</v>
      </c>
      <c r="J59" s="255">
        <v>2</v>
      </c>
      <c r="K59" s="255">
        <v>3</v>
      </c>
    </row>
    <row r="60" spans="1:11" ht="15" customHeight="1" x14ac:dyDescent="0.25">
      <c r="A60" s="261" t="s">
        <v>476</v>
      </c>
      <c r="B60" s="261" t="str">
        <f>IFERROR(VLOOKUP($A60,'[2]Establecimiento 2023'!$A$1:$E$183,4,FALSE),0)</f>
        <v>04101-La Serena</v>
      </c>
      <c r="C60" s="261" t="str">
        <f>IFERROR(VLOOKUP($A60,'[2]Establecimiento 2023'!$A$1:$E$183,3,FALSE),0)</f>
        <v>105325-Centro de Salud Familiar Juan Pablo II (La Serena)</v>
      </c>
      <c r="D60" s="262">
        <v>12</v>
      </c>
      <c r="E60" s="262">
        <v>151</v>
      </c>
      <c r="H60" s="169" t="s">
        <v>346</v>
      </c>
      <c r="I60" s="255">
        <v>3</v>
      </c>
      <c r="J60" s="255">
        <v>3</v>
      </c>
      <c r="K60" s="255">
        <v>6</v>
      </c>
    </row>
    <row r="61" spans="1:11" ht="15" customHeight="1" x14ac:dyDescent="0.25">
      <c r="A61" s="261" t="s">
        <v>477</v>
      </c>
      <c r="B61" s="261" t="str">
        <f>IFERROR(VLOOKUP($A61,'[2]Establecimiento 2023'!$A$1:$E$183,4,FALSE),0)</f>
        <v>04201-Illapel</v>
      </c>
      <c r="C61" s="261" t="str">
        <f>IFERROR(VLOOKUP($A61,'[2]Establecimiento 2023'!$A$1:$E$183,3,FALSE),0)</f>
        <v>105326-Centro de Salud Familiar Villa San Rafael de Rozas</v>
      </c>
      <c r="D61" s="262">
        <v>6</v>
      </c>
      <c r="E61" s="262">
        <v>37</v>
      </c>
      <c r="H61" s="169" t="s">
        <v>347</v>
      </c>
      <c r="I61" s="255"/>
      <c r="J61" s="255">
        <v>1</v>
      </c>
      <c r="K61" s="255">
        <v>1</v>
      </c>
    </row>
    <row r="62" spans="1:11" ht="15" customHeight="1" x14ac:dyDescent="0.25">
      <c r="A62" s="261" t="s">
        <v>477</v>
      </c>
      <c r="B62" s="261" t="str">
        <f>IFERROR(VLOOKUP($A62,'[2]Establecimiento 2023'!$A$1:$E$183,4,FALSE),0)</f>
        <v>04201-Illapel</v>
      </c>
      <c r="C62" s="261" t="str">
        <f>IFERROR(VLOOKUP($A62,'[2]Establecimiento 2023'!$A$1:$E$183,3,FALSE),0)</f>
        <v>105326-Centro de Salud Familiar Villa San Rafael de Rozas</v>
      </c>
      <c r="D62" s="262">
        <v>12</v>
      </c>
      <c r="E62" s="262">
        <v>23</v>
      </c>
      <c r="H62" s="169" t="s">
        <v>349</v>
      </c>
      <c r="I62" s="255">
        <v>3</v>
      </c>
      <c r="J62" s="255">
        <v>3</v>
      </c>
      <c r="K62" s="255">
        <v>6</v>
      </c>
    </row>
    <row r="63" spans="1:11" ht="15" customHeight="1" x14ac:dyDescent="0.25">
      <c r="A63" s="261" t="s">
        <v>478</v>
      </c>
      <c r="B63" s="261" t="str">
        <f>IFERROR(VLOOKUP($A63,'[2]Establecimiento 2023'!$A$1:$E$183,4,FALSE),0)</f>
        <v>04101-La Serena</v>
      </c>
      <c r="C63" s="261" t="str">
        <f>IFERROR(VLOOKUP($A63,'[2]Establecimiento 2023'!$A$1:$E$183,3,FALSE),0)</f>
        <v>105400-Posta de Salud Rural Algarrobito</v>
      </c>
      <c r="D63" s="262">
        <v>6</v>
      </c>
      <c r="E63" s="262">
        <v>2</v>
      </c>
      <c r="H63" s="169" t="s">
        <v>350</v>
      </c>
      <c r="I63" s="255">
        <v>2</v>
      </c>
      <c r="J63" s="255">
        <v>1</v>
      </c>
      <c r="K63" s="255">
        <v>3</v>
      </c>
    </row>
    <row r="64" spans="1:11" ht="15" customHeight="1" x14ac:dyDescent="0.25">
      <c r="A64" s="261" t="s">
        <v>478</v>
      </c>
      <c r="B64" s="261" t="str">
        <f>IFERROR(VLOOKUP($A64,'[2]Establecimiento 2023'!$A$1:$E$183,4,FALSE),0)</f>
        <v>04101-La Serena</v>
      </c>
      <c r="C64" s="261" t="str">
        <f>IFERROR(VLOOKUP($A64,'[2]Establecimiento 2023'!$A$1:$E$183,3,FALSE),0)</f>
        <v>105400-Posta de Salud Rural Algarrobito</v>
      </c>
      <c r="D64" s="262">
        <v>12</v>
      </c>
      <c r="E64" s="262">
        <v>5</v>
      </c>
      <c r="H64" s="169" t="s">
        <v>351</v>
      </c>
      <c r="I64" s="255">
        <v>10</v>
      </c>
      <c r="J64" s="255">
        <v>3</v>
      </c>
      <c r="K64" s="255">
        <v>13</v>
      </c>
    </row>
    <row r="65" spans="1:11" ht="15" customHeight="1" x14ac:dyDescent="0.25">
      <c r="A65" s="261" t="s">
        <v>479</v>
      </c>
      <c r="B65" s="261" t="str">
        <f>IFERROR(VLOOKUP($A65,'[2]Establecimiento 2023'!$A$1:$E$183,4,FALSE),0)</f>
        <v>04101-La Serena</v>
      </c>
      <c r="C65" s="261" t="str">
        <f>IFERROR(VLOOKUP($A65,'[2]Establecimiento 2023'!$A$1:$E$183,3,FALSE),0)</f>
        <v>105401-Posta de Salud Rural Las Rojas</v>
      </c>
      <c r="D65" s="262">
        <v>12</v>
      </c>
      <c r="E65" s="262">
        <v>6</v>
      </c>
      <c r="H65" s="169" t="s">
        <v>352</v>
      </c>
      <c r="I65" s="255">
        <v>1</v>
      </c>
      <c r="J65" s="255"/>
      <c r="K65" s="255">
        <v>1</v>
      </c>
    </row>
    <row r="66" spans="1:11" ht="15" customHeight="1" x14ac:dyDescent="0.25">
      <c r="A66" s="261" t="s">
        <v>480</v>
      </c>
      <c r="B66" s="261" t="str">
        <f>IFERROR(VLOOKUP($A66,'[2]Establecimiento 2023'!$A$1:$E$183,4,FALSE),0)</f>
        <v>04101-La Serena</v>
      </c>
      <c r="C66" s="261" t="str">
        <f>IFERROR(VLOOKUP($A66,'[2]Establecimiento 2023'!$A$1:$E$183,3,FALSE),0)</f>
        <v>105402-Posta de Salud Rural El Romero</v>
      </c>
      <c r="D66" s="262">
        <v>6</v>
      </c>
      <c r="E66" s="262">
        <v>3</v>
      </c>
      <c r="H66" s="169" t="s">
        <v>353</v>
      </c>
      <c r="I66" s="255">
        <v>1</v>
      </c>
      <c r="J66" s="255"/>
      <c r="K66" s="255">
        <v>1</v>
      </c>
    </row>
    <row r="67" spans="1:11" ht="15" customHeight="1" x14ac:dyDescent="0.25">
      <c r="A67" s="261" t="s">
        <v>480</v>
      </c>
      <c r="B67" s="261" t="str">
        <f>IFERROR(VLOOKUP($A67,'[2]Establecimiento 2023'!$A$1:$E$183,4,FALSE),0)</f>
        <v>04101-La Serena</v>
      </c>
      <c r="C67" s="261" t="str">
        <f>IFERROR(VLOOKUP($A67,'[2]Establecimiento 2023'!$A$1:$E$183,3,FALSE),0)</f>
        <v>105402-Posta de Salud Rural El Romero</v>
      </c>
      <c r="D67" s="262">
        <v>12</v>
      </c>
      <c r="E67" s="262">
        <v>3</v>
      </c>
      <c r="H67" s="169" t="s">
        <v>354</v>
      </c>
      <c r="I67" s="255">
        <v>54</v>
      </c>
      <c r="J67" s="255">
        <v>58</v>
      </c>
      <c r="K67" s="255">
        <v>112</v>
      </c>
    </row>
    <row r="68" spans="1:11" ht="15" customHeight="1" x14ac:dyDescent="0.25">
      <c r="A68" s="261" t="s">
        <v>481</v>
      </c>
      <c r="B68" s="261" t="str">
        <f>IFERROR(VLOOKUP($A68,'[2]Establecimiento 2023'!$A$1:$E$183,4,FALSE),0)</f>
        <v>04102-Coquimbo</v>
      </c>
      <c r="C68" s="261" t="str">
        <f>IFERROR(VLOOKUP($A68,'[2]Establecimiento 2023'!$A$1:$E$183,3,FALSE),0)</f>
        <v>105405-Posta de Salud Rural Guanaqueros</v>
      </c>
      <c r="D68" s="262">
        <v>6</v>
      </c>
      <c r="E68" s="262">
        <v>10</v>
      </c>
      <c r="H68" s="256" t="s">
        <v>588</v>
      </c>
      <c r="I68" s="255">
        <v>35</v>
      </c>
      <c r="J68" s="255">
        <v>35</v>
      </c>
      <c r="K68" s="255">
        <v>70</v>
      </c>
    </row>
    <row r="69" spans="1:11" ht="15" customHeight="1" x14ac:dyDescent="0.25">
      <c r="A69" s="261" t="s">
        <v>481</v>
      </c>
      <c r="B69" s="261" t="str">
        <f>IFERROR(VLOOKUP($A69,'[2]Establecimiento 2023'!$A$1:$E$183,4,FALSE),0)</f>
        <v>04102-Coquimbo</v>
      </c>
      <c r="C69" s="261" t="str">
        <f>IFERROR(VLOOKUP($A69,'[2]Establecimiento 2023'!$A$1:$E$183,3,FALSE),0)</f>
        <v>105405-Posta de Salud Rural Guanaqueros</v>
      </c>
      <c r="D69" s="262">
        <v>12</v>
      </c>
      <c r="E69" s="262">
        <v>9</v>
      </c>
      <c r="H69" s="169" t="s">
        <v>355</v>
      </c>
      <c r="I69" s="255">
        <v>35</v>
      </c>
      <c r="J69" s="255">
        <v>35</v>
      </c>
      <c r="K69" s="255">
        <v>70</v>
      </c>
    </row>
    <row r="70" spans="1:11" ht="15" customHeight="1" x14ac:dyDescent="0.25">
      <c r="A70" s="261" t="s">
        <v>482</v>
      </c>
      <c r="B70" s="261" t="str">
        <f>IFERROR(VLOOKUP($A70,'[2]Establecimiento 2023'!$A$1:$E$183,4,FALSE),0)</f>
        <v>04102-Coquimbo</v>
      </c>
      <c r="C70" s="261" t="str">
        <f>IFERROR(VLOOKUP($A70,'[2]Establecimiento 2023'!$A$1:$E$183,3,FALSE),0)</f>
        <v>105407-Posta de Salud Rural Tambillo</v>
      </c>
      <c r="D70" s="262">
        <v>6</v>
      </c>
      <c r="E70" s="262">
        <v>4</v>
      </c>
      <c r="H70" s="256" t="s">
        <v>589</v>
      </c>
      <c r="I70" s="255">
        <v>108</v>
      </c>
      <c r="J70" s="255">
        <v>119</v>
      </c>
      <c r="K70" s="255">
        <v>227</v>
      </c>
    </row>
    <row r="71" spans="1:11" ht="15" customHeight="1" x14ac:dyDescent="0.25">
      <c r="A71" s="261" t="s">
        <v>482</v>
      </c>
      <c r="B71" s="261" t="str">
        <f>IFERROR(VLOOKUP($A71,'[2]Establecimiento 2023'!$A$1:$E$183,4,FALSE),0)</f>
        <v>04102-Coquimbo</v>
      </c>
      <c r="C71" s="261" t="str">
        <f>IFERROR(VLOOKUP($A71,'[2]Establecimiento 2023'!$A$1:$E$183,3,FALSE),0)</f>
        <v>105407-Posta de Salud Rural Tambillo</v>
      </c>
      <c r="D71" s="262">
        <v>12</v>
      </c>
      <c r="E71" s="262">
        <v>2</v>
      </c>
      <c r="H71" s="169" t="s">
        <v>607</v>
      </c>
      <c r="I71" s="255">
        <v>83</v>
      </c>
      <c r="J71" s="255">
        <v>99</v>
      </c>
      <c r="K71" s="255">
        <v>182</v>
      </c>
    </row>
    <row r="72" spans="1:11" ht="15" customHeight="1" x14ac:dyDescent="0.25">
      <c r="A72" s="261" t="s">
        <v>483</v>
      </c>
      <c r="B72" s="261" t="str">
        <f>IFERROR(VLOOKUP($A72,'[2]Establecimiento 2023'!$A$1:$E$183,4,FALSE),0)</f>
        <v>04305-Rio Hurtado</v>
      </c>
      <c r="C72" s="261" t="str">
        <f>IFERROR(VLOOKUP($A72,'[2]Establecimiento 2023'!$A$1:$E$183,3,FALSE),0)</f>
        <v>105409-Posta de Salud Rural El Chañar</v>
      </c>
      <c r="D72" s="262">
        <v>6</v>
      </c>
      <c r="E72" s="262">
        <v>2</v>
      </c>
      <c r="H72" s="169" t="s">
        <v>365</v>
      </c>
      <c r="I72" s="255">
        <v>4</v>
      </c>
      <c r="J72" s="255">
        <v>3</v>
      </c>
      <c r="K72" s="255">
        <v>7</v>
      </c>
    </row>
    <row r="73" spans="1:11" ht="15" customHeight="1" x14ac:dyDescent="0.25">
      <c r="A73" s="261" t="s">
        <v>483</v>
      </c>
      <c r="B73" s="261" t="str">
        <f>IFERROR(VLOOKUP($A73,'[2]Establecimiento 2023'!$A$1:$E$183,4,FALSE),0)</f>
        <v>04305-Rio Hurtado</v>
      </c>
      <c r="C73" s="261" t="str">
        <f>IFERROR(VLOOKUP($A73,'[2]Establecimiento 2023'!$A$1:$E$183,3,FALSE),0)</f>
        <v>105409-Posta de Salud Rural El Chañar</v>
      </c>
      <c r="D73" s="262">
        <v>12</v>
      </c>
      <c r="E73" s="262">
        <v>1</v>
      </c>
      <c r="H73" s="169" t="s">
        <v>366</v>
      </c>
      <c r="I73" s="255">
        <v>4</v>
      </c>
      <c r="J73" s="255">
        <v>3</v>
      </c>
      <c r="K73" s="255">
        <v>7</v>
      </c>
    </row>
    <row r="74" spans="1:11" ht="15" customHeight="1" x14ac:dyDescent="0.25">
      <c r="A74" s="261" t="s">
        <v>484</v>
      </c>
      <c r="B74" s="261" t="str">
        <f>IFERROR(VLOOKUP($A74,'[2]Establecimiento 2023'!$A$1:$E$183,4,FALSE),0)</f>
        <v>04305-Rio Hurtado</v>
      </c>
      <c r="C74" s="261" t="str">
        <f>IFERROR(VLOOKUP($A74,'[2]Establecimiento 2023'!$A$1:$E$183,3,FALSE),0)</f>
        <v>105410-Posta de Salud Rural Hurtado</v>
      </c>
      <c r="D74" s="262">
        <v>6</v>
      </c>
      <c r="E74" s="262">
        <v>1</v>
      </c>
      <c r="H74" s="169" t="s">
        <v>367</v>
      </c>
      <c r="I74" s="255">
        <v>14</v>
      </c>
      <c r="J74" s="255">
        <v>9</v>
      </c>
      <c r="K74" s="255">
        <v>23</v>
      </c>
    </row>
    <row r="75" spans="1:11" ht="15" customHeight="1" x14ac:dyDescent="0.25">
      <c r="A75" s="261" t="s">
        <v>485</v>
      </c>
      <c r="B75" s="261" t="str">
        <f>IFERROR(VLOOKUP($A75,'[2]Establecimiento 2023'!$A$1:$E$183,4,FALSE),0)</f>
        <v>04305-Rio Hurtado</v>
      </c>
      <c r="C75" s="261" t="str">
        <f>IFERROR(VLOOKUP($A75,'[2]Establecimiento 2023'!$A$1:$E$183,3,FALSE),0)</f>
        <v>105411-Posta de Salud Rural Las Breas (Rio Hurtado)</v>
      </c>
      <c r="D75" s="262">
        <v>6</v>
      </c>
      <c r="E75" s="262">
        <v>3</v>
      </c>
      <c r="H75" s="169" t="s">
        <v>368</v>
      </c>
      <c r="I75" s="255"/>
      <c r="J75" s="255">
        <v>1</v>
      </c>
      <c r="K75" s="255">
        <v>1</v>
      </c>
    </row>
    <row r="76" spans="1:11" ht="15" customHeight="1" x14ac:dyDescent="0.25">
      <c r="A76" s="261" t="s">
        <v>485</v>
      </c>
      <c r="B76" s="261" t="str">
        <f>IFERROR(VLOOKUP($A76,'[2]Establecimiento 2023'!$A$1:$E$183,4,FALSE),0)</f>
        <v>04305-Rio Hurtado</v>
      </c>
      <c r="C76" s="261" t="str">
        <f>IFERROR(VLOOKUP($A76,'[2]Establecimiento 2023'!$A$1:$E$183,3,FALSE),0)</f>
        <v>105411-Posta de Salud Rural Las Breas (Rio Hurtado)</v>
      </c>
      <c r="D76" s="262">
        <v>12</v>
      </c>
      <c r="E76" s="262">
        <v>3</v>
      </c>
      <c r="H76" s="169" t="s">
        <v>369</v>
      </c>
      <c r="I76" s="255">
        <v>3</v>
      </c>
      <c r="J76" s="255">
        <v>4</v>
      </c>
      <c r="K76" s="255">
        <v>7</v>
      </c>
    </row>
    <row r="77" spans="1:11" ht="15" customHeight="1" x14ac:dyDescent="0.25">
      <c r="A77" s="261" t="s">
        <v>486</v>
      </c>
      <c r="B77" s="261" t="str">
        <f>IFERROR(VLOOKUP($A77,'[2]Establecimiento 2023'!$A$1:$E$183,4,FALSE),0)</f>
        <v>04305-Rio Hurtado</v>
      </c>
      <c r="C77" s="261" t="str">
        <f>IFERROR(VLOOKUP($A77,'[2]Establecimiento 2023'!$A$1:$E$183,3,FALSE),0)</f>
        <v>105413-Posta de Salud Rural Samo Alto</v>
      </c>
      <c r="D77" s="262">
        <v>6</v>
      </c>
      <c r="E77" s="262">
        <v>1</v>
      </c>
      <c r="H77" s="256" t="s">
        <v>590</v>
      </c>
      <c r="I77" s="255">
        <v>112</v>
      </c>
      <c r="J77" s="255">
        <v>116</v>
      </c>
      <c r="K77" s="255">
        <v>228</v>
      </c>
    </row>
    <row r="78" spans="1:11" ht="15" customHeight="1" x14ac:dyDescent="0.25">
      <c r="A78" s="261" t="s">
        <v>486</v>
      </c>
      <c r="B78" s="261" t="str">
        <f>IFERROR(VLOOKUP($A78,'[2]Establecimiento 2023'!$A$1:$E$183,4,FALSE),0)</f>
        <v>04305-Rio Hurtado</v>
      </c>
      <c r="C78" s="261" t="str">
        <f>IFERROR(VLOOKUP($A78,'[2]Establecimiento 2023'!$A$1:$E$183,3,FALSE),0)</f>
        <v>105413-Posta de Salud Rural Samo Alto</v>
      </c>
      <c r="D78" s="262">
        <v>12</v>
      </c>
      <c r="E78" s="262">
        <v>5</v>
      </c>
      <c r="H78" s="169" t="s">
        <v>608</v>
      </c>
      <c r="I78" s="255">
        <v>86</v>
      </c>
      <c r="J78" s="255">
        <v>84</v>
      </c>
      <c r="K78" s="255">
        <v>170</v>
      </c>
    </row>
    <row r="79" spans="1:11" ht="15" customHeight="1" x14ac:dyDescent="0.25">
      <c r="A79" s="261" t="s">
        <v>487</v>
      </c>
      <c r="B79" s="261" t="str">
        <f>IFERROR(VLOOKUP($A79,'[2]Establecimiento 2023'!$A$1:$E$183,4,FALSE),0)</f>
        <v>04305-Rio Hurtado</v>
      </c>
      <c r="C79" s="261" t="str">
        <f>IFERROR(VLOOKUP($A79,'[2]Establecimiento 2023'!$A$1:$E$183,3,FALSE),0)</f>
        <v>105414-Posta de Salud Rural Serón</v>
      </c>
      <c r="D79" s="262">
        <v>6</v>
      </c>
      <c r="E79" s="262">
        <v>1</v>
      </c>
      <c r="H79" s="169" t="s">
        <v>370</v>
      </c>
      <c r="I79" s="255">
        <v>2</v>
      </c>
      <c r="J79" s="255">
        <v>2</v>
      </c>
      <c r="K79" s="255">
        <v>4</v>
      </c>
    </row>
    <row r="80" spans="1:11" ht="15" customHeight="1" x14ac:dyDescent="0.25">
      <c r="A80" s="261" t="s">
        <v>487</v>
      </c>
      <c r="B80" s="261" t="str">
        <f>IFERROR(VLOOKUP($A80,'[2]Establecimiento 2023'!$A$1:$E$183,4,FALSE),0)</f>
        <v>04305-Rio Hurtado</v>
      </c>
      <c r="C80" s="261" t="str">
        <f>IFERROR(VLOOKUP($A80,'[2]Establecimiento 2023'!$A$1:$E$183,3,FALSE),0)</f>
        <v>105414-Posta de Salud Rural Serón</v>
      </c>
      <c r="D80" s="262">
        <v>12</v>
      </c>
      <c r="E80" s="262">
        <v>4</v>
      </c>
      <c r="H80" s="169" t="s">
        <v>371</v>
      </c>
      <c r="I80" s="255">
        <v>1</v>
      </c>
      <c r="J80" s="255">
        <v>4</v>
      </c>
      <c r="K80" s="255">
        <v>5</v>
      </c>
    </row>
    <row r="81" spans="1:11" ht="15" customHeight="1" x14ac:dyDescent="0.25">
      <c r="A81" s="261" t="s">
        <v>611</v>
      </c>
      <c r="B81" s="261" t="str">
        <f>IFERROR(VLOOKUP($A81,'[2]Establecimiento 2023'!$A$1:$E$183,4,FALSE),0)</f>
        <v>04301-Ovalle</v>
      </c>
      <c r="C81" s="261" t="str">
        <f>IFERROR(VLOOKUP($A81,'[2]Establecimiento 2023'!$A$1:$E$183,3,FALSE),0)</f>
        <v>105415-Posta de Salud Rural Barraza</v>
      </c>
      <c r="D81" s="262">
        <v>6</v>
      </c>
      <c r="E81" s="262">
        <v>5</v>
      </c>
      <c r="H81" s="169" t="s">
        <v>609</v>
      </c>
      <c r="I81" s="255">
        <v>6</v>
      </c>
      <c r="J81" s="255">
        <v>5</v>
      </c>
      <c r="K81" s="255">
        <v>11</v>
      </c>
    </row>
    <row r="82" spans="1:11" ht="15" customHeight="1" x14ac:dyDescent="0.25">
      <c r="A82" s="261" t="s">
        <v>611</v>
      </c>
      <c r="B82" s="261" t="str">
        <f>IFERROR(VLOOKUP($A82,'[2]Establecimiento 2023'!$A$1:$E$183,4,FALSE),0)</f>
        <v>04301-Ovalle</v>
      </c>
      <c r="C82" s="261" t="str">
        <f>IFERROR(VLOOKUP($A82,'[2]Establecimiento 2023'!$A$1:$E$183,3,FALSE),0)</f>
        <v>105415-Posta de Salud Rural Barraza</v>
      </c>
      <c r="D82" s="262">
        <v>12</v>
      </c>
      <c r="E82" s="262">
        <v>5</v>
      </c>
      <c r="H82" s="169" t="s">
        <v>373</v>
      </c>
      <c r="I82" s="255">
        <v>5</v>
      </c>
      <c r="J82" s="255">
        <v>6</v>
      </c>
      <c r="K82" s="255">
        <v>11</v>
      </c>
    </row>
    <row r="83" spans="1:11" ht="15" customHeight="1" x14ac:dyDescent="0.25">
      <c r="A83" s="261" t="s">
        <v>488</v>
      </c>
      <c r="B83" s="261" t="str">
        <f>IFERROR(VLOOKUP($A83,'[2]Establecimiento 2023'!$A$1:$E$183,4,FALSE),0)</f>
        <v>04301-Ovalle</v>
      </c>
      <c r="C83" s="261" t="str">
        <f>IFERROR(VLOOKUP($A83,'[2]Establecimiento 2023'!$A$1:$E$183,3,FALSE),0)</f>
        <v>105416-Posta de Salud Rural Camarico (Ovalle)</v>
      </c>
      <c r="D83" s="262">
        <v>6</v>
      </c>
      <c r="E83" s="262">
        <v>3</v>
      </c>
      <c r="H83" s="169" t="s">
        <v>374</v>
      </c>
      <c r="I83" s="255">
        <v>1</v>
      </c>
      <c r="J83" s="255"/>
      <c r="K83" s="255">
        <v>1</v>
      </c>
    </row>
    <row r="84" spans="1:11" ht="15" customHeight="1" x14ac:dyDescent="0.25">
      <c r="A84" s="261" t="s">
        <v>488</v>
      </c>
      <c r="B84" s="261" t="str">
        <f>IFERROR(VLOOKUP($A84,'[2]Establecimiento 2023'!$A$1:$E$183,4,FALSE),0)</f>
        <v>04301-Ovalle</v>
      </c>
      <c r="C84" s="261" t="str">
        <f>IFERROR(VLOOKUP($A84,'[2]Establecimiento 2023'!$A$1:$E$183,3,FALSE),0)</f>
        <v>105416-Posta de Salud Rural Camarico (Ovalle)</v>
      </c>
      <c r="D84" s="262">
        <v>12</v>
      </c>
      <c r="E84" s="262">
        <v>1</v>
      </c>
      <c r="H84" s="169" t="s">
        <v>375</v>
      </c>
      <c r="I84" s="255">
        <v>6</v>
      </c>
      <c r="J84" s="255">
        <v>5</v>
      </c>
      <c r="K84" s="255">
        <v>11</v>
      </c>
    </row>
    <row r="85" spans="1:11" ht="15" customHeight="1" x14ac:dyDescent="0.25">
      <c r="A85" s="261" t="s">
        <v>489</v>
      </c>
      <c r="B85" s="261" t="str">
        <f>IFERROR(VLOOKUP($A85,'[2]Establecimiento 2023'!$A$1:$E$183,4,FALSE),0)</f>
        <v>04301-Ovalle</v>
      </c>
      <c r="C85" s="261" t="str">
        <f>IFERROR(VLOOKUP($A85,'[2]Establecimiento 2023'!$A$1:$E$183,3,FALSE),0)</f>
        <v>105417-Posta de Salud Rural Alcones Bajo</v>
      </c>
      <c r="D85" s="262">
        <v>6</v>
      </c>
      <c r="E85" s="262">
        <v>5</v>
      </c>
      <c r="H85" s="169" t="s">
        <v>376</v>
      </c>
      <c r="I85" s="255">
        <v>1</v>
      </c>
      <c r="J85" s="255">
        <v>8</v>
      </c>
      <c r="K85" s="255">
        <v>9</v>
      </c>
    </row>
    <row r="86" spans="1:11" ht="15" customHeight="1" x14ac:dyDescent="0.25">
      <c r="A86" s="261" t="s">
        <v>489</v>
      </c>
      <c r="B86" s="261" t="str">
        <f>IFERROR(VLOOKUP($A86,'[2]Establecimiento 2023'!$A$1:$E$183,4,FALSE),0)</f>
        <v>04301-Ovalle</v>
      </c>
      <c r="C86" s="261" t="str">
        <f>IFERROR(VLOOKUP($A86,'[2]Establecimiento 2023'!$A$1:$E$183,3,FALSE),0)</f>
        <v>105417-Posta de Salud Rural Alcones Bajo</v>
      </c>
      <c r="D86" s="262">
        <v>12</v>
      </c>
      <c r="E86" s="262">
        <v>4</v>
      </c>
      <c r="H86" s="169" t="s">
        <v>377</v>
      </c>
      <c r="I86" s="255">
        <v>3</v>
      </c>
      <c r="J86" s="255">
        <v>2</v>
      </c>
      <c r="K86" s="255">
        <v>5</v>
      </c>
    </row>
    <row r="87" spans="1:11" ht="15" customHeight="1" x14ac:dyDescent="0.25">
      <c r="A87" s="261" t="s">
        <v>612</v>
      </c>
      <c r="B87" s="261" t="str">
        <f>IFERROR(VLOOKUP($A87,'[2]Establecimiento 2023'!$A$1:$E$183,4,FALSE),0)</f>
        <v>04301-Ovalle</v>
      </c>
      <c r="C87" s="261" t="str">
        <f>IFERROR(VLOOKUP($A87,'[2]Establecimiento 2023'!$A$1:$E$183,3,FALSE),0)</f>
        <v>105422-Posta de Salud Rural Hornillos</v>
      </c>
      <c r="D87" s="262">
        <v>6</v>
      </c>
      <c r="E87" s="262">
        <v>2</v>
      </c>
      <c r="H87" s="169" t="s">
        <v>378</v>
      </c>
      <c r="I87" s="255">
        <v>1</v>
      </c>
      <c r="J87" s="255"/>
      <c r="K87" s="255">
        <v>1</v>
      </c>
    </row>
    <row r="88" spans="1:11" ht="15" customHeight="1" x14ac:dyDescent="0.25">
      <c r="A88" s="261" t="s">
        <v>612</v>
      </c>
      <c r="B88" s="261" t="str">
        <f>IFERROR(VLOOKUP($A88,'[2]Establecimiento 2023'!$A$1:$E$183,4,FALSE),0)</f>
        <v>04301-Ovalle</v>
      </c>
      <c r="C88" s="261" t="str">
        <f>IFERROR(VLOOKUP($A88,'[2]Establecimiento 2023'!$A$1:$E$183,3,FALSE),0)</f>
        <v>105422-Posta de Salud Rural Hornillos</v>
      </c>
      <c r="D88" s="262">
        <v>12</v>
      </c>
      <c r="E88" s="262">
        <v>2</v>
      </c>
      <c r="H88" s="256" t="s">
        <v>591</v>
      </c>
      <c r="I88" s="255">
        <v>504</v>
      </c>
      <c r="J88" s="255">
        <v>501</v>
      </c>
      <c r="K88" s="255">
        <v>1005</v>
      </c>
    </row>
    <row r="89" spans="1:11" ht="15" customHeight="1" x14ac:dyDescent="0.25">
      <c r="A89" s="261" t="s">
        <v>491</v>
      </c>
      <c r="B89" s="261" t="str">
        <f>IFERROR(VLOOKUP($A89,'[2]Establecimiento 2023'!$A$1:$E$183,4,FALSE),0)</f>
        <v>04303-Monte Patria</v>
      </c>
      <c r="C89" s="261" t="str">
        <f>IFERROR(VLOOKUP($A89,'[2]Establecimiento 2023'!$A$1:$E$183,3,FALSE),0)</f>
        <v>105425-Posta de Salud Rural Chilecito</v>
      </c>
      <c r="D89" s="262">
        <v>6</v>
      </c>
      <c r="E89" s="262">
        <v>1</v>
      </c>
      <c r="H89" s="169" t="s">
        <v>380</v>
      </c>
      <c r="I89" s="255">
        <v>35</v>
      </c>
      <c r="J89" s="255">
        <v>38</v>
      </c>
      <c r="K89" s="255">
        <v>73</v>
      </c>
    </row>
    <row r="90" spans="1:11" ht="15" customHeight="1" x14ac:dyDescent="0.25">
      <c r="A90" s="261" t="s">
        <v>491</v>
      </c>
      <c r="B90" s="261" t="str">
        <f>IFERROR(VLOOKUP($A90,'[2]Establecimiento 2023'!$A$1:$E$183,4,FALSE),0)</f>
        <v>04303-Monte Patria</v>
      </c>
      <c r="C90" s="261" t="str">
        <f>IFERROR(VLOOKUP($A90,'[2]Establecimiento 2023'!$A$1:$E$183,3,FALSE),0)</f>
        <v>105425-Posta de Salud Rural Chilecito</v>
      </c>
      <c r="D90" s="262">
        <v>12</v>
      </c>
      <c r="E90" s="262">
        <v>3</v>
      </c>
      <c r="H90" s="169" t="s">
        <v>381</v>
      </c>
      <c r="I90" s="255">
        <v>112</v>
      </c>
      <c r="J90" s="255">
        <v>109</v>
      </c>
      <c r="K90" s="255">
        <v>221</v>
      </c>
    </row>
    <row r="91" spans="1:11" ht="15" customHeight="1" x14ac:dyDescent="0.25">
      <c r="A91" s="261" t="s">
        <v>492</v>
      </c>
      <c r="B91" s="261" t="str">
        <f>IFERROR(VLOOKUP($A91,'[2]Establecimiento 2023'!$A$1:$E$183,4,FALSE),0)</f>
        <v>04303-Monte Patria</v>
      </c>
      <c r="C91" s="261" t="str">
        <f>IFERROR(VLOOKUP($A91,'[2]Establecimiento 2023'!$A$1:$E$183,3,FALSE),0)</f>
        <v>105427-Posta de Salud Rural Hacienda Valdivia</v>
      </c>
      <c r="D91" s="262">
        <v>6</v>
      </c>
      <c r="E91" s="262">
        <v>2</v>
      </c>
      <c r="H91" s="169" t="s">
        <v>382</v>
      </c>
      <c r="I91" s="255">
        <v>102</v>
      </c>
      <c r="J91" s="255">
        <v>92</v>
      </c>
      <c r="K91" s="255">
        <v>194</v>
      </c>
    </row>
    <row r="92" spans="1:11" ht="15" customHeight="1" x14ac:dyDescent="0.25">
      <c r="A92" s="261" t="s">
        <v>492</v>
      </c>
      <c r="B92" s="261" t="str">
        <f>IFERROR(VLOOKUP($A92,'[2]Establecimiento 2023'!$A$1:$E$183,4,FALSE),0)</f>
        <v>04303-Monte Patria</v>
      </c>
      <c r="C92" s="261" t="str">
        <f>IFERROR(VLOOKUP($A92,'[2]Establecimiento 2023'!$A$1:$E$183,3,FALSE),0)</f>
        <v>105427-Posta de Salud Rural Hacienda Valdivia</v>
      </c>
      <c r="D92" s="262">
        <v>12</v>
      </c>
      <c r="E92" s="262">
        <v>5</v>
      </c>
      <c r="H92" s="169" t="s">
        <v>383</v>
      </c>
      <c r="I92" s="255">
        <v>25</v>
      </c>
      <c r="J92" s="255">
        <v>21</v>
      </c>
      <c r="K92" s="255">
        <v>46</v>
      </c>
    </row>
    <row r="93" spans="1:11" ht="15" customHeight="1" x14ac:dyDescent="0.25">
      <c r="A93" s="261" t="s">
        <v>493</v>
      </c>
      <c r="B93" s="261" t="str">
        <f>IFERROR(VLOOKUP($A93,'[2]Establecimiento 2023'!$A$1:$E$183,4,FALSE),0)</f>
        <v>04303-Monte Patria</v>
      </c>
      <c r="C93" s="261" t="str">
        <f>IFERROR(VLOOKUP($A93,'[2]Establecimiento 2023'!$A$1:$E$183,3,FALSE),0)</f>
        <v>105428-Posta de Salud Rural Huatulame</v>
      </c>
      <c r="D93" s="262">
        <v>6</v>
      </c>
      <c r="E93" s="262">
        <v>1</v>
      </c>
      <c r="H93" s="169" t="s">
        <v>384</v>
      </c>
      <c r="I93" s="255">
        <v>5</v>
      </c>
      <c r="J93" s="255">
        <v>5</v>
      </c>
      <c r="K93" s="255">
        <v>10</v>
      </c>
    </row>
    <row r="94" spans="1:11" ht="15" customHeight="1" x14ac:dyDescent="0.25">
      <c r="A94" s="261" t="s">
        <v>493</v>
      </c>
      <c r="B94" s="261" t="str">
        <f>IFERROR(VLOOKUP($A94,'[2]Establecimiento 2023'!$A$1:$E$183,4,FALSE),0)</f>
        <v>04303-Monte Patria</v>
      </c>
      <c r="C94" s="261" t="str">
        <f>IFERROR(VLOOKUP($A94,'[2]Establecimiento 2023'!$A$1:$E$183,3,FALSE),0)</f>
        <v>105428-Posta de Salud Rural Huatulame</v>
      </c>
      <c r="D94" s="262">
        <v>12</v>
      </c>
      <c r="E94" s="262">
        <v>2</v>
      </c>
      <c r="H94" s="169" t="s">
        <v>385</v>
      </c>
      <c r="I94" s="255">
        <v>3</v>
      </c>
      <c r="J94" s="255">
        <v>1</v>
      </c>
      <c r="K94" s="255">
        <v>4</v>
      </c>
    </row>
    <row r="95" spans="1:11" ht="15" customHeight="1" x14ac:dyDescent="0.25">
      <c r="A95" s="261" t="s">
        <v>494</v>
      </c>
      <c r="B95" s="261" t="str">
        <f>IFERROR(VLOOKUP($A95,'[2]Establecimiento 2023'!$A$1:$E$183,4,FALSE),0)</f>
        <v>04303-Monte Patria</v>
      </c>
      <c r="C95" s="261" t="str">
        <f>IFERROR(VLOOKUP($A95,'[2]Establecimiento 2023'!$A$1:$E$183,3,FALSE),0)</f>
        <v>105430-Posta de Salud Rural Mialqui</v>
      </c>
      <c r="D95" s="262">
        <v>6</v>
      </c>
      <c r="E95" s="262">
        <v>1</v>
      </c>
      <c r="H95" s="169" t="s">
        <v>386</v>
      </c>
      <c r="I95" s="255">
        <v>5</v>
      </c>
      <c r="J95" s="255">
        <v>4</v>
      </c>
      <c r="K95" s="255">
        <v>9</v>
      </c>
    </row>
    <row r="96" spans="1:11" ht="15" customHeight="1" x14ac:dyDescent="0.25">
      <c r="A96" s="261" t="s">
        <v>494</v>
      </c>
      <c r="B96" s="261" t="str">
        <f>IFERROR(VLOOKUP($A96,'[2]Establecimiento 2023'!$A$1:$E$183,4,FALSE),0)</f>
        <v>04303-Monte Patria</v>
      </c>
      <c r="C96" s="261" t="str">
        <f>IFERROR(VLOOKUP($A96,'[2]Establecimiento 2023'!$A$1:$E$183,3,FALSE),0)</f>
        <v>105430-Posta de Salud Rural Mialqui</v>
      </c>
      <c r="D96" s="262">
        <v>12</v>
      </c>
      <c r="E96" s="262">
        <v>3</v>
      </c>
      <c r="H96" s="169" t="s">
        <v>388</v>
      </c>
      <c r="I96" s="255">
        <v>2</v>
      </c>
      <c r="J96" s="255">
        <v>2</v>
      </c>
      <c r="K96" s="255">
        <v>4</v>
      </c>
    </row>
    <row r="97" spans="1:11" ht="15" customHeight="1" x14ac:dyDescent="0.25">
      <c r="A97" s="261" t="s">
        <v>495</v>
      </c>
      <c r="B97" s="261" t="str">
        <f>IFERROR(VLOOKUP($A97,'[2]Establecimiento 2023'!$A$1:$E$183,4,FALSE),0)</f>
        <v>04303-Monte Patria</v>
      </c>
      <c r="C97" s="261" t="str">
        <f>IFERROR(VLOOKUP($A97,'[2]Establecimiento 2023'!$A$1:$E$183,3,FALSE),0)</f>
        <v>105431-Posta de Salud Rural Pedregal</v>
      </c>
      <c r="D97" s="262">
        <v>6</v>
      </c>
      <c r="E97" s="262">
        <v>1</v>
      </c>
      <c r="H97" s="169" t="s">
        <v>389</v>
      </c>
      <c r="I97" s="255"/>
      <c r="J97" s="255">
        <v>2</v>
      </c>
      <c r="K97" s="255">
        <v>2</v>
      </c>
    </row>
    <row r="98" spans="1:11" ht="15" customHeight="1" x14ac:dyDescent="0.25">
      <c r="A98" s="261" t="s">
        <v>495</v>
      </c>
      <c r="B98" s="261" t="str">
        <f>IFERROR(VLOOKUP($A98,'[2]Establecimiento 2023'!$A$1:$E$183,4,FALSE),0)</f>
        <v>04303-Monte Patria</v>
      </c>
      <c r="C98" s="261" t="str">
        <f>IFERROR(VLOOKUP($A98,'[2]Establecimiento 2023'!$A$1:$E$183,3,FALSE),0)</f>
        <v>105431-Posta de Salud Rural Pedregal</v>
      </c>
      <c r="D98" s="262">
        <v>12</v>
      </c>
      <c r="E98" s="262">
        <v>1</v>
      </c>
      <c r="H98" s="169" t="s">
        <v>391</v>
      </c>
      <c r="I98" s="255">
        <v>6</v>
      </c>
      <c r="J98" s="255">
        <v>7</v>
      </c>
      <c r="K98" s="255">
        <v>13</v>
      </c>
    </row>
    <row r="99" spans="1:11" ht="15" customHeight="1" x14ac:dyDescent="0.25">
      <c r="A99" s="261" t="s">
        <v>496</v>
      </c>
      <c r="B99" s="261" t="str">
        <f>IFERROR(VLOOKUP($A99,'[2]Establecimiento 2023'!$A$1:$E$183,4,FALSE),0)</f>
        <v>04303-Monte Patria</v>
      </c>
      <c r="C99" s="261" t="str">
        <f>IFERROR(VLOOKUP($A99,'[2]Establecimiento 2023'!$A$1:$E$183,3,FALSE),0)</f>
        <v>105432-Posta de Salud Rural Rapel (Monte Patria)</v>
      </c>
      <c r="D99" s="262">
        <v>6</v>
      </c>
      <c r="E99" s="262">
        <v>4</v>
      </c>
      <c r="H99" s="169" t="s">
        <v>392</v>
      </c>
      <c r="I99" s="255">
        <v>3</v>
      </c>
      <c r="J99" s="255">
        <v>3</v>
      </c>
      <c r="K99" s="255">
        <v>6</v>
      </c>
    </row>
    <row r="100" spans="1:11" ht="15" customHeight="1" x14ac:dyDescent="0.25">
      <c r="A100" s="261" t="s">
        <v>496</v>
      </c>
      <c r="B100" s="261" t="str">
        <f>IFERROR(VLOOKUP($A100,'[2]Establecimiento 2023'!$A$1:$E$183,4,FALSE),0)</f>
        <v>04303-Monte Patria</v>
      </c>
      <c r="C100" s="261" t="str">
        <f>IFERROR(VLOOKUP($A100,'[2]Establecimiento 2023'!$A$1:$E$183,3,FALSE),0)</f>
        <v>105432-Posta de Salud Rural Rapel (Monte Patria)</v>
      </c>
      <c r="D100" s="262">
        <v>12</v>
      </c>
      <c r="E100" s="262">
        <v>6</v>
      </c>
      <c r="H100" s="169" t="s">
        <v>393</v>
      </c>
      <c r="I100" s="255">
        <v>31</v>
      </c>
      <c r="J100" s="255">
        <v>21</v>
      </c>
      <c r="K100" s="255">
        <v>52</v>
      </c>
    </row>
    <row r="101" spans="1:11" ht="15" customHeight="1" x14ac:dyDescent="0.25">
      <c r="A101" s="261" t="s">
        <v>498</v>
      </c>
      <c r="B101" s="261" t="str">
        <f>IFERROR(VLOOKUP($A101,'[2]Establecimiento 2023'!$A$1:$E$183,4,FALSE),0)</f>
        <v>04302-Combarbalá</v>
      </c>
      <c r="C101" s="261" t="str">
        <f>IFERROR(VLOOKUP($A101,'[2]Establecimiento 2023'!$A$1:$E$183,3,FALSE),0)</f>
        <v>105434-Posta de Salud Rural San Marcos (Combarbalá)</v>
      </c>
      <c r="D101" s="262">
        <v>6</v>
      </c>
      <c r="E101" s="262">
        <v>3</v>
      </c>
      <c r="H101" s="169" t="s">
        <v>394</v>
      </c>
      <c r="I101" s="255">
        <v>18</v>
      </c>
      <c r="J101" s="255">
        <v>20</v>
      </c>
      <c r="K101" s="255">
        <v>38</v>
      </c>
    </row>
    <row r="102" spans="1:11" ht="15" customHeight="1" x14ac:dyDescent="0.25">
      <c r="A102" s="261" t="s">
        <v>498</v>
      </c>
      <c r="B102" s="261" t="str">
        <f>IFERROR(VLOOKUP($A102,'[2]Establecimiento 2023'!$A$1:$E$183,4,FALSE),0)</f>
        <v>04302-Combarbalá</v>
      </c>
      <c r="C102" s="261" t="str">
        <f>IFERROR(VLOOKUP($A102,'[2]Establecimiento 2023'!$A$1:$E$183,3,FALSE),0)</f>
        <v>105434-Posta de Salud Rural San Marcos (Combarbalá)</v>
      </c>
      <c r="D102" s="262">
        <v>12</v>
      </c>
      <c r="E102" s="262">
        <v>3</v>
      </c>
      <c r="H102" s="169" t="s">
        <v>395</v>
      </c>
      <c r="I102" s="255">
        <v>19</v>
      </c>
      <c r="J102" s="255">
        <v>19</v>
      </c>
      <c r="K102" s="255">
        <v>38</v>
      </c>
    </row>
    <row r="103" spans="1:11" ht="15" customHeight="1" x14ac:dyDescent="0.25">
      <c r="A103" s="261" t="s">
        <v>499</v>
      </c>
      <c r="B103" s="261" t="str">
        <f>IFERROR(VLOOKUP($A103,'[2]Establecimiento 2023'!$A$1:$E$183,4,FALSE),0)</f>
        <v>04303-Monte Patria</v>
      </c>
      <c r="C103" s="261" t="str">
        <f>IFERROR(VLOOKUP($A103,'[2]Establecimiento 2023'!$A$1:$E$183,3,FALSE),0)</f>
        <v>105435-Posta de Salud Rural Tulahuén</v>
      </c>
      <c r="D103" s="262">
        <v>6</v>
      </c>
      <c r="E103" s="262">
        <v>4</v>
      </c>
      <c r="H103" s="169" t="s">
        <v>396</v>
      </c>
      <c r="I103" s="255">
        <v>4</v>
      </c>
      <c r="J103" s="255">
        <v>3</v>
      </c>
      <c r="K103" s="255">
        <v>7</v>
      </c>
    </row>
    <row r="104" spans="1:11" ht="15" customHeight="1" x14ac:dyDescent="0.25">
      <c r="A104" s="261" t="s">
        <v>499</v>
      </c>
      <c r="B104" s="261" t="str">
        <f>IFERROR(VLOOKUP($A104,'[2]Establecimiento 2023'!$A$1:$E$183,4,FALSE),0)</f>
        <v>04303-Monte Patria</v>
      </c>
      <c r="C104" s="261" t="str">
        <f>IFERROR(VLOOKUP($A104,'[2]Establecimiento 2023'!$A$1:$E$183,3,FALSE),0)</f>
        <v>105435-Posta de Salud Rural Tulahuén</v>
      </c>
      <c r="D104" s="262">
        <v>12</v>
      </c>
      <c r="E104" s="262">
        <v>2</v>
      </c>
      <c r="H104" s="169" t="s">
        <v>397</v>
      </c>
      <c r="I104" s="255">
        <v>134</v>
      </c>
      <c r="J104" s="255">
        <v>154</v>
      </c>
      <c r="K104" s="255">
        <v>288</v>
      </c>
    </row>
    <row r="105" spans="1:11" ht="15" customHeight="1" x14ac:dyDescent="0.25">
      <c r="A105" s="261" t="s">
        <v>500</v>
      </c>
      <c r="B105" s="261" t="str">
        <f>IFERROR(VLOOKUP($A105,'[2]Establecimiento 2023'!$A$1:$E$183,4,FALSE),0)</f>
        <v>04303-Monte Patria</v>
      </c>
      <c r="C105" s="261" t="str">
        <f>IFERROR(VLOOKUP($A105,'[2]Establecimiento 2023'!$A$1:$E$183,3,FALSE),0)</f>
        <v>105436-Posta de Salud Rural El Maitén</v>
      </c>
      <c r="D105" s="262">
        <v>6</v>
      </c>
      <c r="E105" s="262">
        <v>4</v>
      </c>
      <c r="H105" s="256" t="s">
        <v>592</v>
      </c>
      <c r="I105" s="255">
        <v>72</v>
      </c>
      <c r="J105" s="255">
        <v>42</v>
      </c>
      <c r="K105" s="255">
        <v>114</v>
      </c>
    </row>
    <row r="106" spans="1:11" ht="15" customHeight="1" x14ac:dyDescent="0.25">
      <c r="A106" s="261" t="s">
        <v>500</v>
      </c>
      <c r="B106" s="261" t="str">
        <f>IFERROR(VLOOKUP($A106,'[2]Establecimiento 2023'!$A$1:$E$183,4,FALSE),0)</f>
        <v>04303-Monte Patria</v>
      </c>
      <c r="C106" s="261" t="str">
        <f>IFERROR(VLOOKUP($A106,'[2]Establecimiento 2023'!$A$1:$E$183,3,FALSE),0)</f>
        <v>105436-Posta de Salud Rural El Maitén</v>
      </c>
      <c r="D106" s="262">
        <v>12</v>
      </c>
      <c r="E106" s="262">
        <v>1</v>
      </c>
      <c r="H106" s="169" t="s">
        <v>610</v>
      </c>
      <c r="I106" s="255">
        <v>55</v>
      </c>
      <c r="J106" s="255">
        <v>32</v>
      </c>
      <c r="K106" s="255">
        <v>87</v>
      </c>
    </row>
    <row r="107" spans="1:11" ht="15" customHeight="1" x14ac:dyDescent="0.25">
      <c r="A107" s="261" t="s">
        <v>501</v>
      </c>
      <c r="B107" s="261" t="str">
        <f>IFERROR(VLOOKUP($A107,'[2]Establecimiento 2023'!$A$1:$E$183,4,FALSE),0)</f>
        <v>04301-Ovalle</v>
      </c>
      <c r="C107" s="261" t="str">
        <f>IFERROR(VLOOKUP($A107,'[2]Establecimiento 2023'!$A$1:$E$183,3,FALSE),0)</f>
        <v>105437-Posta de Salud Rural Chalinga</v>
      </c>
      <c r="D107" s="262">
        <v>12</v>
      </c>
      <c r="E107" s="262">
        <v>2</v>
      </c>
      <c r="H107" s="169" t="s">
        <v>399</v>
      </c>
      <c r="I107" s="255">
        <v>3</v>
      </c>
      <c r="J107" s="255">
        <v>3</v>
      </c>
      <c r="K107" s="255">
        <v>6</v>
      </c>
    </row>
    <row r="108" spans="1:11" ht="15" customHeight="1" x14ac:dyDescent="0.25">
      <c r="A108" s="261" t="s">
        <v>504</v>
      </c>
      <c r="B108" s="261" t="str">
        <f>IFERROR(VLOOKUP($A108,'[2]Establecimiento 2023'!$A$1:$E$183,4,FALSE),0)</f>
        <v>04302-Combarbalá</v>
      </c>
      <c r="C108" s="261" t="str">
        <f>IFERROR(VLOOKUP($A108,'[2]Establecimiento 2023'!$A$1:$E$183,3,FALSE),0)</f>
        <v>105441-Posta de Salud Rural Manquehua</v>
      </c>
      <c r="D108" s="262">
        <v>6</v>
      </c>
      <c r="E108" s="262">
        <v>1</v>
      </c>
      <c r="H108" s="169" t="s">
        <v>400</v>
      </c>
      <c r="I108" s="255">
        <v>1</v>
      </c>
      <c r="J108" s="255"/>
      <c r="K108" s="255">
        <v>1</v>
      </c>
    </row>
    <row r="109" spans="1:11" ht="15" customHeight="1" x14ac:dyDescent="0.25">
      <c r="A109" s="261" t="s">
        <v>505</v>
      </c>
      <c r="B109" s="261" t="str">
        <f>IFERROR(VLOOKUP($A109,'[2]Establecimiento 2023'!$A$1:$E$183,4,FALSE),0)</f>
        <v>04201-Illapel</v>
      </c>
      <c r="C109" s="261" t="str">
        <f>IFERROR(VLOOKUP($A109,'[2]Establecimiento 2023'!$A$1:$E$183,3,FALSE),0)</f>
        <v>105443-Posta de Salud Rural Cárcamo</v>
      </c>
      <c r="D109" s="262">
        <v>6</v>
      </c>
      <c r="E109" s="262">
        <v>3</v>
      </c>
      <c r="H109" s="169" t="s">
        <v>402</v>
      </c>
      <c r="I109" s="255">
        <v>4</v>
      </c>
      <c r="J109" s="255">
        <v>1</v>
      </c>
      <c r="K109" s="255">
        <v>5</v>
      </c>
    </row>
    <row r="110" spans="1:11" ht="15" customHeight="1" x14ac:dyDescent="0.25">
      <c r="A110" s="261" t="s">
        <v>505</v>
      </c>
      <c r="B110" s="261" t="str">
        <f>IFERROR(VLOOKUP($A110,'[2]Establecimiento 2023'!$A$1:$E$183,4,FALSE),0)</f>
        <v>04201-Illapel</v>
      </c>
      <c r="C110" s="261" t="str">
        <f>IFERROR(VLOOKUP($A110,'[2]Establecimiento 2023'!$A$1:$E$183,3,FALSE),0)</f>
        <v>105443-Posta de Salud Rural Cárcamo</v>
      </c>
      <c r="D110" s="262">
        <v>12</v>
      </c>
      <c r="E110" s="262">
        <v>3</v>
      </c>
      <c r="H110" s="169" t="s">
        <v>403</v>
      </c>
      <c r="I110" s="255"/>
      <c r="J110" s="255">
        <v>1</v>
      </c>
      <c r="K110" s="255">
        <v>1</v>
      </c>
    </row>
    <row r="111" spans="1:11" ht="15" customHeight="1" x14ac:dyDescent="0.25">
      <c r="A111" s="261" t="s">
        <v>506</v>
      </c>
      <c r="B111" s="261" t="str">
        <f>IFERROR(VLOOKUP($A111,'[2]Establecimiento 2023'!$A$1:$E$183,4,FALSE),0)</f>
        <v>04201-Illapel</v>
      </c>
      <c r="C111" s="261" t="str">
        <f>IFERROR(VLOOKUP($A111,'[2]Establecimiento 2023'!$A$1:$E$183,3,FALSE),0)</f>
        <v>105444-Posta de Salud Rural Huintil</v>
      </c>
      <c r="D111" s="262">
        <v>6</v>
      </c>
      <c r="E111" s="262">
        <v>7</v>
      </c>
      <c r="H111" s="169" t="s">
        <v>404</v>
      </c>
      <c r="I111" s="255">
        <v>1</v>
      </c>
      <c r="J111" s="255">
        <v>1</v>
      </c>
      <c r="K111" s="255">
        <v>2</v>
      </c>
    </row>
    <row r="112" spans="1:11" ht="15" customHeight="1" x14ac:dyDescent="0.25">
      <c r="A112" s="261" t="s">
        <v>506</v>
      </c>
      <c r="B112" s="261" t="str">
        <f>IFERROR(VLOOKUP($A112,'[2]Establecimiento 2023'!$A$1:$E$183,4,FALSE),0)</f>
        <v>04201-Illapel</v>
      </c>
      <c r="C112" s="261" t="str">
        <f>IFERROR(VLOOKUP($A112,'[2]Establecimiento 2023'!$A$1:$E$183,3,FALSE),0)</f>
        <v>105444-Posta de Salud Rural Huintil</v>
      </c>
      <c r="D112" s="262">
        <v>12</v>
      </c>
      <c r="E112" s="262">
        <v>1</v>
      </c>
      <c r="H112" s="169" t="s">
        <v>405</v>
      </c>
      <c r="I112" s="255">
        <v>4</v>
      </c>
      <c r="J112" s="255">
        <v>1</v>
      </c>
      <c r="K112" s="255">
        <v>5</v>
      </c>
    </row>
    <row r="113" spans="1:11" ht="15" customHeight="1" x14ac:dyDescent="0.25">
      <c r="A113" s="261" t="s">
        <v>507</v>
      </c>
      <c r="B113" s="261" t="str">
        <f>IFERROR(VLOOKUP($A113,'[2]Establecimiento 2023'!$A$1:$E$183,4,FALSE),0)</f>
        <v>04201-Illapel</v>
      </c>
      <c r="C113" s="261" t="str">
        <f>IFERROR(VLOOKUP($A113,'[2]Establecimiento 2023'!$A$1:$E$183,3,FALSE),0)</f>
        <v>105445-Posta de Salud Rural Limáhuida</v>
      </c>
      <c r="D113" s="262">
        <v>6</v>
      </c>
      <c r="E113" s="262">
        <v>1</v>
      </c>
      <c r="H113" s="169" t="s">
        <v>406</v>
      </c>
      <c r="I113" s="255"/>
      <c r="J113" s="255">
        <v>2</v>
      </c>
      <c r="K113" s="255">
        <v>2</v>
      </c>
    </row>
    <row r="114" spans="1:11" ht="15" customHeight="1" x14ac:dyDescent="0.25">
      <c r="A114" s="261" t="s">
        <v>507</v>
      </c>
      <c r="B114" s="261" t="str">
        <f>IFERROR(VLOOKUP($A114,'[2]Establecimiento 2023'!$A$1:$E$183,4,FALSE),0)</f>
        <v>04201-Illapel</v>
      </c>
      <c r="C114" s="261" t="str">
        <f>IFERROR(VLOOKUP($A114,'[2]Establecimiento 2023'!$A$1:$E$183,3,FALSE),0)</f>
        <v>105445-Posta de Salud Rural Limáhuida</v>
      </c>
      <c r="D114" s="262">
        <v>12</v>
      </c>
      <c r="E114" s="262">
        <v>2</v>
      </c>
      <c r="H114" s="169" t="s">
        <v>407</v>
      </c>
      <c r="I114" s="255">
        <v>1</v>
      </c>
      <c r="J114" s="255">
        <v>1</v>
      </c>
      <c r="K114" s="255">
        <v>2</v>
      </c>
    </row>
    <row r="115" spans="1:11" ht="15" customHeight="1" x14ac:dyDescent="0.25">
      <c r="A115" s="261" t="s">
        <v>509</v>
      </c>
      <c r="B115" s="261" t="str">
        <f>IFERROR(VLOOKUP($A115,'[2]Establecimiento 2023'!$A$1:$E$183,4,FALSE),0)</f>
        <v>04201-Illapel</v>
      </c>
      <c r="C115" s="261" t="str">
        <f>IFERROR(VLOOKUP($A115,'[2]Establecimiento 2023'!$A$1:$E$183,3,FALSE),0)</f>
        <v>105447-Posta de Salud Rural Peralillo Illapel</v>
      </c>
      <c r="D115" s="262">
        <v>6</v>
      </c>
      <c r="E115" s="262">
        <v>3</v>
      </c>
      <c r="H115" s="169" t="s">
        <v>409</v>
      </c>
      <c r="I115" s="255">
        <v>3</v>
      </c>
      <c r="J115" s="255"/>
      <c r="K115" s="255">
        <v>3</v>
      </c>
    </row>
    <row r="116" spans="1:11" ht="15" customHeight="1" x14ac:dyDescent="0.25">
      <c r="A116" s="261" t="s">
        <v>509</v>
      </c>
      <c r="B116" s="261" t="str">
        <f>IFERROR(VLOOKUP($A116,'[2]Establecimiento 2023'!$A$1:$E$183,4,FALSE),0)</f>
        <v>04201-Illapel</v>
      </c>
      <c r="C116" s="261" t="str">
        <f>IFERROR(VLOOKUP($A116,'[2]Establecimiento 2023'!$A$1:$E$183,3,FALSE),0)</f>
        <v>105447-Posta de Salud Rural Peralillo Illapel</v>
      </c>
      <c r="D116" s="262">
        <v>12</v>
      </c>
      <c r="E116" s="262">
        <v>3</v>
      </c>
      <c r="H116" s="256" t="s">
        <v>593</v>
      </c>
      <c r="I116" s="255">
        <v>156</v>
      </c>
      <c r="J116" s="255">
        <v>155</v>
      </c>
      <c r="K116" s="255">
        <v>311</v>
      </c>
    </row>
    <row r="117" spans="1:11" ht="15" customHeight="1" x14ac:dyDescent="0.25">
      <c r="A117" s="261" t="s">
        <v>510</v>
      </c>
      <c r="B117" s="261" t="str">
        <f>IFERROR(VLOOKUP($A117,'[2]Establecimiento 2023'!$A$1:$E$183,4,FALSE),0)</f>
        <v>04201-Illapel</v>
      </c>
      <c r="C117" s="261" t="str">
        <f>IFERROR(VLOOKUP($A117,'[2]Establecimiento 2023'!$A$1:$E$183,3,FALSE),0)</f>
        <v>105448-Posta de Salud Rural Santa Virginia</v>
      </c>
      <c r="D117" s="262">
        <v>12</v>
      </c>
      <c r="E117" s="262">
        <v>1</v>
      </c>
      <c r="H117" s="169" t="s">
        <v>410</v>
      </c>
      <c r="I117" s="255">
        <v>47</v>
      </c>
      <c r="J117" s="255">
        <v>54</v>
      </c>
      <c r="K117" s="255">
        <v>101</v>
      </c>
    </row>
    <row r="118" spans="1:11" ht="15" customHeight="1" x14ac:dyDescent="0.25">
      <c r="A118" s="261" t="s">
        <v>512</v>
      </c>
      <c r="B118" s="261" t="str">
        <f>IFERROR(VLOOKUP($A118,'[2]Establecimiento 2023'!$A$1:$E$183,4,FALSE),0)</f>
        <v>04204-Salamanca</v>
      </c>
      <c r="C118" s="261" t="str">
        <f>IFERROR(VLOOKUP($A118,'[2]Establecimiento 2023'!$A$1:$E$183,3,FALSE),0)</f>
        <v>105452-Posta de Salud Rural Cuncumén(Salamanca)</v>
      </c>
      <c r="D118" s="262">
        <v>6</v>
      </c>
      <c r="E118" s="262">
        <v>2</v>
      </c>
      <c r="H118" s="169" t="s">
        <v>411</v>
      </c>
      <c r="I118" s="255">
        <v>23</v>
      </c>
      <c r="J118" s="255">
        <v>21</v>
      </c>
      <c r="K118" s="255">
        <v>44</v>
      </c>
    </row>
    <row r="119" spans="1:11" ht="15" customHeight="1" x14ac:dyDescent="0.25">
      <c r="A119" s="261" t="s">
        <v>512</v>
      </c>
      <c r="B119" s="261" t="str">
        <f>IFERROR(VLOOKUP($A119,'[2]Establecimiento 2023'!$A$1:$E$183,4,FALSE),0)</f>
        <v>04204-Salamanca</v>
      </c>
      <c r="C119" s="261" t="str">
        <f>IFERROR(VLOOKUP($A119,'[2]Establecimiento 2023'!$A$1:$E$183,3,FALSE),0)</f>
        <v>105452-Posta de Salud Rural Cuncumén(Salamanca)</v>
      </c>
      <c r="D119" s="262">
        <v>12</v>
      </c>
      <c r="E119" s="262">
        <v>2</v>
      </c>
      <c r="H119" s="169" t="s">
        <v>412</v>
      </c>
      <c r="I119" s="255">
        <v>8</v>
      </c>
      <c r="J119" s="255">
        <v>9</v>
      </c>
      <c r="K119" s="255">
        <v>17</v>
      </c>
    </row>
    <row r="120" spans="1:11" ht="15" customHeight="1" x14ac:dyDescent="0.25">
      <c r="A120" s="261" t="s">
        <v>513</v>
      </c>
      <c r="B120" s="261" t="str">
        <f>IFERROR(VLOOKUP($A120,'[2]Establecimiento 2023'!$A$1:$E$183,4,FALSE),0)</f>
        <v>04204-Salamanca</v>
      </c>
      <c r="C120" s="261" t="str">
        <f>IFERROR(VLOOKUP($A120,'[2]Establecimiento 2023'!$A$1:$E$183,3,FALSE),0)</f>
        <v>105453-Posta de Salud Rural Tranquilla</v>
      </c>
      <c r="D120" s="262">
        <v>6</v>
      </c>
      <c r="E120" s="262">
        <v>1</v>
      </c>
      <c r="H120" s="169" t="s">
        <v>413</v>
      </c>
      <c r="I120" s="255">
        <v>59</v>
      </c>
      <c r="J120" s="255">
        <v>46</v>
      </c>
      <c r="K120" s="255">
        <v>105</v>
      </c>
    </row>
    <row r="121" spans="1:11" ht="15" customHeight="1" x14ac:dyDescent="0.25">
      <c r="A121" s="261" t="s">
        <v>513</v>
      </c>
      <c r="B121" s="261" t="str">
        <f>IFERROR(VLOOKUP($A121,'[2]Establecimiento 2023'!$A$1:$E$183,4,FALSE),0)</f>
        <v>04204-Salamanca</v>
      </c>
      <c r="C121" s="261" t="str">
        <f>IFERROR(VLOOKUP($A121,'[2]Establecimiento 2023'!$A$1:$E$183,3,FALSE),0)</f>
        <v>105453-Posta de Salud Rural Tranquilla</v>
      </c>
      <c r="D121" s="262">
        <v>12</v>
      </c>
      <c r="E121" s="262">
        <v>4</v>
      </c>
      <c r="H121" s="169" t="s">
        <v>414</v>
      </c>
      <c r="I121" s="255">
        <v>1</v>
      </c>
      <c r="J121" s="255">
        <v>3</v>
      </c>
      <c r="K121" s="255">
        <v>4</v>
      </c>
    </row>
    <row r="122" spans="1:11" ht="15" customHeight="1" x14ac:dyDescent="0.25">
      <c r="A122" s="261" t="s">
        <v>515</v>
      </c>
      <c r="B122" s="261" t="str">
        <f>IFERROR(VLOOKUP($A122,'[2]Establecimiento 2023'!$A$1:$E$183,4,FALSE),0)</f>
        <v>04204-Salamanca</v>
      </c>
      <c r="C122" s="261" t="str">
        <f>IFERROR(VLOOKUP($A122,'[2]Establecimiento 2023'!$A$1:$E$183,3,FALSE),0)</f>
        <v>105455-CESFAM Valle Alto</v>
      </c>
      <c r="D122" s="262">
        <v>6</v>
      </c>
      <c r="E122" s="262">
        <v>6</v>
      </c>
      <c r="H122" s="169" t="s">
        <v>415</v>
      </c>
      <c r="I122" s="255">
        <v>2</v>
      </c>
      <c r="J122" s="255">
        <v>5</v>
      </c>
      <c r="K122" s="255">
        <v>7</v>
      </c>
    </row>
    <row r="123" spans="1:11" ht="15" customHeight="1" x14ac:dyDescent="0.25">
      <c r="A123" s="261" t="s">
        <v>515</v>
      </c>
      <c r="B123" s="261" t="str">
        <f>IFERROR(VLOOKUP($A123,'[2]Establecimiento 2023'!$A$1:$E$183,4,FALSE),0)</f>
        <v>04204-Salamanca</v>
      </c>
      <c r="C123" s="261" t="str">
        <f>IFERROR(VLOOKUP($A123,'[2]Establecimiento 2023'!$A$1:$E$183,3,FALSE),0)</f>
        <v>105455-CESFAM Valle Alto</v>
      </c>
      <c r="D123" s="262">
        <v>12</v>
      </c>
      <c r="E123" s="262">
        <v>5</v>
      </c>
      <c r="H123" s="169" t="s">
        <v>416</v>
      </c>
      <c r="I123" s="255">
        <v>1</v>
      </c>
      <c r="J123" s="255">
        <v>2</v>
      </c>
      <c r="K123" s="255">
        <v>3</v>
      </c>
    </row>
    <row r="124" spans="1:11" ht="15" customHeight="1" x14ac:dyDescent="0.25">
      <c r="A124" s="261" t="s">
        <v>516</v>
      </c>
      <c r="B124" s="261" t="str">
        <f>IFERROR(VLOOKUP($A124,'[2]Establecimiento 2023'!$A$1:$E$183,4,FALSE),0)</f>
        <v>04204-Salamanca</v>
      </c>
      <c r="C124" s="261" t="str">
        <f>IFERROR(VLOOKUP($A124,'[2]Establecimiento 2023'!$A$1:$E$183,3,FALSE),0)</f>
        <v>105456-Posta de Salud Rural Llimpo</v>
      </c>
      <c r="D124" s="262">
        <v>6</v>
      </c>
      <c r="E124" s="262">
        <v>5</v>
      </c>
      <c r="H124" s="169" t="s">
        <v>417</v>
      </c>
      <c r="I124" s="255">
        <v>1</v>
      </c>
      <c r="J124" s="255">
        <v>3</v>
      </c>
      <c r="K124" s="255">
        <v>4</v>
      </c>
    </row>
    <row r="125" spans="1:11" ht="15" customHeight="1" x14ac:dyDescent="0.25">
      <c r="A125" s="261" t="s">
        <v>516</v>
      </c>
      <c r="B125" s="261" t="str">
        <f>IFERROR(VLOOKUP($A125,'[2]Establecimiento 2023'!$A$1:$E$183,4,FALSE),0)</f>
        <v>04204-Salamanca</v>
      </c>
      <c r="C125" s="261" t="str">
        <f>IFERROR(VLOOKUP($A125,'[2]Establecimiento 2023'!$A$1:$E$183,3,FALSE),0)</f>
        <v>105456-Posta de Salud Rural Llimpo</v>
      </c>
      <c r="D125" s="262">
        <v>12</v>
      </c>
      <c r="E125" s="262">
        <v>6</v>
      </c>
      <c r="H125" s="169" t="s">
        <v>418</v>
      </c>
      <c r="I125" s="255">
        <v>1</v>
      </c>
      <c r="J125" s="255">
        <v>1</v>
      </c>
      <c r="K125" s="255">
        <v>2</v>
      </c>
    </row>
    <row r="126" spans="1:11" ht="15" customHeight="1" x14ac:dyDescent="0.25">
      <c r="A126" s="261" t="s">
        <v>517</v>
      </c>
      <c r="B126" s="261" t="str">
        <f>IFERROR(VLOOKUP($A126,'[2]Establecimiento 2023'!$A$1:$E$183,4,FALSE),0)</f>
        <v>04204-Salamanca</v>
      </c>
      <c r="C126" s="261" t="str">
        <f>IFERROR(VLOOKUP($A126,'[2]Establecimiento 2023'!$A$1:$E$183,3,FALSE),0)</f>
        <v>105457-Posta de Salud Rural San Agustín (Salamanca)</v>
      </c>
      <c r="D126" s="262">
        <v>6</v>
      </c>
      <c r="E126" s="262">
        <v>1</v>
      </c>
      <c r="H126" s="169" t="s">
        <v>419</v>
      </c>
      <c r="I126" s="255">
        <v>4</v>
      </c>
      <c r="J126" s="255">
        <v>6</v>
      </c>
      <c r="K126" s="255">
        <v>10</v>
      </c>
    </row>
    <row r="127" spans="1:11" ht="15" customHeight="1" x14ac:dyDescent="0.25">
      <c r="A127" s="261" t="s">
        <v>518</v>
      </c>
      <c r="B127" s="261" t="str">
        <f>IFERROR(VLOOKUP($A127,'[2]Establecimiento 2023'!$A$1:$E$183,4,FALSE),0)</f>
        <v>04204-Salamanca</v>
      </c>
      <c r="C127" s="261" t="str">
        <f>IFERROR(VLOOKUP($A127,'[2]Establecimiento 2023'!$A$1:$E$183,3,FALSE),0)</f>
        <v>105458-Posta de Salud Rural Tahuinco</v>
      </c>
      <c r="D127" s="262">
        <v>6</v>
      </c>
      <c r="E127" s="262">
        <v>6</v>
      </c>
      <c r="H127" s="169" t="s">
        <v>420</v>
      </c>
      <c r="I127" s="255">
        <v>4</v>
      </c>
      <c r="J127" s="255">
        <v>2</v>
      </c>
      <c r="K127" s="255">
        <v>6</v>
      </c>
    </row>
    <row r="128" spans="1:11" ht="15" customHeight="1" x14ac:dyDescent="0.25">
      <c r="A128" s="261" t="s">
        <v>518</v>
      </c>
      <c r="B128" s="261" t="str">
        <f>IFERROR(VLOOKUP($A128,'[2]Establecimiento 2023'!$A$1:$E$183,4,FALSE),0)</f>
        <v>04204-Salamanca</v>
      </c>
      <c r="C128" s="261" t="str">
        <f>IFERROR(VLOOKUP($A128,'[2]Establecimiento 2023'!$A$1:$E$183,3,FALSE),0)</f>
        <v>105458-Posta de Salud Rural Tahuinco</v>
      </c>
      <c r="D128" s="262">
        <v>12</v>
      </c>
      <c r="E128" s="262">
        <v>5</v>
      </c>
      <c r="H128" s="169" t="s">
        <v>421</v>
      </c>
      <c r="I128" s="255">
        <v>4</v>
      </c>
      <c r="J128" s="255">
        <v>1</v>
      </c>
      <c r="K128" s="255">
        <v>5</v>
      </c>
    </row>
    <row r="129" spans="1:11" ht="15" customHeight="1" x14ac:dyDescent="0.25">
      <c r="A129" s="261" t="s">
        <v>520</v>
      </c>
      <c r="B129" s="261" t="str">
        <f>IFERROR(VLOOKUP($A129,'[2]Establecimiento 2023'!$A$1:$E$183,4,FALSE),0)</f>
        <v>04302-Combarbalá</v>
      </c>
      <c r="C129" s="261" t="str">
        <f>IFERROR(VLOOKUP($A129,'[2]Establecimiento 2023'!$A$1:$E$183,3,FALSE),0)</f>
        <v>105460-Centro Comunitario de Salud Familiar Cogotí 18</v>
      </c>
      <c r="D129" s="262">
        <v>6</v>
      </c>
      <c r="E129" s="262">
        <v>4</v>
      </c>
      <c r="H129" s="169" t="s">
        <v>422</v>
      </c>
      <c r="I129" s="255">
        <v>1</v>
      </c>
      <c r="J129" s="255">
        <v>2</v>
      </c>
      <c r="K129" s="255">
        <v>3</v>
      </c>
    </row>
    <row r="130" spans="1:11" ht="15" customHeight="1" x14ac:dyDescent="0.25">
      <c r="A130" s="261" t="s">
        <v>520</v>
      </c>
      <c r="B130" s="261" t="str">
        <f>IFERROR(VLOOKUP($A130,'[2]Establecimiento 2023'!$A$1:$E$183,4,FALSE),0)</f>
        <v>04302-Combarbalá</v>
      </c>
      <c r="C130" s="261" t="str">
        <f>IFERROR(VLOOKUP($A130,'[2]Establecimiento 2023'!$A$1:$E$183,3,FALSE),0)</f>
        <v>105460-Centro Comunitario de Salud Familiar Cogotí 18</v>
      </c>
      <c r="D130" s="262">
        <v>12</v>
      </c>
      <c r="E130" s="262">
        <v>1</v>
      </c>
      <c r="H130" s="256" t="s">
        <v>594</v>
      </c>
      <c r="I130" s="255">
        <v>63</v>
      </c>
      <c r="J130" s="255">
        <v>71</v>
      </c>
      <c r="K130" s="255">
        <v>134</v>
      </c>
    </row>
    <row r="131" spans="1:11" ht="15" customHeight="1" x14ac:dyDescent="0.25">
      <c r="A131" s="261" t="s">
        <v>521</v>
      </c>
      <c r="B131" s="261" t="str">
        <f>IFERROR(VLOOKUP($A131,'[2]Establecimiento 2023'!$A$1:$E$183,4,FALSE),0)</f>
        <v>04302-Combarbalá</v>
      </c>
      <c r="C131" s="261" t="str">
        <f>IFERROR(VLOOKUP($A131,'[2]Establecimiento 2023'!$A$1:$E$183,3,FALSE),0)</f>
        <v>105461-Posta de Salud Rural El Huacho</v>
      </c>
      <c r="D131" s="262">
        <v>12</v>
      </c>
      <c r="E131" s="262">
        <v>1</v>
      </c>
      <c r="H131" s="169" t="s">
        <v>423</v>
      </c>
      <c r="I131" s="255">
        <v>63</v>
      </c>
      <c r="J131" s="255">
        <v>71</v>
      </c>
      <c r="K131" s="255">
        <v>134</v>
      </c>
    </row>
    <row r="132" spans="1:11" ht="15" customHeight="1" x14ac:dyDescent="0.25">
      <c r="A132" s="261" t="s">
        <v>522</v>
      </c>
      <c r="B132" s="261" t="str">
        <f>IFERROR(VLOOKUP($A132,'[2]Establecimiento 2023'!$A$1:$E$183,4,FALSE),0)</f>
        <v>04302-Combarbalá</v>
      </c>
      <c r="C132" s="261" t="str">
        <f>IFERROR(VLOOKUP($A132,'[2]Establecimiento 2023'!$A$1:$E$183,3,FALSE),0)</f>
        <v>105462-Posta de Salud Rural El Sauce (Combarbalá)</v>
      </c>
      <c r="D132" s="262">
        <v>6</v>
      </c>
      <c r="E132" s="262">
        <v>1</v>
      </c>
      <c r="H132" s="256" t="s">
        <v>595</v>
      </c>
      <c r="I132" s="255">
        <v>15</v>
      </c>
      <c r="J132" s="255">
        <v>23</v>
      </c>
      <c r="K132" s="255">
        <v>38</v>
      </c>
    </row>
    <row r="133" spans="1:11" ht="15" customHeight="1" x14ac:dyDescent="0.25">
      <c r="A133" s="261" t="s">
        <v>522</v>
      </c>
      <c r="B133" s="261" t="str">
        <f>IFERROR(VLOOKUP($A133,'[2]Establecimiento 2023'!$A$1:$E$183,4,FALSE),0)</f>
        <v>04302-Combarbalá</v>
      </c>
      <c r="C133" s="261" t="str">
        <f>IFERROR(VLOOKUP($A133,'[2]Establecimiento 2023'!$A$1:$E$183,3,FALSE),0)</f>
        <v>105462-Posta de Salud Rural El Sauce (Combarbalá)</v>
      </c>
      <c r="D133" s="262">
        <v>12</v>
      </c>
      <c r="E133" s="262">
        <v>1</v>
      </c>
      <c r="H133" s="169" t="s">
        <v>427</v>
      </c>
      <c r="I133" s="255">
        <v>4</v>
      </c>
      <c r="J133" s="255">
        <v>7</v>
      </c>
      <c r="K133" s="255">
        <v>11</v>
      </c>
    </row>
    <row r="134" spans="1:11" ht="15" customHeight="1" x14ac:dyDescent="0.25">
      <c r="A134" s="261" t="s">
        <v>523</v>
      </c>
      <c r="B134" s="261" t="str">
        <f>IFERROR(VLOOKUP($A134,'[2]Establecimiento 2023'!$A$1:$E$183,4,FALSE),0)</f>
        <v>04302-Combarbalá</v>
      </c>
      <c r="C134" s="261" t="str">
        <f>IFERROR(VLOOKUP($A134,'[2]Establecimiento 2023'!$A$1:$E$183,3,FALSE),0)</f>
        <v>105463-Posta de Salud Rural Quilitapia</v>
      </c>
      <c r="D134" s="262">
        <v>6</v>
      </c>
      <c r="E134" s="262">
        <v>4</v>
      </c>
      <c r="H134" s="169" t="s">
        <v>428</v>
      </c>
      <c r="I134" s="255">
        <v>2</v>
      </c>
      <c r="J134" s="255">
        <v>1</v>
      </c>
      <c r="K134" s="255">
        <v>3</v>
      </c>
    </row>
    <row r="135" spans="1:11" ht="15" customHeight="1" x14ac:dyDescent="0.25">
      <c r="A135" s="261" t="s">
        <v>523</v>
      </c>
      <c r="B135" s="261" t="str">
        <f>IFERROR(VLOOKUP($A135,'[2]Establecimiento 2023'!$A$1:$E$183,4,FALSE),0)</f>
        <v>04302-Combarbalá</v>
      </c>
      <c r="C135" s="261" t="str">
        <f>IFERROR(VLOOKUP($A135,'[2]Establecimiento 2023'!$A$1:$E$183,3,FALSE),0)</f>
        <v>105463-Posta de Salud Rural Quilitapia</v>
      </c>
      <c r="D135" s="262">
        <v>12</v>
      </c>
      <c r="E135" s="262">
        <v>1</v>
      </c>
      <c r="H135" s="169" t="s">
        <v>429</v>
      </c>
      <c r="I135" s="255">
        <v>1</v>
      </c>
      <c r="J135" s="255"/>
      <c r="K135" s="255">
        <v>1</v>
      </c>
    </row>
    <row r="136" spans="1:11" ht="15" customHeight="1" x14ac:dyDescent="0.25">
      <c r="A136" s="261" t="s">
        <v>524</v>
      </c>
      <c r="B136" s="261" t="str">
        <f>IFERROR(VLOOKUP($A136,'[2]Establecimiento 2023'!$A$1:$E$183,4,FALSE),0)</f>
        <v>04302-Combarbalá</v>
      </c>
      <c r="C136" s="261" t="str">
        <f>IFERROR(VLOOKUP($A136,'[2]Establecimiento 2023'!$A$1:$E$183,3,FALSE),0)</f>
        <v>105464-Posta de Salud Rural La Ligua</v>
      </c>
      <c r="D136" s="262">
        <v>12</v>
      </c>
      <c r="E136" s="262">
        <v>2</v>
      </c>
      <c r="H136" s="169" t="s">
        <v>430</v>
      </c>
      <c r="I136" s="255">
        <v>3</v>
      </c>
      <c r="J136" s="255">
        <v>3</v>
      </c>
      <c r="K136" s="255">
        <v>6</v>
      </c>
    </row>
    <row r="137" spans="1:11" ht="15" customHeight="1" x14ac:dyDescent="0.25">
      <c r="A137" s="261" t="s">
        <v>525</v>
      </c>
      <c r="B137" s="261" t="str">
        <f>IFERROR(VLOOKUP($A137,'[2]Establecimiento 2023'!$A$1:$E$183,4,FALSE),0)</f>
        <v>04302-Combarbalá</v>
      </c>
      <c r="C137" s="261" t="str">
        <f>IFERROR(VLOOKUP($A137,'[2]Establecimiento 2023'!$A$1:$E$183,3,FALSE),0)</f>
        <v>105465-Posta de Salud Rural Ramadilla</v>
      </c>
      <c r="D137" s="262">
        <v>6</v>
      </c>
      <c r="E137" s="262">
        <v>1</v>
      </c>
      <c r="H137" s="169" t="s">
        <v>431</v>
      </c>
      <c r="I137" s="255">
        <v>1</v>
      </c>
      <c r="J137" s="255">
        <v>5</v>
      </c>
      <c r="K137" s="255">
        <v>6</v>
      </c>
    </row>
    <row r="138" spans="1:11" ht="15" customHeight="1" x14ac:dyDescent="0.25">
      <c r="A138" s="261" t="s">
        <v>525</v>
      </c>
      <c r="B138" s="261" t="str">
        <f>IFERROR(VLOOKUP($A138,'[2]Establecimiento 2023'!$A$1:$E$183,4,FALSE),0)</f>
        <v>04302-Combarbalá</v>
      </c>
      <c r="C138" s="261" t="str">
        <f>IFERROR(VLOOKUP($A138,'[2]Establecimiento 2023'!$A$1:$E$183,3,FALSE),0)</f>
        <v>105465-Posta de Salud Rural Ramadilla</v>
      </c>
      <c r="D138" s="262">
        <v>12</v>
      </c>
      <c r="E138" s="262">
        <v>1</v>
      </c>
      <c r="H138" s="169" t="s">
        <v>432</v>
      </c>
      <c r="I138" s="255">
        <v>1</v>
      </c>
      <c r="J138" s="255">
        <v>4</v>
      </c>
      <c r="K138" s="255">
        <v>5</v>
      </c>
    </row>
    <row r="139" spans="1:11" ht="15" customHeight="1" x14ac:dyDescent="0.25">
      <c r="A139" s="261" t="s">
        <v>527</v>
      </c>
      <c r="B139" s="261" t="str">
        <f>IFERROR(VLOOKUP($A139,'[2]Establecimiento 2023'!$A$1:$E$183,4,FALSE),0)</f>
        <v>04106-Vicuña</v>
      </c>
      <c r="C139" s="261" t="str">
        <f>IFERROR(VLOOKUP($A139,'[2]Establecimiento 2023'!$A$1:$E$183,3,FALSE),0)</f>
        <v>105467-Posta de Salud Rural Diaguitas</v>
      </c>
      <c r="D139" s="262">
        <v>6</v>
      </c>
      <c r="E139" s="262">
        <v>6</v>
      </c>
      <c r="H139" s="169" t="s">
        <v>433</v>
      </c>
      <c r="I139" s="255">
        <v>3</v>
      </c>
      <c r="J139" s="255">
        <v>3</v>
      </c>
      <c r="K139" s="255">
        <v>6</v>
      </c>
    </row>
    <row r="140" spans="1:11" ht="15" customHeight="1" x14ac:dyDescent="0.25">
      <c r="A140" s="261" t="s">
        <v>527</v>
      </c>
      <c r="B140" s="261" t="str">
        <f>IFERROR(VLOOKUP($A140,'[2]Establecimiento 2023'!$A$1:$E$183,4,FALSE),0)</f>
        <v>04106-Vicuña</v>
      </c>
      <c r="C140" s="261" t="str">
        <f>IFERROR(VLOOKUP($A140,'[2]Establecimiento 2023'!$A$1:$E$183,3,FALSE),0)</f>
        <v>105467-Posta de Salud Rural Diaguitas</v>
      </c>
      <c r="D140" s="262">
        <v>12</v>
      </c>
      <c r="E140" s="262">
        <v>6</v>
      </c>
      <c r="H140" s="256" t="s">
        <v>578</v>
      </c>
      <c r="I140" s="255">
        <v>3333</v>
      </c>
      <c r="J140" s="255">
        <v>3308</v>
      </c>
      <c r="K140" s="255">
        <v>6641</v>
      </c>
    </row>
    <row r="141" spans="1:11" ht="15" customHeight="1" x14ac:dyDescent="0.25">
      <c r="A141" s="261" t="s">
        <v>528</v>
      </c>
      <c r="B141" s="261" t="str">
        <f>IFERROR(VLOOKUP($A141,'[2]Establecimiento 2023'!$A$1:$E$183,4,FALSE),0)</f>
        <v>04106-Vicuña</v>
      </c>
      <c r="C141" s="261" t="str">
        <f>IFERROR(VLOOKUP($A141,'[2]Establecimiento 2023'!$A$1:$E$183,3,FALSE),0)</f>
        <v>105468-Posta de Salud Rural El Molle</v>
      </c>
      <c r="D141" s="262">
        <v>6</v>
      </c>
      <c r="E141" s="262">
        <v>3</v>
      </c>
    </row>
    <row r="142" spans="1:11" ht="15" customHeight="1" x14ac:dyDescent="0.25">
      <c r="A142" s="261" t="s">
        <v>528</v>
      </c>
      <c r="B142" s="261" t="str">
        <f>IFERROR(VLOOKUP($A142,'[2]Establecimiento 2023'!$A$1:$E$183,4,FALSE),0)</f>
        <v>04106-Vicuña</v>
      </c>
      <c r="C142" s="261" t="str">
        <f>IFERROR(VLOOKUP($A142,'[2]Establecimiento 2023'!$A$1:$E$183,3,FALSE),0)</f>
        <v>105468-Posta de Salud Rural El Molle</v>
      </c>
      <c r="D142" s="262">
        <v>12</v>
      </c>
      <c r="E142" s="262">
        <v>3</v>
      </c>
    </row>
    <row r="143" spans="1:11" ht="15" customHeight="1" x14ac:dyDescent="0.25">
      <c r="A143" s="261" t="s">
        <v>529</v>
      </c>
      <c r="B143" s="261" t="str">
        <f>IFERROR(VLOOKUP($A143,'[2]Establecimiento 2023'!$A$1:$E$183,4,FALSE),0)</f>
        <v>04106-Vicuña</v>
      </c>
      <c r="C143" s="261" t="str">
        <f>IFERROR(VLOOKUP($A143,'[2]Establecimiento 2023'!$A$1:$E$183,3,FALSE),0)</f>
        <v>105469-Posta de Salud Rural El Tambo (Vicuña)</v>
      </c>
      <c r="D143" s="262">
        <v>6</v>
      </c>
      <c r="E143" s="262">
        <v>6</v>
      </c>
    </row>
    <row r="144" spans="1:11" ht="15" customHeight="1" x14ac:dyDescent="0.25">
      <c r="A144" s="261" t="s">
        <v>529</v>
      </c>
      <c r="B144" s="261" t="str">
        <f>IFERROR(VLOOKUP($A144,'[2]Establecimiento 2023'!$A$1:$E$183,4,FALSE),0)</f>
        <v>04106-Vicuña</v>
      </c>
      <c r="C144" s="261" t="str">
        <f>IFERROR(VLOOKUP($A144,'[2]Establecimiento 2023'!$A$1:$E$183,3,FALSE),0)</f>
        <v>105469-Posta de Salud Rural El Tambo (Vicuña)</v>
      </c>
      <c r="D144" s="262">
        <v>12</v>
      </c>
      <c r="E144" s="262">
        <v>3</v>
      </c>
    </row>
    <row r="145" spans="1:5" ht="15" customHeight="1" x14ac:dyDescent="0.25">
      <c r="A145" s="261" t="s">
        <v>531</v>
      </c>
      <c r="B145" s="261" t="str">
        <f>IFERROR(VLOOKUP($A145,'[2]Establecimiento 2023'!$A$1:$E$183,4,FALSE),0)</f>
        <v>04106-Vicuña</v>
      </c>
      <c r="C145" s="261" t="str">
        <f>IFERROR(VLOOKUP($A145,'[2]Establecimiento 2023'!$A$1:$E$183,3,FALSE),0)</f>
        <v>105471-Posta de Salud Rural Peralillo Vicuña</v>
      </c>
      <c r="D145" s="262">
        <v>6</v>
      </c>
      <c r="E145" s="262">
        <v>7</v>
      </c>
    </row>
    <row r="146" spans="1:5" ht="15" customHeight="1" x14ac:dyDescent="0.25">
      <c r="A146" s="261" t="s">
        <v>531</v>
      </c>
      <c r="B146" s="261" t="str">
        <f>IFERROR(VLOOKUP($A146,'[2]Establecimiento 2023'!$A$1:$E$183,4,FALSE),0)</f>
        <v>04106-Vicuña</v>
      </c>
      <c r="C146" s="261" t="str">
        <f>IFERROR(VLOOKUP($A146,'[2]Establecimiento 2023'!$A$1:$E$183,3,FALSE),0)</f>
        <v>105471-Posta de Salud Rural Peralillo Vicuña</v>
      </c>
      <c r="D146" s="262">
        <v>12</v>
      </c>
      <c r="E146" s="262">
        <v>2</v>
      </c>
    </row>
    <row r="147" spans="1:5" ht="15" customHeight="1" x14ac:dyDescent="0.25">
      <c r="A147" s="261" t="s">
        <v>532</v>
      </c>
      <c r="B147" s="261" t="str">
        <f>IFERROR(VLOOKUP($A147,'[2]Establecimiento 2023'!$A$1:$E$183,4,FALSE),0)</f>
        <v>04106-Vicuña</v>
      </c>
      <c r="C147" s="261" t="str">
        <f>IFERROR(VLOOKUP($A147,'[2]Establecimiento 2023'!$A$1:$E$183,3,FALSE),0)</f>
        <v>105472-Posta de Salud Rural Rivadavia</v>
      </c>
      <c r="D147" s="262">
        <v>6</v>
      </c>
      <c r="E147" s="262">
        <v>1</v>
      </c>
    </row>
    <row r="148" spans="1:5" ht="15" customHeight="1" x14ac:dyDescent="0.25">
      <c r="A148" s="261" t="s">
        <v>532</v>
      </c>
      <c r="B148" s="261" t="str">
        <f>IFERROR(VLOOKUP($A148,'[2]Establecimiento 2023'!$A$1:$E$183,4,FALSE),0)</f>
        <v>04106-Vicuña</v>
      </c>
      <c r="C148" s="261" t="str">
        <f>IFERROR(VLOOKUP($A148,'[2]Establecimiento 2023'!$A$1:$E$183,3,FALSE),0)</f>
        <v>105472-Posta de Salud Rural Rivadavia</v>
      </c>
      <c r="D148" s="262">
        <v>12</v>
      </c>
      <c r="E148" s="262">
        <v>3</v>
      </c>
    </row>
    <row r="149" spans="1:5" ht="15" customHeight="1" x14ac:dyDescent="0.25">
      <c r="A149" s="261" t="s">
        <v>533</v>
      </c>
      <c r="B149" s="261" t="str">
        <f>IFERROR(VLOOKUP($A149,'[2]Establecimiento 2023'!$A$1:$E$183,4,FALSE),0)</f>
        <v>04106-Vicuña</v>
      </c>
      <c r="C149" s="261" t="str">
        <f>IFERROR(VLOOKUP($A149,'[2]Establecimiento 2023'!$A$1:$E$183,3,FALSE),0)</f>
        <v>105473-Posta de Salud Rural Talcuna</v>
      </c>
      <c r="D149" s="262">
        <v>6</v>
      </c>
      <c r="E149" s="262">
        <v>7</v>
      </c>
    </row>
    <row r="150" spans="1:5" ht="15" customHeight="1" x14ac:dyDescent="0.25">
      <c r="A150" s="261" t="s">
        <v>533</v>
      </c>
      <c r="B150" s="261" t="str">
        <f>IFERROR(VLOOKUP($A150,'[2]Establecimiento 2023'!$A$1:$E$183,4,FALSE),0)</f>
        <v>04106-Vicuña</v>
      </c>
      <c r="C150" s="261" t="str">
        <f>IFERROR(VLOOKUP($A150,'[2]Establecimiento 2023'!$A$1:$E$183,3,FALSE),0)</f>
        <v>105473-Posta de Salud Rural Talcuna</v>
      </c>
      <c r="D150" s="262">
        <v>12</v>
      </c>
      <c r="E150" s="262">
        <v>8</v>
      </c>
    </row>
    <row r="151" spans="1:5" ht="15" customHeight="1" x14ac:dyDescent="0.25">
      <c r="A151" s="261" t="s">
        <v>535</v>
      </c>
      <c r="B151" s="261" t="str">
        <f>IFERROR(VLOOKUP($A151,'[2]Establecimiento 2023'!$A$1:$E$183,4,FALSE),0)</f>
        <v>04105-Paihuano</v>
      </c>
      <c r="C151" s="261" t="str">
        <f>IFERROR(VLOOKUP($A151,'[2]Establecimiento 2023'!$A$1:$E$183,3,FALSE),0)</f>
        <v>105475-Posta de Salud Rural Horcón (Paiguano)</v>
      </c>
      <c r="D151" s="262">
        <v>6</v>
      </c>
      <c r="E151" s="262">
        <v>4</v>
      </c>
    </row>
    <row r="152" spans="1:5" ht="15" customHeight="1" x14ac:dyDescent="0.25">
      <c r="A152" s="261" t="s">
        <v>535</v>
      </c>
      <c r="B152" s="261" t="str">
        <f>IFERROR(VLOOKUP($A152,'[2]Establecimiento 2023'!$A$1:$E$183,4,FALSE),0)</f>
        <v>04105-Paihuano</v>
      </c>
      <c r="C152" s="261" t="str">
        <f>IFERROR(VLOOKUP($A152,'[2]Establecimiento 2023'!$A$1:$E$183,3,FALSE),0)</f>
        <v>105475-Posta de Salud Rural Horcón (Paiguano)</v>
      </c>
      <c r="D152" s="262">
        <v>12</v>
      </c>
      <c r="E152" s="262">
        <v>8</v>
      </c>
    </row>
    <row r="153" spans="1:5" ht="15" customHeight="1" x14ac:dyDescent="0.25">
      <c r="A153" s="261" t="s">
        <v>536</v>
      </c>
      <c r="B153" s="261" t="str">
        <f>IFERROR(VLOOKUP($A153,'[2]Establecimiento 2023'!$A$1:$E$183,4,FALSE),0)</f>
        <v>04105-Paihuano</v>
      </c>
      <c r="C153" s="261" t="str">
        <f>IFERROR(VLOOKUP($A153,'[2]Establecimiento 2023'!$A$1:$E$183,3,FALSE),0)</f>
        <v>105476-Posta de Salud Rural Monte Grande</v>
      </c>
      <c r="D153" s="262">
        <v>6</v>
      </c>
      <c r="E153" s="262">
        <v>2</v>
      </c>
    </row>
    <row r="154" spans="1:5" ht="15" customHeight="1" x14ac:dyDescent="0.25">
      <c r="A154" s="261" t="s">
        <v>536</v>
      </c>
      <c r="B154" s="261" t="str">
        <f>IFERROR(VLOOKUP($A154,'[2]Establecimiento 2023'!$A$1:$E$183,4,FALSE),0)</f>
        <v>04105-Paihuano</v>
      </c>
      <c r="C154" s="261" t="str">
        <f>IFERROR(VLOOKUP($A154,'[2]Establecimiento 2023'!$A$1:$E$183,3,FALSE),0)</f>
        <v>105476-Posta de Salud Rural Monte Grande</v>
      </c>
      <c r="D154" s="262">
        <v>12</v>
      </c>
      <c r="E154" s="262">
        <v>2</v>
      </c>
    </row>
    <row r="155" spans="1:5" ht="15" customHeight="1" x14ac:dyDescent="0.25">
      <c r="A155" s="261" t="s">
        <v>537</v>
      </c>
      <c r="B155" s="261" t="str">
        <f>IFERROR(VLOOKUP($A155,'[2]Establecimiento 2023'!$A$1:$E$183,4,FALSE),0)</f>
        <v>04105-Paihuano</v>
      </c>
      <c r="C155" s="261" t="str">
        <f>IFERROR(VLOOKUP($A155,'[2]Establecimiento 2023'!$A$1:$E$183,3,FALSE),0)</f>
        <v>105477-Posta de Salud Rural Pisco Elqui</v>
      </c>
      <c r="D155" s="262">
        <v>6</v>
      </c>
      <c r="E155" s="262">
        <v>4</v>
      </c>
    </row>
    <row r="156" spans="1:5" ht="15" customHeight="1" x14ac:dyDescent="0.25">
      <c r="A156" s="261" t="s">
        <v>537</v>
      </c>
      <c r="B156" s="261" t="str">
        <f>IFERROR(VLOOKUP($A156,'[2]Establecimiento 2023'!$A$1:$E$183,4,FALSE),0)</f>
        <v>04105-Paihuano</v>
      </c>
      <c r="C156" s="261" t="str">
        <f>IFERROR(VLOOKUP($A156,'[2]Establecimiento 2023'!$A$1:$E$183,3,FALSE),0)</f>
        <v>105477-Posta de Salud Rural Pisco Elqui</v>
      </c>
      <c r="D156" s="262">
        <v>12</v>
      </c>
      <c r="E156" s="262">
        <v>1</v>
      </c>
    </row>
    <row r="157" spans="1:5" ht="15" customHeight="1" x14ac:dyDescent="0.25">
      <c r="A157" s="261" t="s">
        <v>538</v>
      </c>
      <c r="B157" s="261" t="str">
        <f>IFERROR(VLOOKUP($A157,'[2]Establecimiento 2023'!$A$1:$E$183,4,FALSE),0)</f>
        <v>04203-Los Vilos</v>
      </c>
      <c r="C157" s="261" t="str">
        <f>IFERROR(VLOOKUP($A157,'[2]Establecimiento 2023'!$A$1:$E$183,3,FALSE),0)</f>
        <v>105478-Posta de Salud Rural Caimanes</v>
      </c>
      <c r="D157" s="262">
        <v>6</v>
      </c>
      <c r="E157" s="262">
        <v>4</v>
      </c>
    </row>
    <row r="158" spans="1:5" ht="15" customHeight="1" x14ac:dyDescent="0.25">
      <c r="A158" s="261" t="s">
        <v>538</v>
      </c>
      <c r="B158" s="261" t="str">
        <f>IFERROR(VLOOKUP($A158,'[2]Establecimiento 2023'!$A$1:$E$183,4,FALSE),0)</f>
        <v>04203-Los Vilos</v>
      </c>
      <c r="C158" s="261" t="str">
        <f>IFERROR(VLOOKUP($A158,'[2]Establecimiento 2023'!$A$1:$E$183,3,FALSE),0)</f>
        <v>105478-Posta de Salud Rural Caimanes</v>
      </c>
      <c r="D158" s="262">
        <v>12</v>
      </c>
      <c r="E158" s="262">
        <v>3</v>
      </c>
    </row>
    <row r="159" spans="1:5" ht="15" customHeight="1" x14ac:dyDescent="0.25">
      <c r="A159" s="261" t="s">
        <v>539</v>
      </c>
      <c r="B159" s="261" t="str">
        <f>IFERROR(VLOOKUP($A159,'[2]Establecimiento 2023'!$A$1:$E$183,4,FALSE),0)</f>
        <v>04203-Los Vilos</v>
      </c>
      <c r="C159" s="261" t="str">
        <f>IFERROR(VLOOKUP($A159,'[2]Establecimiento 2023'!$A$1:$E$183,3,FALSE),0)</f>
        <v>105479-Posta de Salud Rural Guangualí</v>
      </c>
      <c r="D159" s="262">
        <v>6</v>
      </c>
      <c r="E159" s="262">
        <v>4</v>
      </c>
    </row>
    <row r="160" spans="1:5" ht="15" customHeight="1" x14ac:dyDescent="0.25">
      <c r="A160" s="261" t="s">
        <v>539</v>
      </c>
      <c r="B160" s="261" t="str">
        <f>IFERROR(VLOOKUP($A160,'[2]Establecimiento 2023'!$A$1:$E$183,4,FALSE),0)</f>
        <v>04203-Los Vilos</v>
      </c>
      <c r="C160" s="261" t="str">
        <f>IFERROR(VLOOKUP($A160,'[2]Establecimiento 2023'!$A$1:$E$183,3,FALSE),0)</f>
        <v>105479-Posta de Salud Rural Guangualí</v>
      </c>
      <c r="D160" s="262">
        <v>12</v>
      </c>
      <c r="E160" s="262">
        <v>3</v>
      </c>
    </row>
    <row r="161" spans="1:5" ht="15" customHeight="1" x14ac:dyDescent="0.25">
      <c r="A161" s="261" t="s">
        <v>540</v>
      </c>
      <c r="B161" s="261" t="str">
        <f>IFERROR(VLOOKUP($A161,'[2]Establecimiento 2023'!$A$1:$E$183,4,FALSE),0)</f>
        <v>04203-Los Vilos</v>
      </c>
      <c r="C161" s="261" t="str">
        <f>IFERROR(VLOOKUP($A161,'[2]Establecimiento 2023'!$A$1:$E$183,3,FALSE),0)</f>
        <v>105480-Posta de Salud Rural Quilimarí</v>
      </c>
      <c r="D161" s="262">
        <v>6</v>
      </c>
      <c r="E161" s="262">
        <v>14</v>
      </c>
    </row>
    <row r="162" spans="1:5" ht="15" customHeight="1" x14ac:dyDescent="0.25">
      <c r="A162" s="261" t="s">
        <v>540</v>
      </c>
      <c r="B162" s="261" t="str">
        <f>IFERROR(VLOOKUP($A162,'[2]Establecimiento 2023'!$A$1:$E$183,4,FALSE),0)</f>
        <v>04203-Los Vilos</v>
      </c>
      <c r="C162" s="261" t="str">
        <f>IFERROR(VLOOKUP($A162,'[2]Establecimiento 2023'!$A$1:$E$183,3,FALSE),0)</f>
        <v>105480-Posta de Salud Rural Quilimarí</v>
      </c>
      <c r="D162" s="262">
        <v>12</v>
      </c>
      <c r="E162" s="262">
        <v>9</v>
      </c>
    </row>
    <row r="163" spans="1:5" ht="15" customHeight="1" x14ac:dyDescent="0.25">
      <c r="A163" s="261" t="s">
        <v>541</v>
      </c>
      <c r="B163" s="261" t="str">
        <f>IFERROR(VLOOKUP($A163,'[2]Establecimiento 2023'!$A$1:$E$183,4,FALSE),0)</f>
        <v>04203-Los Vilos</v>
      </c>
      <c r="C163" s="261" t="str">
        <f>IFERROR(VLOOKUP($A163,'[2]Establecimiento 2023'!$A$1:$E$183,3,FALSE),0)</f>
        <v>105481-Posta de Salud Rural Tilama</v>
      </c>
      <c r="D163" s="262">
        <v>12</v>
      </c>
      <c r="E163" s="262">
        <v>1</v>
      </c>
    </row>
    <row r="164" spans="1:5" ht="15" customHeight="1" x14ac:dyDescent="0.25">
      <c r="A164" s="261" t="s">
        <v>542</v>
      </c>
      <c r="B164" s="261" t="str">
        <f>IFERROR(VLOOKUP($A164,'[2]Establecimiento 2023'!$A$1:$E$183,4,FALSE),0)</f>
        <v>04201-Illapel</v>
      </c>
      <c r="C164" s="261" t="str">
        <f>IFERROR(VLOOKUP($A164,'[2]Establecimiento 2023'!$A$1:$E$183,3,FALSE),0)</f>
        <v>105485-Posta de Salud Rural Plan de Hornos</v>
      </c>
      <c r="D164" s="262">
        <v>6</v>
      </c>
      <c r="E164" s="262">
        <v>3</v>
      </c>
    </row>
    <row r="165" spans="1:5" ht="15" customHeight="1" x14ac:dyDescent="0.25">
      <c r="A165" s="261" t="s">
        <v>542</v>
      </c>
      <c r="B165" s="261" t="str">
        <f>IFERROR(VLOOKUP($A165,'[2]Establecimiento 2023'!$A$1:$E$183,4,FALSE),0)</f>
        <v>04201-Illapel</v>
      </c>
      <c r="C165" s="261" t="str">
        <f>IFERROR(VLOOKUP($A165,'[2]Establecimiento 2023'!$A$1:$E$183,3,FALSE),0)</f>
        <v>105485-Posta de Salud Rural Plan de Hornos</v>
      </c>
      <c r="D165" s="262">
        <v>12</v>
      </c>
      <c r="E165" s="262">
        <v>3</v>
      </c>
    </row>
    <row r="166" spans="1:5" ht="15" customHeight="1" x14ac:dyDescent="0.25">
      <c r="A166" s="261" t="s">
        <v>543</v>
      </c>
      <c r="B166" s="261" t="str">
        <f>IFERROR(VLOOKUP($A166,'[2]Establecimiento 2023'!$A$1:$E$183,4,FALSE),0)</f>
        <v>04201-Illapel</v>
      </c>
      <c r="C166" s="261" t="str">
        <f>IFERROR(VLOOKUP($A166,'[2]Establecimiento 2023'!$A$1:$E$183,3,FALSE),0)</f>
        <v>105486-Posta de Salud Rural Tunga Sur</v>
      </c>
      <c r="D166" s="262">
        <v>6</v>
      </c>
      <c r="E166" s="262">
        <v>2</v>
      </c>
    </row>
    <row r="167" spans="1:5" ht="15" customHeight="1" x14ac:dyDescent="0.25">
      <c r="A167" s="261" t="s">
        <v>543</v>
      </c>
      <c r="B167" s="261" t="str">
        <f>IFERROR(VLOOKUP($A167,'[2]Establecimiento 2023'!$A$1:$E$183,4,FALSE),0)</f>
        <v>04201-Illapel</v>
      </c>
      <c r="C167" s="261" t="str">
        <f>IFERROR(VLOOKUP($A167,'[2]Establecimiento 2023'!$A$1:$E$183,3,FALSE),0)</f>
        <v>105486-Posta de Salud Rural Tunga Sur</v>
      </c>
      <c r="D167" s="262">
        <v>12</v>
      </c>
      <c r="E167" s="262">
        <v>1</v>
      </c>
    </row>
    <row r="168" spans="1:5" ht="15" customHeight="1" x14ac:dyDescent="0.25">
      <c r="A168" s="261" t="s">
        <v>544</v>
      </c>
      <c r="B168" s="261" t="str">
        <f>IFERROR(VLOOKUP($A168,'[2]Establecimiento 2023'!$A$1:$E$183,4,FALSE),0)</f>
        <v>04201-Illapel</v>
      </c>
      <c r="C168" s="261" t="str">
        <f>IFERROR(VLOOKUP($A168,'[2]Establecimiento 2023'!$A$1:$E$183,3,FALSE),0)</f>
        <v>105487-Posta de Salud Rural Cañas Uno</v>
      </c>
      <c r="D168" s="262">
        <v>6</v>
      </c>
      <c r="E168" s="262">
        <v>10</v>
      </c>
    </row>
    <row r="169" spans="1:5" ht="15" customHeight="1" x14ac:dyDescent="0.25">
      <c r="A169" s="261" t="s">
        <v>544</v>
      </c>
      <c r="B169" s="261" t="str">
        <f>IFERROR(VLOOKUP($A169,'[2]Establecimiento 2023'!$A$1:$E$183,4,FALSE),0)</f>
        <v>04201-Illapel</v>
      </c>
      <c r="C169" s="261" t="str">
        <f>IFERROR(VLOOKUP($A169,'[2]Establecimiento 2023'!$A$1:$E$183,3,FALSE),0)</f>
        <v>105487-Posta de Salud Rural Cañas Uno</v>
      </c>
      <c r="D169" s="262">
        <v>12</v>
      </c>
      <c r="E169" s="262">
        <v>3</v>
      </c>
    </row>
    <row r="170" spans="1:5" ht="15" customHeight="1" x14ac:dyDescent="0.25">
      <c r="A170" s="261" t="s">
        <v>613</v>
      </c>
      <c r="B170" s="261" t="str">
        <f>IFERROR(VLOOKUP($A170,'[2]Establecimiento 2023'!$A$1:$E$183,4,FALSE),0)</f>
        <v>04303-Monte Patria</v>
      </c>
      <c r="C170" s="261" t="str">
        <f>IFERROR(VLOOKUP($A170,'[2]Establecimiento 2023'!$A$1:$E$183,3,FALSE),0)</f>
        <v>105489-Posta de Salud Rural Ramadas de Tulahuén</v>
      </c>
      <c r="D170" s="262">
        <v>6</v>
      </c>
      <c r="E170" s="262">
        <v>1</v>
      </c>
    </row>
    <row r="171" spans="1:5" ht="15" customHeight="1" x14ac:dyDescent="0.25">
      <c r="A171" s="261" t="s">
        <v>613</v>
      </c>
      <c r="B171" s="261" t="str">
        <f>IFERROR(VLOOKUP($A171,'[2]Establecimiento 2023'!$A$1:$E$183,4,FALSE),0)</f>
        <v>04303-Monte Patria</v>
      </c>
      <c r="C171" s="261" t="str">
        <f>IFERROR(VLOOKUP($A171,'[2]Establecimiento 2023'!$A$1:$E$183,3,FALSE),0)</f>
        <v>105489-Posta de Salud Rural Ramadas de Tulahuén</v>
      </c>
      <c r="D171" s="262">
        <v>12</v>
      </c>
      <c r="E171" s="262">
        <v>2</v>
      </c>
    </row>
    <row r="172" spans="1:5" ht="15" customHeight="1" x14ac:dyDescent="0.25">
      <c r="A172" s="261" t="s">
        <v>545</v>
      </c>
      <c r="B172" s="261" t="str">
        <f>IFERROR(VLOOKUP($A172,'[2]Establecimiento 2023'!$A$1:$E$183,4,FALSE),0)</f>
        <v>04302-Combarbalá</v>
      </c>
      <c r="C172" s="261" t="str">
        <f>IFERROR(VLOOKUP($A172,'[2]Establecimiento 2023'!$A$1:$E$183,3,FALSE),0)</f>
        <v>105490-Posta de Salud Rural El Durazno(Combarbalá)</v>
      </c>
      <c r="D172" s="262">
        <v>6</v>
      </c>
      <c r="E172" s="262">
        <v>3</v>
      </c>
    </row>
    <row r="173" spans="1:5" ht="15" customHeight="1" x14ac:dyDescent="0.25">
      <c r="A173" s="261" t="s">
        <v>546</v>
      </c>
      <c r="B173" s="261" t="str">
        <f>IFERROR(VLOOKUP($A173,'[2]Establecimiento 2023'!$A$1:$E$183,4,FALSE),0)</f>
        <v>04204-Salamanca</v>
      </c>
      <c r="C173" s="261" t="str">
        <f>IFERROR(VLOOKUP($A173,'[2]Establecimiento 2023'!$A$1:$E$183,3,FALSE),0)</f>
        <v>105491-Posta de Salud Rural Quelén Bajo</v>
      </c>
      <c r="D173" s="262">
        <v>6</v>
      </c>
      <c r="E173" s="262">
        <v>1</v>
      </c>
    </row>
    <row r="174" spans="1:5" ht="15" customHeight="1" x14ac:dyDescent="0.25">
      <c r="A174" s="261" t="s">
        <v>546</v>
      </c>
      <c r="B174" s="261" t="str">
        <f>IFERROR(VLOOKUP($A174,'[2]Establecimiento 2023'!$A$1:$E$183,4,FALSE),0)</f>
        <v>04204-Salamanca</v>
      </c>
      <c r="C174" s="261" t="str">
        <f>IFERROR(VLOOKUP($A174,'[2]Establecimiento 2023'!$A$1:$E$183,3,FALSE),0)</f>
        <v>105491-Posta de Salud Rural Quelén Bajo</v>
      </c>
      <c r="D174" s="262">
        <v>12</v>
      </c>
      <c r="E174" s="262">
        <v>8</v>
      </c>
    </row>
    <row r="175" spans="1:5" ht="15" customHeight="1" x14ac:dyDescent="0.25">
      <c r="A175" s="261" t="s">
        <v>547</v>
      </c>
      <c r="B175" s="261" t="str">
        <f>IFERROR(VLOOKUP($A175,'[2]Establecimiento 2023'!$A$1:$E$183,4,FALSE),0)</f>
        <v>04204-Salamanca</v>
      </c>
      <c r="C175" s="261" t="str">
        <f>IFERROR(VLOOKUP($A175,'[2]Establecimiento 2023'!$A$1:$E$183,3,FALSE),0)</f>
        <v>105492-Posta de Salud Rural Camisa</v>
      </c>
      <c r="D175" s="262">
        <v>6</v>
      </c>
      <c r="E175" s="262">
        <v>3</v>
      </c>
    </row>
    <row r="176" spans="1:5" ht="15" customHeight="1" x14ac:dyDescent="0.25">
      <c r="A176" s="261" t="s">
        <v>547</v>
      </c>
      <c r="B176" s="261" t="str">
        <f>IFERROR(VLOOKUP($A176,'[2]Establecimiento 2023'!$A$1:$E$183,4,FALSE),0)</f>
        <v>04204-Salamanca</v>
      </c>
      <c r="C176" s="261" t="str">
        <f>IFERROR(VLOOKUP($A176,'[2]Establecimiento 2023'!$A$1:$E$183,3,FALSE),0)</f>
        <v>105492-Posta de Salud Rural Camisa</v>
      </c>
      <c r="D176" s="262">
        <v>12</v>
      </c>
      <c r="E176" s="262">
        <v>2</v>
      </c>
    </row>
    <row r="177" spans="1:5" ht="15" customHeight="1" x14ac:dyDescent="0.25">
      <c r="A177" s="261" t="s">
        <v>548</v>
      </c>
      <c r="B177" s="261" t="str">
        <f>IFERROR(VLOOKUP($A177,'[2]Establecimiento 2023'!$A$1:$E$183,4,FALSE),0)</f>
        <v>04201-Illapel</v>
      </c>
      <c r="C177" s="261" t="str">
        <f>IFERROR(VLOOKUP($A177,'[2]Establecimiento 2023'!$A$1:$E$183,3,FALSE),0)</f>
        <v>105496-Posta de Salud Rural Pintacura Sur</v>
      </c>
      <c r="D177" s="262">
        <v>6</v>
      </c>
      <c r="E177" s="262">
        <v>1</v>
      </c>
    </row>
    <row r="178" spans="1:5" ht="15" customHeight="1" x14ac:dyDescent="0.25">
      <c r="A178" s="261" t="s">
        <v>549</v>
      </c>
      <c r="B178" s="261" t="str">
        <f>IFERROR(VLOOKUP($A178,'[2]Establecimiento 2023'!$A$1:$E$183,4,FALSE),0)</f>
        <v>04101-La Serena</v>
      </c>
      <c r="C178" s="261" t="str">
        <f>IFERROR(VLOOKUP($A178,'[2]Establecimiento 2023'!$A$1:$E$183,3,FALSE),0)</f>
        <v>105499-Posta de Salud Rural Lambert</v>
      </c>
      <c r="D178" s="262">
        <v>6</v>
      </c>
      <c r="E178" s="262">
        <v>6</v>
      </c>
    </row>
    <row r="179" spans="1:5" ht="15" customHeight="1" x14ac:dyDescent="0.25">
      <c r="A179" s="261" t="s">
        <v>549</v>
      </c>
      <c r="B179" s="261" t="str">
        <f>IFERROR(VLOOKUP($A179,'[2]Establecimiento 2023'!$A$1:$E$183,4,FALSE),0)</f>
        <v>04101-La Serena</v>
      </c>
      <c r="C179" s="261" t="str">
        <f>IFERROR(VLOOKUP($A179,'[2]Establecimiento 2023'!$A$1:$E$183,3,FALSE),0)</f>
        <v>105499-Posta de Salud Rural Lambert</v>
      </c>
      <c r="D179" s="262">
        <v>12</v>
      </c>
      <c r="E179" s="262">
        <v>3</v>
      </c>
    </row>
    <row r="180" spans="1:5" ht="15" customHeight="1" x14ac:dyDescent="0.25">
      <c r="A180" s="261" t="s">
        <v>550</v>
      </c>
      <c r="B180" s="261" t="str">
        <f>IFERROR(VLOOKUP($A180,'[2]Establecimiento 2023'!$A$1:$E$183,4,FALSE),0)</f>
        <v>04104-La Higuera</v>
      </c>
      <c r="C180" s="261" t="str">
        <f>IFERROR(VLOOKUP($A180,'[2]Establecimiento 2023'!$A$1:$E$183,3,FALSE),0)</f>
        <v>105500-Posta de Salud Rural Caleta Hornos</v>
      </c>
      <c r="D180" s="262">
        <v>6</v>
      </c>
      <c r="E180" s="262">
        <v>4</v>
      </c>
    </row>
    <row r="181" spans="1:5" ht="15" customHeight="1" x14ac:dyDescent="0.25">
      <c r="A181" s="261" t="s">
        <v>550</v>
      </c>
      <c r="B181" s="261" t="str">
        <f>IFERROR(VLOOKUP($A181,'[2]Establecimiento 2023'!$A$1:$E$183,4,FALSE),0)</f>
        <v>04104-La Higuera</v>
      </c>
      <c r="C181" s="261" t="str">
        <f>IFERROR(VLOOKUP($A181,'[2]Establecimiento 2023'!$A$1:$E$183,3,FALSE),0)</f>
        <v>105500-Posta de Salud Rural Caleta Hornos</v>
      </c>
      <c r="D181" s="262">
        <v>12</v>
      </c>
      <c r="E181" s="262">
        <v>2</v>
      </c>
    </row>
    <row r="182" spans="1:5" ht="15" customHeight="1" x14ac:dyDescent="0.25">
      <c r="A182" s="261" t="s">
        <v>551</v>
      </c>
      <c r="B182" s="261" t="str">
        <f>IFERROR(VLOOKUP($A182,'[2]Establecimiento 2023'!$A$1:$E$183,4,FALSE),0)</f>
        <v>04204-Salamanca</v>
      </c>
      <c r="C182" s="261" t="str">
        <f>IFERROR(VLOOKUP($A182,'[2]Establecimiento 2023'!$A$1:$E$183,3,FALSE),0)</f>
        <v>105501-Posta de Salud Rural Arboleda Grande</v>
      </c>
      <c r="D182" s="262">
        <v>6</v>
      </c>
      <c r="E182" s="262">
        <v>1</v>
      </c>
    </row>
    <row r="183" spans="1:5" ht="15" customHeight="1" x14ac:dyDescent="0.25">
      <c r="A183" s="261" t="s">
        <v>552</v>
      </c>
      <c r="B183" s="261" t="str">
        <f>IFERROR(VLOOKUP($A183,'[2]Establecimiento 2023'!$A$1:$E$183,4,FALSE),0)</f>
        <v>04305-Rio Hurtado</v>
      </c>
      <c r="C183" s="261" t="str">
        <f>IFERROR(VLOOKUP($A183,'[2]Establecimiento 2023'!$A$1:$E$183,3,FALSE),0)</f>
        <v>105503-Posta de Salud Rural Tabaqueros</v>
      </c>
      <c r="D183" s="262">
        <v>6</v>
      </c>
      <c r="E183" s="262">
        <v>3</v>
      </c>
    </row>
    <row r="184" spans="1:5" ht="15" customHeight="1" x14ac:dyDescent="0.25">
      <c r="A184" s="261" t="s">
        <v>552</v>
      </c>
      <c r="B184" s="261" t="str">
        <f>IFERROR(VLOOKUP($A184,'[2]Establecimiento 2023'!$A$1:$E$183,4,FALSE),0)</f>
        <v>04305-Rio Hurtado</v>
      </c>
      <c r="C184" s="261" t="str">
        <f>IFERROR(VLOOKUP($A184,'[2]Establecimiento 2023'!$A$1:$E$183,3,FALSE),0)</f>
        <v>105503-Posta de Salud Rural Tabaqueros</v>
      </c>
      <c r="D184" s="262">
        <v>12</v>
      </c>
      <c r="E184" s="262">
        <v>3</v>
      </c>
    </row>
    <row r="185" spans="1:5" ht="15" customHeight="1" x14ac:dyDescent="0.25">
      <c r="A185" s="261" t="s">
        <v>553</v>
      </c>
      <c r="B185" s="261" t="str">
        <f>IFERROR(VLOOKUP($A185,'[2]Establecimiento 2023'!$A$1:$E$183,4,FALSE),0)</f>
        <v>04201-Illapel</v>
      </c>
      <c r="C185" s="261" t="str">
        <f>IFERROR(VLOOKUP($A185,'[2]Establecimiento 2023'!$A$1:$E$183,3,FALSE),0)</f>
        <v>105504-Posta de Salud Rural Socavón</v>
      </c>
      <c r="D185" s="262">
        <v>6</v>
      </c>
      <c r="E185" s="262">
        <v>1</v>
      </c>
    </row>
    <row r="186" spans="1:5" ht="15" customHeight="1" x14ac:dyDescent="0.25">
      <c r="A186" s="261" t="s">
        <v>554</v>
      </c>
      <c r="B186" s="261" t="str">
        <f>IFERROR(VLOOKUP($A186,'[2]Establecimiento 2023'!$A$1:$E$183,4,FALSE),0)</f>
        <v>04104-La Higuera</v>
      </c>
      <c r="C186" s="261" t="str">
        <f>IFERROR(VLOOKUP($A186,'[2]Establecimiento 2023'!$A$1:$E$183,3,FALSE),0)</f>
        <v>105505-Posta de Salud Rural Los Choros</v>
      </c>
      <c r="D186" s="262">
        <v>6</v>
      </c>
      <c r="E186" s="262">
        <v>2</v>
      </c>
    </row>
    <row r="187" spans="1:5" ht="15" customHeight="1" x14ac:dyDescent="0.25">
      <c r="A187" s="261" t="s">
        <v>554</v>
      </c>
      <c r="B187" s="261" t="str">
        <f>IFERROR(VLOOKUP($A187,'[2]Establecimiento 2023'!$A$1:$E$183,4,FALSE),0)</f>
        <v>04104-La Higuera</v>
      </c>
      <c r="C187" s="261" t="str">
        <f>IFERROR(VLOOKUP($A187,'[2]Establecimiento 2023'!$A$1:$E$183,3,FALSE),0)</f>
        <v>105505-Posta de Salud Rural Los Choros</v>
      </c>
      <c r="D187" s="262">
        <v>12</v>
      </c>
      <c r="E187" s="262">
        <v>4</v>
      </c>
    </row>
    <row r="188" spans="1:5" ht="15" customHeight="1" x14ac:dyDescent="0.25">
      <c r="A188" s="261" t="s">
        <v>555</v>
      </c>
      <c r="B188" s="261" t="str">
        <f>IFERROR(VLOOKUP($A188,'[2]Establecimiento 2023'!$A$1:$E$183,4,FALSE),0)</f>
        <v>04104-La Higuera</v>
      </c>
      <c r="C188" s="261" t="str">
        <f>IFERROR(VLOOKUP($A188,'[2]Establecimiento 2023'!$A$1:$E$183,3,FALSE),0)</f>
        <v>105506-Posta de Salud Rural El Trapiche</v>
      </c>
      <c r="D188" s="262">
        <v>6</v>
      </c>
      <c r="E188" s="262">
        <v>2</v>
      </c>
    </row>
    <row r="189" spans="1:5" ht="15" customHeight="1" x14ac:dyDescent="0.25">
      <c r="A189" s="261" t="s">
        <v>555</v>
      </c>
      <c r="B189" s="261" t="str">
        <f>IFERROR(VLOOKUP($A189,'[2]Establecimiento 2023'!$A$1:$E$183,4,FALSE),0)</f>
        <v>04104-La Higuera</v>
      </c>
      <c r="C189" s="261" t="str">
        <f>IFERROR(VLOOKUP($A189,'[2]Establecimiento 2023'!$A$1:$E$183,3,FALSE),0)</f>
        <v>105506-Posta de Salud Rural El Trapiche</v>
      </c>
      <c r="D189" s="262">
        <v>12</v>
      </c>
      <c r="E189" s="262">
        <v>1</v>
      </c>
    </row>
    <row r="190" spans="1:5" ht="15" customHeight="1" x14ac:dyDescent="0.25">
      <c r="A190" s="261" t="s">
        <v>556</v>
      </c>
      <c r="B190" s="261" t="str">
        <f>IFERROR(VLOOKUP($A190,'[2]Establecimiento 2023'!$A$1:$E$183,4,FALSE),0)</f>
        <v>04301-Ovalle</v>
      </c>
      <c r="C190" s="261" t="str">
        <f>IFERROR(VLOOKUP($A190,'[2]Establecimiento 2023'!$A$1:$E$183,3,FALSE),0)</f>
        <v>105507-Posta de Salud Rural Huamalata</v>
      </c>
      <c r="D190" s="262">
        <v>6</v>
      </c>
      <c r="E190" s="262">
        <v>6</v>
      </c>
    </row>
    <row r="191" spans="1:5" ht="15" customHeight="1" x14ac:dyDescent="0.25">
      <c r="A191" s="261" t="s">
        <v>556</v>
      </c>
      <c r="B191" s="261" t="str">
        <f>IFERROR(VLOOKUP($A191,'[2]Establecimiento 2023'!$A$1:$E$183,4,FALSE),0)</f>
        <v>04301-Ovalle</v>
      </c>
      <c r="C191" s="261" t="str">
        <f>IFERROR(VLOOKUP($A191,'[2]Establecimiento 2023'!$A$1:$E$183,3,FALSE),0)</f>
        <v>105507-Posta de Salud Rural Huamalata</v>
      </c>
      <c r="D191" s="262">
        <v>12</v>
      </c>
      <c r="E191" s="262">
        <v>7</v>
      </c>
    </row>
    <row r="192" spans="1:5" ht="15" customHeight="1" x14ac:dyDescent="0.25">
      <c r="A192" s="261" t="s">
        <v>557</v>
      </c>
      <c r="B192" s="261" t="str">
        <f>IFERROR(VLOOKUP($A192,'[2]Establecimiento 2023'!$A$1:$E$183,4,FALSE),0)</f>
        <v>04106-Vicuña</v>
      </c>
      <c r="C192" s="261" t="str">
        <f>IFERROR(VLOOKUP($A192,'[2]Establecimiento 2023'!$A$1:$E$183,3,FALSE),0)</f>
        <v>105509-Posta de Salud Rural Gualliguaica</v>
      </c>
      <c r="D192" s="262">
        <v>6</v>
      </c>
      <c r="E192" s="262">
        <v>1</v>
      </c>
    </row>
    <row r="193" spans="1:5" ht="15" customHeight="1" x14ac:dyDescent="0.25">
      <c r="A193" s="261" t="s">
        <v>558</v>
      </c>
      <c r="B193" s="261" t="str">
        <f>IFERROR(VLOOKUP($A193,'[2]Establecimiento 2023'!$A$1:$E$183,4,FALSE),0)</f>
        <v>04301-Ovalle</v>
      </c>
      <c r="C193" s="261" t="str">
        <f>IFERROR(VLOOKUP($A193,'[2]Establecimiento 2023'!$A$1:$E$183,3,FALSE),0)</f>
        <v>105510-Posta de Salud Rural Recoleta</v>
      </c>
      <c r="D193" s="262">
        <v>6</v>
      </c>
      <c r="E193" s="262">
        <v>3</v>
      </c>
    </row>
    <row r="194" spans="1:5" ht="15" customHeight="1" x14ac:dyDescent="0.25">
      <c r="A194" s="261" t="s">
        <v>558</v>
      </c>
      <c r="B194" s="261" t="str">
        <f>IFERROR(VLOOKUP($A194,'[2]Establecimiento 2023'!$A$1:$E$183,4,FALSE),0)</f>
        <v>04301-Ovalle</v>
      </c>
      <c r="C194" s="261" t="str">
        <f>IFERROR(VLOOKUP($A194,'[2]Establecimiento 2023'!$A$1:$E$183,3,FALSE),0)</f>
        <v>105510-Posta de Salud Rural Recoleta</v>
      </c>
      <c r="D194" s="262">
        <v>12</v>
      </c>
      <c r="E194" s="262">
        <v>3</v>
      </c>
    </row>
    <row r="195" spans="1:5" ht="15" customHeight="1" x14ac:dyDescent="0.25">
      <c r="A195" s="261" t="s">
        <v>559</v>
      </c>
      <c r="B195" s="261" t="str">
        <f>IFERROR(VLOOKUP($A195,'[2]Establecimiento 2023'!$A$1:$E$183,4,FALSE),0)</f>
        <v>04203-Los Vilos</v>
      </c>
      <c r="C195" s="261" t="str">
        <f>IFERROR(VLOOKUP($A195,'[2]Establecimiento 2023'!$A$1:$E$183,3,FALSE),0)</f>
        <v>105511-Posta de Salud Rural Los Cóndores</v>
      </c>
      <c r="D195" s="262">
        <v>6</v>
      </c>
      <c r="E195" s="262">
        <v>3</v>
      </c>
    </row>
    <row r="196" spans="1:5" ht="15" customHeight="1" x14ac:dyDescent="0.25">
      <c r="A196" s="261" t="s">
        <v>559</v>
      </c>
      <c r="B196" s="261" t="str">
        <f>IFERROR(VLOOKUP($A196,'[2]Establecimiento 2023'!$A$1:$E$183,4,FALSE),0)</f>
        <v>04203-Los Vilos</v>
      </c>
      <c r="C196" s="261" t="str">
        <f>IFERROR(VLOOKUP($A196,'[2]Establecimiento 2023'!$A$1:$E$183,3,FALSE),0)</f>
        <v>105511-Posta de Salud Rural Los Cóndores</v>
      </c>
      <c r="D196" s="262">
        <v>12</v>
      </c>
      <c r="E196" s="262">
        <v>4</v>
      </c>
    </row>
    <row r="197" spans="1:5" ht="15" customHeight="1" x14ac:dyDescent="0.25">
      <c r="A197" s="261" t="s">
        <v>560</v>
      </c>
      <c r="B197" s="261" t="str">
        <f>IFERROR(VLOOKUP($A197,'[2]Establecimiento 2023'!$A$1:$E$183,4,FALSE),0)</f>
        <v>04101-La Serena</v>
      </c>
      <c r="C197" s="261" t="str">
        <f>IFERROR(VLOOKUP($A197,'[2]Establecimiento 2023'!$A$1:$E$183,3,FALSE),0)</f>
        <v>105700-Centro Comunitario de Salud Familiar Villa el Indio</v>
      </c>
      <c r="D197" s="262">
        <v>6</v>
      </c>
      <c r="E197" s="262">
        <v>14</v>
      </c>
    </row>
    <row r="198" spans="1:5" ht="15" customHeight="1" x14ac:dyDescent="0.25">
      <c r="A198" s="261" t="s">
        <v>560</v>
      </c>
      <c r="B198" s="261" t="str">
        <f>IFERROR(VLOOKUP($A198,'[2]Establecimiento 2023'!$A$1:$E$183,4,FALSE),0)</f>
        <v>04101-La Serena</v>
      </c>
      <c r="C198" s="261" t="str">
        <f>IFERROR(VLOOKUP($A198,'[2]Establecimiento 2023'!$A$1:$E$183,3,FALSE),0)</f>
        <v>105700-Centro Comunitario de Salud Familiar Villa el Indio</v>
      </c>
      <c r="D198" s="262">
        <v>12</v>
      </c>
      <c r="E198" s="262">
        <v>13</v>
      </c>
    </row>
    <row r="199" spans="1:5" ht="15" customHeight="1" x14ac:dyDescent="0.25">
      <c r="A199" s="261" t="s">
        <v>561</v>
      </c>
      <c r="B199" s="261" t="str">
        <f>IFERROR(VLOOKUP($A199,'[2]Establecimiento 2023'!$A$1:$E$183,4,FALSE),0)</f>
        <v>04101-La Serena</v>
      </c>
      <c r="C199" s="261" t="str">
        <f>IFERROR(VLOOKUP($A199,'[2]Establecimiento 2023'!$A$1:$E$183,3,FALSE),0)</f>
        <v>105701-Centro Comunitario de Salud Familiar Villa Alemania</v>
      </c>
      <c r="D199" s="262">
        <v>6</v>
      </c>
      <c r="E199" s="262">
        <v>11</v>
      </c>
    </row>
    <row r="200" spans="1:5" ht="15" customHeight="1" x14ac:dyDescent="0.25">
      <c r="A200" s="261" t="s">
        <v>561</v>
      </c>
      <c r="B200" s="261" t="str">
        <f>IFERROR(VLOOKUP($A200,'[2]Establecimiento 2023'!$A$1:$E$183,4,FALSE),0)</f>
        <v>04101-La Serena</v>
      </c>
      <c r="C200" s="261" t="str">
        <f>IFERROR(VLOOKUP($A200,'[2]Establecimiento 2023'!$A$1:$E$183,3,FALSE),0)</f>
        <v>105701-Centro Comunitario de Salud Familiar Villa Alemania</v>
      </c>
      <c r="D200" s="262">
        <v>12</v>
      </c>
      <c r="E200" s="262">
        <v>12</v>
      </c>
    </row>
    <row r="201" spans="1:5" ht="15" customHeight="1" x14ac:dyDescent="0.25">
      <c r="A201" s="261" t="s">
        <v>562</v>
      </c>
      <c r="B201" s="261" t="str">
        <f>IFERROR(VLOOKUP($A201,'[2]Establecimiento 2023'!$A$1:$E$183,4,FALSE),0)</f>
        <v>04101-La Serena</v>
      </c>
      <c r="C201" s="261" t="str">
        <f>IFERROR(VLOOKUP($A201,'[2]Establecimiento 2023'!$A$1:$E$183,3,FALSE),0)</f>
        <v>105702-Centro Comunitario de Salud Familiar Lambert</v>
      </c>
      <c r="D201" s="262">
        <v>6</v>
      </c>
      <c r="E201" s="262">
        <v>10</v>
      </c>
    </row>
    <row r="202" spans="1:5" ht="15" customHeight="1" x14ac:dyDescent="0.25">
      <c r="A202" s="261" t="s">
        <v>562</v>
      </c>
      <c r="B202" s="261" t="str">
        <f>IFERROR(VLOOKUP($A202,'[2]Establecimiento 2023'!$A$1:$E$183,4,FALSE),0)</f>
        <v>04101-La Serena</v>
      </c>
      <c r="C202" s="261" t="str">
        <f>IFERROR(VLOOKUP($A202,'[2]Establecimiento 2023'!$A$1:$E$183,3,FALSE),0)</f>
        <v>105702-Centro Comunitario de Salud Familiar Lambert</v>
      </c>
      <c r="D202" s="262">
        <v>12</v>
      </c>
      <c r="E202" s="262">
        <v>12</v>
      </c>
    </row>
    <row r="203" spans="1:5" ht="15" customHeight="1" x14ac:dyDescent="0.25">
      <c r="A203" s="261" t="s">
        <v>563</v>
      </c>
      <c r="B203" s="261" t="str">
        <f>IFERROR(VLOOKUP($A203,'[2]Establecimiento 2023'!$A$1:$E$183,4,FALSE),0)</f>
        <v>04301-Ovalle</v>
      </c>
      <c r="C203" s="261" t="str">
        <f>IFERROR(VLOOKUP($A203,'[2]Establecimiento 2023'!$A$1:$E$183,3,FALSE),0)</f>
        <v>105722-Centro Comunitario de Salud Familiar San José de la Dehesa</v>
      </c>
      <c r="D203" s="262">
        <v>6</v>
      </c>
      <c r="E203" s="262">
        <v>31</v>
      </c>
    </row>
    <row r="204" spans="1:5" ht="15" customHeight="1" x14ac:dyDescent="0.25">
      <c r="A204" s="261" t="s">
        <v>563</v>
      </c>
      <c r="B204" s="261" t="str">
        <f>IFERROR(VLOOKUP($A204,'[2]Establecimiento 2023'!$A$1:$E$183,4,FALSE),0)</f>
        <v>04301-Ovalle</v>
      </c>
      <c r="C204" s="261" t="str">
        <f>IFERROR(VLOOKUP($A204,'[2]Establecimiento 2023'!$A$1:$E$183,3,FALSE),0)</f>
        <v>105722-Centro Comunitario de Salud Familiar San José de la Dehesa</v>
      </c>
      <c r="D204" s="262">
        <v>12</v>
      </c>
      <c r="E204" s="262">
        <v>21</v>
      </c>
    </row>
    <row r="205" spans="1:5" ht="15" customHeight="1" x14ac:dyDescent="0.25">
      <c r="A205" s="261" t="s">
        <v>564</v>
      </c>
      <c r="B205" s="261" t="str">
        <f>IFERROR(VLOOKUP($A205,'[2]Establecimiento 2023'!$A$1:$E$183,4,FALSE),0)</f>
        <v>04301-Ovalle</v>
      </c>
      <c r="C205" s="261" t="str">
        <f>IFERROR(VLOOKUP($A205,'[2]Establecimiento 2023'!$A$1:$E$183,3,FALSE),0)</f>
        <v>105723-Centro Comunitario de Salud Familiar Limarí</v>
      </c>
      <c r="D205" s="262">
        <v>6</v>
      </c>
      <c r="E205" s="262">
        <v>18</v>
      </c>
    </row>
    <row r="206" spans="1:5" ht="15" customHeight="1" x14ac:dyDescent="0.25">
      <c r="A206" s="261" t="s">
        <v>564</v>
      </c>
      <c r="B206" s="261" t="str">
        <f>IFERROR(VLOOKUP($A206,'[2]Establecimiento 2023'!$A$1:$E$183,4,FALSE),0)</f>
        <v>04301-Ovalle</v>
      </c>
      <c r="C206" s="261" t="str">
        <f>IFERROR(VLOOKUP($A206,'[2]Establecimiento 2023'!$A$1:$E$183,3,FALSE),0)</f>
        <v>105723-Centro Comunitario de Salud Familiar Limarí</v>
      </c>
      <c r="D206" s="262">
        <v>12</v>
      </c>
      <c r="E206" s="262">
        <v>20</v>
      </c>
    </row>
    <row r="207" spans="1:5" ht="15" customHeight="1" x14ac:dyDescent="0.25">
      <c r="A207" s="261" t="s">
        <v>565</v>
      </c>
      <c r="B207" s="261" t="str">
        <f>IFERROR(VLOOKUP($A207,'[2]Establecimiento 2023'!$A$1:$E$183,4,FALSE),0)</f>
        <v>04301-Ovalle</v>
      </c>
      <c r="C207" s="261" t="str">
        <f>IFERROR(VLOOKUP($A207,'[2]Establecimiento 2023'!$A$1:$E$183,3,FALSE),0)</f>
        <v>200258-Centro Comunitario de Salud Familiar Los Copihues</v>
      </c>
      <c r="D207" s="262">
        <v>6</v>
      </c>
      <c r="E207" s="262">
        <v>19</v>
      </c>
    </row>
    <row r="208" spans="1:5" ht="15" customHeight="1" x14ac:dyDescent="0.25">
      <c r="A208" s="261" t="s">
        <v>565</v>
      </c>
      <c r="B208" s="261" t="str">
        <f>IFERROR(VLOOKUP($A208,'[2]Establecimiento 2023'!$A$1:$E$183,4,FALSE),0)</f>
        <v>04301-Ovalle</v>
      </c>
      <c r="C208" s="261" t="str">
        <f>IFERROR(VLOOKUP($A208,'[2]Establecimiento 2023'!$A$1:$E$183,3,FALSE),0)</f>
        <v>200258-Centro Comunitario de Salud Familiar Los Copihues</v>
      </c>
      <c r="D208" s="262">
        <v>12</v>
      </c>
      <c r="E208" s="262">
        <v>19</v>
      </c>
    </row>
    <row r="209" spans="1:5" ht="15" customHeight="1" x14ac:dyDescent="0.25">
      <c r="A209" s="261" t="s">
        <v>566</v>
      </c>
      <c r="B209" s="261" t="str">
        <f>IFERROR(VLOOKUP($A209,'[2]Establecimiento 2023'!$A$1:$E$183,4,FALSE),0)</f>
        <v>04102-Coquimbo</v>
      </c>
      <c r="C209" s="261" t="str">
        <f>IFERROR(VLOOKUP($A209,'[2]Establecimiento 2023'!$A$1:$E$183,3,FALSE),0)</f>
        <v>200273-Centro Comunitario de Salud Familiar Punta Mira</v>
      </c>
      <c r="D209" s="262">
        <v>6</v>
      </c>
      <c r="E209" s="262">
        <v>36</v>
      </c>
    </row>
    <row r="210" spans="1:5" ht="15" customHeight="1" x14ac:dyDescent="0.25">
      <c r="A210" s="261" t="s">
        <v>566</v>
      </c>
      <c r="B210" s="261" t="str">
        <f>IFERROR(VLOOKUP($A210,'[2]Establecimiento 2023'!$A$1:$E$183,4,FALSE),0)</f>
        <v>04102-Coquimbo</v>
      </c>
      <c r="C210" s="261" t="str">
        <f>IFERROR(VLOOKUP($A210,'[2]Establecimiento 2023'!$A$1:$E$183,3,FALSE),0)</f>
        <v>200273-Centro Comunitario de Salud Familiar Punta Mira</v>
      </c>
      <c r="D210" s="262">
        <v>12</v>
      </c>
      <c r="E210" s="262">
        <v>26</v>
      </c>
    </row>
    <row r="211" spans="1:5" ht="15" customHeight="1" x14ac:dyDescent="0.25">
      <c r="A211" s="261" t="s">
        <v>567</v>
      </c>
      <c r="B211" s="261" t="str">
        <f>IFERROR(VLOOKUP($A211,'[2]Establecimiento 2023'!$A$1:$E$183,4,FALSE),0)</f>
        <v>04201-Illapel</v>
      </c>
      <c r="C211" s="261" t="str">
        <f>IFERROR(VLOOKUP($A211,'[2]Establecimiento 2023'!$A$1:$E$183,3,FALSE),0)</f>
        <v>200366-Centro de Salud Familiar Urbano de Illapel</v>
      </c>
      <c r="D211" s="262">
        <v>6</v>
      </c>
      <c r="E211" s="262">
        <v>54</v>
      </c>
    </row>
    <row r="212" spans="1:5" ht="15" customHeight="1" x14ac:dyDescent="0.25">
      <c r="A212" s="261" t="s">
        <v>567</v>
      </c>
      <c r="B212" s="261" t="str">
        <f>IFERROR(VLOOKUP($A212,'[2]Establecimiento 2023'!$A$1:$E$183,4,FALSE),0)</f>
        <v>04201-Illapel</v>
      </c>
      <c r="C212" s="261" t="str">
        <f>IFERROR(VLOOKUP($A212,'[2]Establecimiento 2023'!$A$1:$E$183,3,FALSE),0)</f>
        <v>200366-Centro de Salud Familiar Urbano de Illapel</v>
      </c>
      <c r="D212" s="262">
        <v>12</v>
      </c>
      <c r="E212" s="262">
        <v>58</v>
      </c>
    </row>
    <row r="213" spans="1:5" ht="15" customHeight="1" x14ac:dyDescent="0.25">
      <c r="A213" s="261" t="s">
        <v>568</v>
      </c>
      <c r="B213" s="261" t="str">
        <f>IFERROR(VLOOKUP($A213,'[2]Establecimiento 2023'!$A$1:$E$183,4,FALSE),0)</f>
        <v>04301-Ovalle</v>
      </c>
      <c r="C213" s="261" t="str">
        <f>IFERROR(VLOOKUP($A213,'[2]Establecimiento 2023'!$A$1:$E$183,3,FALSE),0)</f>
        <v>200367-Centro Comunitario de Salud Familiar Colonia Limarí</v>
      </c>
      <c r="D213" s="262">
        <v>6</v>
      </c>
      <c r="E213" s="262">
        <v>4</v>
      </c>
    </row>
    <row r="214" spans="1:5" ht="15" customHeight="1" x14ac:dyDescent="0.25">
      <c r="A214" s="261" t="s">
        <v>568</v>
      </c>
      <c r="B214" s="261" t="str">
        <f>IFERROR(VLOOKUP($A214,'[2]Establecimiento 2023'!$A$1:$E$183,4,FALSE),0)</f>
        <v>04301-Ovalle</v>
      </c>
      <c r="C214" s="261" t="str">
        <f>IFERROR(VLOOKUP($A214,'[2]Establecimiento 2023'!$A$1:$E$183,3,FALSE),0)</f>
        <v>200367-Centro Comunitario de Salud Familiar Colonia Limarí</v>
      </c>
      <c r="D214" s="262">
        <v>12</v>
      </c>
      <c r="E214" s="262">
        <v>3</v>
      </c>
    </row>
    <row r="215" spans="1:5" ht="15" customHeight="1" x14ac:dyDescent="0.25">
      <c r="A215" s="261" t="s">
        <v>569</v>
      </c>
      <c r="B215" s="261" t="str">
        <f>IFERROR(VLOOKUP($A215,'[2]Establecimiento 2023'!$A$1:$E$183,4,FALSE),0)</f>
        <v>04101-La Serena</v>
      </c>
      <c r="C215" s="261" t="str">
        <f>IFERROR(VLOOKUP($A215,'[2]Establecimiento 2023'!$A$1:$E$183,3,FALSE),0)</f>
        <v>200402-Centro Comunitario de Salud Familiar Arcos de Pinamar</v>
      </c>
      <c r="D215" s="262">
        <v>6</v>
      </c>
      <c r="E215" s="262">
        <v>18</v>
      </c>
    </row>
    <row r="216" spans="1:5" ht="15" customHeight="1" x14ac:dyDescent="0.25">
      <c r="A216" s="261" t="s">
        <v>569</v>
      </c>
      <c r="B216" s="261" t="str">
        <f>IFERROR(VLOOKUP($A216,'[2]Establecimiento 2023'!$A$1:$E$183,4,FALSE),0)</f>
        <v>04101-La Serena</v>
      </c>
      <c r="C216" s="261" t="str">
        <f>IFERROR(VLOOKUP($A216,'[2]Establecimiento 2023'!$A$1:$E$183,3,FALSE),0)</f>
        <v>200402-Centro Comunitario de Salud Familiar Arcos de Pinamar</v>
      </c>
      <c r="D216" s="262">
        <v>12</v>
      </c>
      <c r="E216" s="262">
        <v>17</v>
      </c>
    </row>
    <row r="217" spans="1:5" ht="15" customHeight="1" x14ac:dyDescent="0.25">
      <c r="A217" s="261" t="s">
        <v>570</v>
      </c>
      <c r="B217" s="261" t="str">
        <f>IFERROR(VLOOKUP($A217,'[2]Establecimiento 2023'!$A$1:$E$183,4,FALSE),0)</f>
        <v>04102-Coquimbo</v>
      </c>
      <c r="C217" s="261" t="str">
        <f>IFERROR(VLOOKUP($A217,'[2]Establecimiento 2023'!$A$1:$E$183,3,FALSE),0)</f>
        <v>200494-Centro de Salud Familiar El Sauce</v>
      </c>
      <c r="D217" s="262">
        <v>6</v>
      </c>
      <c r="E217" s="262">
        <v>125</v>
      </c>
    </row>
    <row r="218" spans="1:5" ht="15" customHeight="1" x14ac:dyDescent="0.25">
      <c r="A218" s="261" t="s">
        <v>570</v>
      </c>
      <c r="B218" s="261" t="str">
        <f>IFERROR(VLOOKUP($A218,'[2]Establecimiento 2023'!$A$1:$E$183,4,FALSE),0)</f>
        <v>04102-Coquimbo</v>
      </c>
      <c r="C218" s="261" t="str">
        <f>IFERROR(VLOOKUP($A218,'[2]Establecimiento 2023'!$A$1:$E$183,3,FALSE),0)</f>
        <v>200494-Centro de Salud Familiar El Sauce</v>
      </c>
      <c r="D218" s="262">
        <v>12</v>
      </c>
      <c r="E218" s="262">
        <v>113</v>
      </c>
    </row>
    <row r="219" spans="1:5" ht="15" customHeight="1" x14ac:dyDescent="0.25">
      <c r="A219" s="261" t="s">
        <v>571</v>
      </c>
      <c r="B219" s="261" t="str">
        <f>IFERROR(VLOOKUP($A219,'[2]Establecimiento 2023'!$A$1:$E$183,4,FALSE),0)</f>
        <v>04102-Coquimbo</v>
      </c>
      <c r="C219" s="261" t="str">
        <f>IFERROR(VLOOKUP($A219,'[2]Establecimiento 2023'!$A$1:$E$183,3,FALSE),0)</f>
        <v>200499-Centro de Salud Familiar Rural Pan de Azúcar</v>
      </c>
      <c r="D219" s="262">
        <v>6</v>
      </c>
      <c r="E219" s="262">
        <v>67</v>
      </c>
    </row>
    <row r="220" spans="1:5" ht="15" customHeight="1" x14ac:dyDescent="0.25">
      <c r="A220" s="261" t="s">
        <v>571</v>
      </c>
      <c r="B220" s="261" t="str">
        <f>IFERROR(VLOOKUP($A220,'[2]Establecimiento 2023'!$A$1:$E$183,4,FALSE),0)</f>
        <v>04102-Coquimbo</v>
      </c>
      <c r="C220" s="261" t="str">
        <f>IFERROR(VLOOKUP($A220,'[2]Establecimiento 2023'!$A$1:$E$183,3,FALSE),0)</f>
        <v>200499-Centro de Salud Familiar Rural Pan de Azúcar</v>
      </c>
      <c r="D220" s="262">
        <v>12</v>
      </c>
      <c r="E220" s="262">
        <v>67</v>
      </c>
    </row>
    <row r="221" spans="1:5" ht="15" customHeight="1" x14ac:dyDescent="0.25">
      <c r="A221" s="261" t="s">
        <v>572</v>
      </c>
      <c r="B221" s="261" t="str">
        <f>IFERROR(VLOOKUP($A221,'[2]Establecimiento 2023'!$A$1:$E$183,4,FALSE),0)</f>
        <v>04106-Vicuña</v>
      </c>
      <c r="C221" s="261" t="str">
        <f>IFERROR(VLOOKUP($A221,'[2]Establecimiento 2023'!$A$1:$E$183,3,FALSE),0)</f>
        <v>200538-Centro de Salud Familiar San Isidro Calingasta</v>
      </c>
      <c r="D221" s="262">
        <v>6</v>
      </c>
      <c r="E221" s="262">
        <v>29</v>
      </c>
    </row>
    <row r="222" spans="1:5" ht="15" customHeight="1" x14ac:dyDescent="0.25">
      <c r="A222" s="261" t="s">
        <v>572</v>
      </c>
      <c r="B222" s="261" t="str">
        <f>IFERROR(VLOOKUP($A222,'[2]Establecimiento 2023'!$A$1:$E$183,4,FALSE),0)</f>
        <v>04106-Vicuña</v>
      </c>
      <c r="C222" s="261" t="str">
        <f>IFERROR(VLOOKUP($A222,'[2]Establecimiento 2023'!$A$1:$E$183,3,FALSE),0)</f>
        <v>200538-Centro de Salud Familiar San Isidro Calingasta</v>
      </c>
      <c r="D222" s="262">
        <v>12</v>
      </c>
      <c r="E222" s="262">
        <v>20</v>
      </c>
    </row>
    <row r="223" spans="1:5" ht="15" customHeight="1" x14ac:dyDescent="0.25">
      <c r="A223" s="261" t="s">
        <v>573</v>
      </c>
      <c r="B223" s="261" t="str">
        <f>IFERROR(VLOOKUP($A223,'[2]Establecimiento 2023'!$A$1:$E$183,4,FALSE),0)</f>
        <v>04301-Ovalle</v>
      </c>
      <c r="C223" s="261" t="str">
        <f>IFERROR(VLOOKUP($A223,'[2]Establecimiento 2023'!$A$1:$E$183,3,FALSE),0)</f>
        <v>200569-Centro de Salud Familiar Fray Jorge</v>
      </c>
      <c r="D223" s="262">
        <v>6</v>
      </c>
      <c r="E223" s="262">
        <v>134</v>
      </c>
    </row>
    <row r="224" spans="1:5" ht="15" customHeight="1" x14ac:dyDescent="0.25">
      <c r="A224" s="261" t="s">
        <v>573</v>
      </c>
      <c r="B224" s="261" t="str">
        <f>IFERROR(VLOOKUP($A224,'[2]Establecimiento 2023'!$A$1:$E$183,4,FALSE),0)</f>
        <v>04301-Ovalle</v>
      </c>
      <c r="C224" s="261" t="str">
        <f>IFERROR(VLOOKUP($A224,'[2]Establecimiento 2023'!$A$1:$E$183,3,FALSE),0)</f>
        <v>200569-Centro de Salud Familiar Fray Jorge</v>
      </c>
      <c r="D224" s="262">
        <v>12</v>
      </c>
      <c r="E224" s="262">
        <v>154</v>
      </c>
    </row>
    <row r="225" spans="1:5" ht="15" customHeight="1" x14ac:dyDescent="0.25">
      <c r="A225" s="261" t="s">
        <v>574</v>
      </c>
      <c r="B225" s="261" t="str">
        <f>IFERROR(VLOOKUP($A225,'[2]Establecimiento 2023'!$A$1:$E$183,4,FALSE),0)</f>
        <v>04102-Coquimbo</v>
      </c>
      <c r="C225" s="261" t="str">
        <f>IFERROR(VLOOKUP($A225,'[2]Establecimiento 2023'!$A$1:$E$183,3,FALSE),0)</f>
        <v>200607-Centro de Salud Familiar Lila Cortés Godoy</v>
      </c>
      <c r="D225" s="262">
        <v>6</v>
      </c>
      <c r="E225" s="262">
        <v>161</v>
      </c>
    </row>
    <row r="226" spans="1:5" ht="15" customHeight="1" x14ac:dyDescent="0.25">
      <c r="A226" s="261" t="s">
        <v>574</v>
      </c>
      <c r="B226" s="261" t="str">
        <f>IFERROR(VLOOKUP($A226,'[2]Establecimiento 2023'!$A$1:$E$183,4,FALSE),0)</f>
        <v>04102-Coquimbo</v>
      </c>
      <c r="C226" s="261" t="str">
        <f>IFERROR(VLOOKUP($A226,'[2]Establecimiento 2023'!$A$1:$E$183,3,FALSE),0)</f>
        <v>200607-Centro de Salud Familiar Lila Cortés Godoy</v>
      </c>
      <c r="D226" s="262">
        <v>12</v>
      </c>
      <c r="E226" s="262">
        <v>144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3"/>
  <sheetViews>
    <sheetView zoomScale="80" zoomScaleNormal="80" workbookViewId="0">
      <selection activeCell="B1" sqref="B1:B10"/>
    </sheetView>
  </sheetViews>
  <sheetFormatPr baseColWidth="10" defaultColWidth="11.42578125" defaultRowHeight="14.25" x14ac:dyDescent="0.2"/>
  <cols>
    <col min="1" max="1" width="24.28515625" style="27" bestFit="1" customWidth="1"/>
    <col min="2" max="2" width="48.140625" style="42" customWidth="1"/>
    <col min="3" max="3" width="18" style="29" customWidth="1"/>
    <col min="4" max="4" width="12.7109375" style="27" customWidth="1"/>
    <col min="5" max="6" width="9.85546875" style="34" customWidth="1"/>
    <col min="7" max="7" width="10.85546875" style="34" bestFit="1" customWidth="1"/>
    <col min="8" max="8" width="10.7109375" style="27" customWidth="1"/>
    <col min="9" max="11" width="10.85546875" style="27" bestFit="1" customWidth="1"/>
    <col min="12" max="16" width="11.140625" style="27" bestFit="1" customWidth="1"/>
    <col min="17" max="17" width="13.28515625" style="34" bestFit="1" customWidth="1"/>
    <col min="18" max="18" width="16.28515625" style="27" customWidth="1"/>
    <col min="19" max="19" width="11.85546875" style="27" customWidth="1"/>
    <col min="20" max="16384" width="11.42578125" style="29"/>
  </cols>
  <sheetData>
    <row r="1" spans="1:19" s="126" customFormat="1" ht="94.5" customHeight="1" thickBot="1" x14ac:dyDescent="0.25">
      <c r="A1" s="306" t="s">
        <v>0</v>
      </c>
      <c r="B1" s="361" t="s">
        <v>1</v>
      </c>
      <c r="C1" s="309" t="s">
        <v>170</v>
      </c>
      <c r="D1" s="313" t="s">
        <v>168</v>
      </c>
      <c r="E1" s="367" t="s">
        <v>289</v>
      </c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9"/>
    </row>
    <row r="2" spans="1:19" s="126" customFormat="1" ht="15" customHeight="1" x14ac:dyDescent="0.2">
      <c r="A2" s="307"/>
      <c r="B2" s="310"/>
      <c r="C2" s="312"/>
      <c r="D2" s="314"/>
      <c r="E2" s="347" t="s">
        <v>2</v>
      </c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7" t="s">
        <v>3</v>
      </c>
      <c r="S2" s="349"/>
    </row>
    <row r="3" spans="1:19" s="126" customFormat="1" ht="15" customHeight="1" x14ac:dyDescent="0.2">
      <c r="A3" s="307"/>
      <c r="B3" s="310"/>
      <c r="C3" s="312"/>
      <c r="D3" s="314"/>
      <c r="E3" s="350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0"/>
      <c r="S3" s="324"/>
    </row>
    <row r="4" spans="1:19" s="126" customFormat="1" ht="15" customHeight="1" x14ac:dyDescent="0.2">
      <c r="A4" s="307"/>
      <c r="B4" s="310"/>
      <c r="C4" s="312"/>
      <c r="D4" s="314"/>
      <c r="E4" s="350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0"/>
      <c r="S4" s="324"/>
    </row>
    <row r="5" spans="1:19" s="126" customFormat="1" ht="15" customHeight="1" x14ac:dyDescent="0.2">
      <c r="A5" s="307"/>
      <c r="B5" s="310"/>
      <c r="C5" s="312"/>
      <c r="D5" s="314"/>
      <c r="E5" s="350"/>
      <c r="F5" s="351"/>
      <c r="G5" s="351"/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0"/>
      <c r="S5" s="324"/>
    </row>
    <row r="6" spans="1:19" s="126" customFormat="1" ht="15" customHeight="1" x14ac:dyDescent="0.2">
      <c r="A6" s="307"/>
      <c r="B6" s="310"/>
      <c r="C6" s="312"/>
      <c r="D6" s="314"/>
      <c r="E6" s="350"/>
      <c r="F6" s="351"/>
      <c r="G6" s="351"/>
      <c r="H6" s="351"/>
      <c r="I6" s="351"/>
      <c r="J6" s="351"/>
      <c r="K6" s="351"/>
      <c r="L6" s="351"/>
      <c r="M6" s="351"/>
      <c r="N6" s="351"/>
      <c r="O6" s="351"/>
      <c r="P6" s="351"/>
      <c r="Q6" s="351"/>
      <c r="R6" s="350"/>
      <c r="S6" s="324"/>
    </row>
    <row r="7" spans="1:19" s="126" customFormat="1" ht="15" customHeight="1" x14ac:dyDescent="0.2">
      <c r="A7" s="307"/>
      <c r="B7" s="310"/>
      <c r="C7" s="312"/>
      <c r="D7" s="314"/>
      <c r="E7" s="350"/>
      <c r="F7" s="351"/>
      <c r="G7" s="351"/>
      <c r="H7" s="351"/>
      <c r="I7" s="351"/>
      <c r="J7" s="351"/>
      <c r="K7" s="351"/>
      <c r="L7" s="351"/>
      <c r="M7" s="351"/>
      <c r="N7" s="351"/>
      <c r="O7" s="351"/>
      <c r="P7" s="351"/>
      <c r="Q7" s="351"/>
      <c r="R7" s="350"/>
      <c r="S7" s="324"/>
    </row>
    <row r="8" spans="1:19" s="126" customFormat="1" ht="15" customHeight="1" x14ac:dyDescent="0.2">
      <c r="A8" s="307"/>
      <c r="B8" s="310"/>
      <c r="C8" s="312"/>
      <c r="D8" s="314"/>
      <c r="E8" s="350"/>
      <c r="F8" s="351"/>
      <c r="G8" s="351"/>
      <c r="H8" s="351"/>
      <c r="I8" s="351"/>
      <c r="J8" s="351"/>
      <c r="K8" s="351"/>
      <c r="L8" s="351"/>
      <c r="M8" s="351"/>
      <c r="N8" s="351"/>
      <c r="O8" s="351"/>
      <c r="P8" s="351"/>
      <c r="Q8" s="351"/>
      <c r="R8" s="350"/>
      <c r="S8" s="324"/>
    </row>
    <row r="9" spans="1:19" s="126" customFormat="1" ht="15.75" customHeight="1" thickBot="1" x14ac:dyDescent="0.25">
      <c r="A9" s="307"/>
      <c r="B9" s="310"/>
      <c r="C9" s="312"/>
      <c r="D9" s="314"/>
      <c r="E9" s="352"/>
      <c r="F9" s="353"/>
      <c r="G9" s="353"/>
      <c r="H9" s="353"/>
      <c r="I9" s="353"/>
      <c r="J9" s="353"/>
      <c r="K9" s="353"/>
      <c r="L9" s="353"/>
      <c r="M9" s="353"/>
      <c r="N9" s="353"/>
      <c r="O9" s="353"/>
      <c r="P9" s="353"/>
      <c r="Q9" s="353"/>
      <c r="R9" s="352"/>
      <c r="S9" s="354"/>
    </row>
    <row r="10" spans="1:19" s="126" customFormat="1" ht="57.75" customHeight="1" thickBot="1" x14ac:dyDescent="0.25">
      <c r="A10" s="308"/>
      <c r="B10" s="345"/>
      <c r="C10" s="312"/>
      <c r="D10" s="315"/>
      <c r="E10" s="346" t="s">
        <v>19</v>
      </c>
      <c r="F10" s="346"/>
      <c r="G10" s="346"/>
      <c r="H10" s="346"/>
      <c r="I10" s="346"/>
      <c r="J10" s="346"/>
      <c r="K10" s="346"/>
      <c r="L10" s="346"/>
      <c r="M10" s="346"/>
      <c r="N10" s="346"/>
      <c r="O10" s="346"/>
      <c r="P10" s="346"/>
      <c r="Q10" s="346"/>
      <c r="R10" s="361" t="s">
        <v>243</v>
      </c>
      <c r="S10" s="364"/>
    </row>
    <row r="11" spans="1:19" s="126" customFormat="1" ht="15" thickBot="1" x14ac:dyDescent="0.25">
      <c r="A11" s="119"/>
      <c r="B11" s="120"/>
      <c r="C11" s="311"/>
      <c r="D11" s="98" t="s">
        <v>169</v>
      </c>
      <c r="E11" s="99" t="s">
        <v>4</v>
      </c>
      <c r="F11" s="99" t="s">
        <v>5</v>
      </c>
      <c r="G11" s="99" t="s">
        <v>6</v>
      </c>
      <c r="H11" s="98" t="s">
        <v>7</v>
      </c>
      <c r="I11" s="98" t="s">
        <v>8</v>
      </c>
      <c r="J11" s="98" t="s">
        <v>9</v>
      </c>
      <c r="K11" s="98" t="s">
        <v>10</v>
      </c>
      <c r="L11" s="98" t="s">
        <v>11</v>
      </c>
      <c r="M11" s="98" t="s">
        <v>12</v>
      </c>
      <c r="N11" s="98" t="s">
        <v>13</v>
      </c>
      <c r="O11" s="98" t="s">
        <v>14</v>
      </c>
      <c r="P11" s="98" t="s">
        <v>15</v>
      </c>
      <c r="Q11" s="112" t="s">
        <v>16</v>
      </c>
      <c r="R11" s="345"/>
      <c r="S11" s="331"/>
    </row>
    <row r="12" spans="1:19" ht="15" thickBot="1" x14ac:dyDescent="0.25">
      <c r="A12" s="108" t="s">
        <v>38</v>
      </c>
      <c r="B12" s="52" t="s">
        <v>306</v>
      </c>
      <c r="C12" s="28"/>
      <c r="E12" s="44">
        <v>146</v>
      </c>
      <c r="F12" s="44">
        <v>107</v>
      </c>
      <c r="G12" s="44">
        <v>136</v>
      </c>
      <c r="H12" s="44">
        <v>249</v>
      </c>
      <c r="I12" s="44">
        <v>293</v>
      </c>
      <c r="J12" s="44">
        <v>93</v>
      </c>
      <c r="K12" s="44">
        <v>396</v>
      </c>
      <c r="L12" s="44" t="s">
        <v>264</v>
      </c>
      <c r="M12" s="44" t="s">
        <v>264</v>
      </c>
      <c r="N12" s="44" t="s">
        <v>264</v>
      </c>
      <c r="O12" s="44" t="s">
        <v>264</v>
      </c>
      <c r="P12" s="44" t="s">
        <v>264</v>
      </c>
      <c r="Q12" s="105">
        <v>1420</v>
      </c>
      <c r="R12" s="362"/>
      <c r="S12" s="363"/>
    </row>
    <row r="13" spans="1:19" ht="15" thickBot="1" x14ac:dyDescent="0.25">
      <c r="A13" s="1" t="s">
        <v>38</v>
      </c>
      <c r="B13" s="52" t="s">
        <v>307</v>
      </c>
      <c r="C13" s="28"/>
      <c r="E13" s="44">
        <v>149</v>
      </c>
      <c r="F13" s="44">
        <v>105</v>
      </c>
      <c r="G13" s="44">
        <v>150</v>
      </c>
      <c r="H13" s="44">
        <v>229</v>
      </c>
      <c r="I13" s="44">
        <v>235</v>
      </c>
      <c r="J13" s="44">
        <v>186</v>
      </c>
      <c r="K13" s="44">
        <v>195</v>
      </c>
      <c r="L13" s="44" t="s">
        <v>264</v>
      </c>
      <c r="M13" s="44" t="s">
        <v>264</v>
      </c>
      <c r="N13" s="44" t="s">
        <v>264</v>
      </c>
      <c r="O13" s="44" t="s">
        <v>264</v>
      </c>
      <c r="P13" s="44" t="s">
        <v>264</v>
      </c>
      <c r="Q13" s="105">
        <v>1249</v>
      </c>
      <c r="R13" s="362"/>
      <c r="S13" s="363"/>
    </row>
    <row r="14" spans="1:19" ht="15" thickBot="1" x14ac:dyDescent="0.25">
      <c r="A14" s="1" t="s">
        <v>38</v>
      </c>
      <c r="B14" s="52" t="s">
        <v>308</v>
      </c>
      <c r="C14" s="28"/>
      <c r="E14" s="44">
        <v>120</v>
      </c>
      <c r="F14" s="44">
        <v>157</v>
      </c>
      <c r="G14" s="44">
        <v>133</v>
      </c>
      <c r="H14" s="44">
        <v>134</v>
      </c>
      <c r="I14" s="44">
        <v>197</v>
      </c>
      <c r="J14" s="44">
        <v>186</v>
      </c>
      <c r="K14" s="44">
        <v>93</v>
      </c>
      <c r="L14" s="44" t="s">
        <v>264</v>
      </c>
      <c r="M14" s="44" t="s">
        <v>264</v>
      </c>
      <c r="N14" s="44" t="s">
        <v>264</v>
      </c>
      <c r="O14" s="44" t="s">
        <v>264</v>
      </c>
      <c r="P14" s="44" t="s">
        <v>264</v>
      </c>
      <c r="Q14" s="105">
        <v>1020</v>
      </c>
      <c r="R14" s="362"/>
      <c r="S14" s="363"/>
    </row>
    <row r="15" spans="1:19" ht="15" thickBot="1" x14ac:dyDescent="0.25">
      <c r="A15" s="1" t="s">
        <v>38</v>
      </c>
      <c r="B15" s="52" t="s">
        <v>309</v>
      </c>
      <c r="C15" s="28"/>
      <c r="E15" s="44">
        <v>82</v>
      </c>
      <c r="F15" s="44">
        <v>158</v>
      </c>
      <c r="G15" s="44">
        <v>270</v>
      </c>
      <c r="H15" s="44">
        <v>204</v>
      </c>
      <c r="I15" s="44">
        <v>166</v>
      </c>
      <c r="J15" s="44">
        <v>106</v>
      </c>
      <c r="K15" s="44">
        <v>112</v>
      </c>
      <c r="L15" s="44" t="s">
        <v>264</v>
      </c>
      <c r="M15" s="44" t="s">
        <v>264</v>
      </c>
      <c r="N15" s="44" t="s">
        <v>264</v>
      </c>
      <c r="O15" s="44" t="s">
        <v>264</v>
      </c>
      <c r="P15" s="44" t="s">
        <v>264</v>
      </c>
      <c r="Q15" s="105">
        <v>1098</v>
      </c>
      <c r="R15" s="362"/>
      <c r="S15" s="363"/>
    </row>
    <row r="16" spans="1:19" ht="15" thickBot="1" x14ac:dyDescent="0.25">
      <c r="A16" s="1" t="s">
        <v>38</v>
      </c>
      <c r="B16" s="54" t="s">
        <v>310</v>
      </c>
      <c r="C16" s="30"/>
      <c r="E16" s="44">
        <v>57</v>
      </c>
      <c r="F16" s="44">
        <v>86</v>
      </c>
      <c r="G16" s="44">
        <v>96</v>
      </c>
      <c r="H16" s="44">
        <v>148</v>
      </c>
      <c r="I16" s="44">
        <v>236</v>
      </c>
      <c r="J16" s="44">
        <v>192</v>
      </c>
      <c r="K16" s="44">
        <v>90</v>
      </c>
      <c r="L16" s="44" t="s">
        <v>264</v>
      </c>
      <c r="M16" s="44" t="s">
        <v>264</v>
      </c>
      <c r="N16" s="44" t="s">
        <v>264</v>
      </c>
      <c r="O16" s="44" t="s">
        <v>264</v>
      </c>
      <c r="P16" s="44" t="s">
        <v>264</v>
      </c>
      <c r="Q16" s="105">
        <v>905</v>
      </c>
      <c r="R16" s="362"/>
      <c r="S16" s="363"/>
    </row>
    <row r="17" spans="1:30" ht="15" thickBot="1" x14ac:dyDescent="0.25">
      <c r="A17" s="1" t="s">
        <v>38</v>
      </c>
      <c r="B17" s="52" t="s">
        <v>311</v>
      </c>
      <c r="C17" s="28"/>
      <c r="E17" s="44">
        <v>18</v>
      </c>
      <c r="F17" s="44">
        <v>24</v>
      </c>
      <c r="G17" s="44">
        <v>51</v>
      </c>
      <c r="H17" s="44">
        <v>26</v>
      </c>
      <c r="I17" s="44">
        <v>164</v>
      </c>
      <c r="J17" s="44">
        <v>142</v>
      </c>
      <c r="K17" s="44">
        <v>65</v>
      </c>
      <c r="L17" s="44" t="s">
        <v>264</v>
      </c>
      <c r="M17" s="44" t="s">
        <v>264</v>
      </c>
      <c r="N17" s="44" t="s">
        <v>264</v>
      </c>
      <c r="O17" s="44" t="s">
        <v>264</v>
      </c>
      <c r="P17" s="44" t="s">
        <v>264</v>
      </c>
      <c r="Q17" s="105">
        <v>490</v>
      </c>
      <c r="R17" s="362"/>
      <c r="S17" s="363"/>
    </row>
    <row r="18" spans="1:30" ht="15" thickBot="1" x14ac:dyDescent="0.25">
      <c r="A18" s="1" t="s">
        <v>38</v>
      </c>
      <c r="B18" s="52" t="s">
        <v>312</v>
      </c>
      <c r="C18" s="28"/>
      <c r="E18" s="44">
        <v>20</v>
      </c>
      <c r="F18" s="44">
        <v>22</v>
      </c>
      <c r="G18" s="44">
        <v>13</v>
      </c>
      <c r="H18" s="44">
        <v>6</v>
      </c>
      <c r="I18" s="44">
        <v>19</v>
      </c>
      <c r="J18" s="44">
        <v>8</v>
      </c>
      <c r="K18" s="44">
        <v>10</v>
      </c>
      <c r="L18" s="44" t="s">
        <v>264</v>
      </c>
      <c r="M18" s="44" t="s">
        <v>264</v>
      </c>
      <c r="N18" s="44" t="s">
        <v>264</v>
      </c>
      <c r="O18" s="44" t="s">
        <v>264</v>
      </c>
      <c r="P18" s="44" t="s">
        <v>264</v>
      </c>
      <c r="Q18" s="105">
        <v>98</v>
      </c>
      <c r="R18" s="362"/>
      <c r="S18" s="363"/>
    </row>
    <row r="19" spans="1:30" ht="15" thickBot="1" x14ac:dyDescent="0.25">
      <c r="A19" s="1" t="s">
        <v>38</v>
      </c>
      <c r="B19" s="52" t="s">
        <v>313</v>
      </c>
      <c r="C19" s="28"/>
      <c r="E19" s="44">
        <v>3</v>
      </c>
      <c r="F19" s="44">
        <v>0</v>
      </c>
      <c r="G19" s="44">
        <v>9</v>
      </c>
      <c r="H19" s="44">
        <v>8</v>
      </c>
      <c r="I19" s="44">
        <v>13</v>
      </c>
      <c r="J19" s="44">
        <v>7</v>
      </c>
      <c r="K19" s="44">
        <v>8</v>
      </c>
      <c r="L19" s="44" t="s">
        <v>264</v>
      </c>
      <c r="M19" s="44" t="s">
        <v>264</v>
      </c>
      <c r="N19" s="44" t="s">
        <v>264</v>
      </c>
      <c r="O19" s="44" t="s">
        <v>264</v>
      </c>
      <c r="P19" s="44" t="s">
        <v>264</v>
      </c>
      <c r="Q19" s="105">
        <v>48</v>
      </c>
      <c r="R19" s="362"/>
      <c r="S19" s="363"/>
    </row>
    <row r="20" spans="1:30" ht="15" thickBot="1" x14ac:dyDescent="0.25">
      <c r="A20" s="1" t="s">
        <v>38</v>
      </c>
      <c r="B20" s="52" t="s">
        <v>314</v>
      </c>
      <c r="C20" s="28"/>
      <c r="E20" s="44">
        <v>18</v>
      </c>
      <c r="F20" s="44">
        <v>14</v>
      </c>
      <c r="G20" s="44">
        <v>0</v>
      </c>
      <c r="H20" s="44">
        <v>0</v>
      </c>
      <c r="I20" s="44">
        <v>36</v>
      </c>
      <c r="J20" s="44">
        <v>22</v>
      </c>
      <c r="K20" s="44">
        <v>13</v>
      </c>
      <c r="L20" s="44" t="s">
        <v>264</v>
      </c>
      <c r="M20" s="44" t="s">
        <v>264</v>
      </c>
      <c r="N20" s="44" t="s">
        <v>264</v>
      </c>
      <c r="O20" s="44" t="s">
        <v>264</v>
      </c>
      <c r="P20" s="44" t="s">
        <v>264</v>
      </c>
      <c r="Q20" s="105">
        <v>103</v>
      </c>
      <c r="R20" s="362"/>
      <c r="S20" s="363"/>
    </row>
    <row r="21" spans="1:30" ht="15" thickBot="1" x14ac:dyDescent="0.25">
      <c r="A21" s="1" t="s">
        <v>38</v>
      </c>
      <c r="B21" s="52" t="s">
        <v>315</v>
      </c>
      <c r="C21" s="31"/>
      <c r="E21" s="44">
        <v>4</v>
      </c>
      <c r="F21" s="44">
        <v>10</v>
      </c>
      <c r="G21" s="44">
        <v>15</v>
      </c>
      <c r="H21" s="44">
        <v>0</v>
      </c>
      <c r="I21" s="44">
        <v>11</v>
      </c>
      <c r="J21" s="44">
        <v>6</v>
      </c>
      <c r="K21" s="44">
        <v>5</v>
      </c>
      <c r="L21" s="44" t="s">
        <v>264</v>
      </c>
      <c r="M21" s="44" t="s">
        <v>264</v>
      </c>
      <c r="N21" s="44" t="s">
        <v>264</v>
      </c>
      <c r="O21" s="44" t="s">
        <v>264</v>
      </c>
      <c r="P21" s="44" t="s">
        <v>264</v>
      </c>
      <c r="Q21" s="105">
        <v>51</v>
      </c>
      <c r="R21" s="362"/>
      <c r="S21" s="363"/>
    </row>
    <row r="22" spans="1:30" ht="15" thickBot="1" x14ac:dyDescent="0.25">
      <c r="A22" s="1" t="s">
        <v>38</v>
      </c>
      <c r="B22" s="52" t="s">
        <v>316</v>
      </c>
      <c r="C22" s="28"/>
      <c r="E22" s="44">
        <v>40</v>
      </c>
      <c r="F22" s="44">
        <v>23</v>
      </c>
      <c r="G22" s="44">
        <v>25</v>
      </c>
      <c r="H22" s="44">
        <v>22</v>
      </c>
      <c r="I22" s="44">
        <v>30</v>
      </c>
      <c r="J22" s="44">
        <v>30</v>
      </c>
      <c r="K22" s="44">
        <v>30</v>
      </c>
      <c r="L22" s="44" t="s">
        <v>264</v>
      </c>
      <c r="M22" s="44" t="s">
        <v>264</v>
      </c>
      <c r="N22" s="44" t="s">
        <v>264</v>
      </c>
      <c r="O22" s="44" t="s">
        <v>264</v>
      </c>
      <c r="P22" s="44" t="s">
        <v>264</v>
      </c>
      <c r="Q22" s="105">
        <v>200</v>
      </c>
      <c r="R22" s="362"/>
      <c r="S22" s="363"/>
    </row>
    <row r="23" spans="1:30" ht="15" thickBot="1" x14ac:dyDescent="0.25">
      <c r="A23" s="1" t="s">
        <v>38</v>
      </c>
      <c r="B23" s="52" t="s">
        <v>317</v>
      </c>
      <c r="C23" s="28"/>
      <c r="E23" s="44">
        <v>6</v>
      </c>
      <c r="F23" s="44">
        <v>3</v>
      </c>
      <c r="G23" s="44">
        <v>8</v>
      </c>
      <c r="H23" s="44">
        <v>12</v>
      </c>
      <c r="I23" s="44">
        <v>19</v>
      </c>
      <c r="J23" s="44">
        <v>7</v>
      </c>
      <c r="K23" s="44">
        <v>17</v>
      </c>
      <c r="L23" s="44" t="s">
        <v>264</v>
      </c>
      <c r="M23" s="44" t="s">
        <v>264</v>
      </c>
      <c r="N23" s="44" t="s">
        <v>264</v>
      </c>
      <c r="O23" s="44" t="s">
        <v>264</v>
      </c>
      <c r="P23" s="44" t="s">
        <v>264</v>
      </c>
      <c r="Q23" s="105">
        <v>72</v>
      </c>
      <c r="R23" s="362"/>
      <c r="S23" s="363"/>
    </row>
    <row r="24" spans="1:30" ht="15" thickBot="1" x14ac:dyDescent="0.25">
      <c r="A24" s="1" t="s">
        <v>38</v>
      </c>
      <c r="B24" s="52" t="s">
        <v>318</v>
      </c>
      <c r="C24" s="28"/>
      <c r="E24" s="44">
        <v>10</v>
      </c>
      <c r="F24" s="44">
        <v>8</v>
      </c>
      <c r="G24" s="44">
        <v>2</v>
      </c>
      <c r="H24" s="44">
        <v>13</v>
      </c>
      <c r="I24" s="44">
        <v>6</v>
      </c>
      <c r="J24" s="44">
        <v>2</v>
      </c>
      <c r="K24" s="44">
        <v>18</v>
      </c>
      <c r="L24" s="44" t="s">
        <v>264</v>
      </c>
      <c r="M24" s="44" t="s">
        <v>264</v>
      </c>
      <c r="N24" s="44" t="s">
        <v>264</v>
      </c>
      <c r="O24" s="44" t="s">
        <v>264</v>
      </c>
      <c r="P24" s="44" t="s">
        <v>264</v>
      </c>
      <c r="Q24" s="105">
        <v>59</v>
      </c>
      <c r="R24" s="362"/>
      <c r="S24" s="363"/>
    </row>
    <row r="25" spans="1:30" ht="15" thickBot="1" x14ac:dyDescent="0.25">
      <c r="A25" s="40" t="s">
        <v>38</v>
      </c>
      <c r="B25" s="52" t="s">
        <v>319</v>
      </c>
      <c r="C25" s="28"/>
      <c r="E25" s="44">
        <v>7</v>
      </c>
      <c r="F25" s="44">
        <v>10</v>
      </c>
      <c r="G25" s="44">
        <v>24</v>
      </c>
      <c r="H25" s="44">
        <v>21</v>
      </c>
      <c r="I25" s="44">
        <v>26</v>
      </c>
      <c r="J25" s="44">
        <v>26</v>
      </c>
      <c r="K25" s="44">
        <v>7</v>
      </c>
      <c r="L25" s="44" t="s">
        <v>264</v>
      </c>
      <c r="M25" s="44" t="s">
        <v>264</v>
      </c>
      <c r="N25" s="44" t="s">
        <v>264</v>
      </c>
      <c r="O25" s="44" t="s">
        <v>264</v>
      </c>
      <c r="P25" s="44" t="s">
        <v>264</v>
      </c>
      <c r="Q25" s="105">
        <v>121</v>
      </c>
      <c r="R25" s="362"/>
      <c r="S25" s="363"/>
    </row>
    <row r="26" spans="1:30" ht="15" thickBot="1" x14ac:dyDescent="0.25">
      <c r="A26" s="294" t="s">
        <v>434</v>
      </c>
      <c r="B26" s="295"/>
      <c r="C26" s="76">
        <v>0.58016064777187015</v>
      </c>
      <c r="D26" s="9">
        <v>0.23322458040429181</v>
      </c>
      <c r="E26" s="35">
        <v>680</v>
      </c>
      <c r="F26" s="35">
        <v>727</v>
      </c>
      <c r="G26" s="35">
        <v>932</v>
      </c>
      <c r="H26" s="35">
        <v>1072</v>
      </c>
      <c r="I26" s="35">
        <v>1451</v>
      </c>
      <c r="J26" s="35">
        <v>1013</v>
      </c>
      <c r="K26" s="35">
        <v>1059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211">
        <v>6934</v>
      </c>
      <c r="R26" s="370">
        <v>29731</v>
      </c>
      <c r="S26" s="371"/>
      <c r="Z26" s="29">
        <v>0</v>
      </c>
      <c r="AA26" s="29">
        <v>0</v>
      </c>
      <c r="AB26" s="29">
        <v>0</v>
      </c>
      <c r="AC26" s="29">
        <v>0</v>
      </c>
      <c r="AD26" s="29">
        <v>0</v>
      </c>
    </row>
    <row r="27" spans="1:30" ht="15" thickBot="1" x14ac:dyDescent="0.25">
      <c r="A27" s="1" t="s">
        <v>39</v>
      </c>
      <c r="B27" s="52" t="s">
        <v>320</v>
      </c>
      <c r="C27" s="28"/>
      <c r="D27" s="28"/>
      <c r="E27" s="44">
        <v>170</v>
      </c>
      <c r="F27" s="44">
        <v>88</v>
      </c>
      <c r="G27" s="44">
        <v>220</v>
      </c>
      <c r="H27" s="44">
        <v>216</v>
      </c>
      <c r="I27" s="44">
        <v>194</v>
      </c>
      <c r="J27" s="44">
        <v>161</v>
      </c>
      <c r="K27" s="44">
        <v>188</v>
      </c>
      <c r="L27" s="44" t="s">
        <v>264</v>
      </c>
      <c r="M27" s="44" t="s">
        <v>264</v>
      </c>
      <c r="N27" s="44" t="s">
        <v>264</v>
      </c>
      <c r="O27" s="44" t="s">
        <v>264</v>
      </c>
      <c r="P27" s="44" t="s">
        <v>264</v>
      </c>
      <c r="Q27" s="105">
        <v>1237</v>
      </c>
      <c r="R27" s="365"/>
      <c r="S27" s="366"/>
    </row>
    <row r="28" spans="1:30" ht="15" thickBot="1" x14ac:dyDescent="0.25">
      <c r="A28" s="1" t="s">
        <v>39</v>
      </c>
      <c r="B28" s="52" t="s">
        <v>321</v>
      </c>
      <c r="C28" s="28"/>
      <c r="D28" s="28"/>
      <c r="E28" s="44">
        <v>37</v>
      </c>
      <c r="F28" s="44">
        <v>77</v>
      </c>
      <c r="G28" s="44">
        <v>129</v>
      </c>
      <c r="H28" s="44">
        <v>149</v>
      </c>
      <c r="I28" s="44">
        <v>199</v>
      </c>
      <c r="J28" s="44">
        <v>112</v>
      </c>
      <c r="K28" s="44">
        <v>128</v>
      </c>
      <c r="L28" s="44" t="s">
        <v>264</v>
      </c>
      <c r="M28" s="44" t="s">
        <v>264</v>
      </c>
      <c r="N28" s="44" t="s">
        <v>264</v>
      </c>
      <c r="O28" s="44" t="s">
        <v>264</v>
      </c>
      <c r="P28" s="44" t="s">
        <v>264</v>
      </c>
      <c r="Q28" s="105">
        <v>831</v>
      </c>
      <c r="R28" s="365"/>
      <c r="S28" s="366"/>
    </row>
    <row r="29" spans="1:30" ht="15" thickBot="1" x14ac:dyDescent="0.25">
      <c r="A29" s="1" t="s">
        <v>39</v>
      </c>
      <c r="B29" s="52" t="s">
        <v>322</v>
      </c>
      <c r="C29" s="28"/>
      <c r="D29" s="28"/>
      <c r="E29" s="44">
        <v>262</v>
      </c>
      <c r="F29" s="44">
        <v>194</v>
      </c>
      <c r="G29" s="44">
        <v>226</v>
      </c>
      <c r="H29" s="44">
        <v>178</v>
      </c>
      <c r="I29" s="44">
        <v>175</v>
      </c>
      <c r="J29" s="44">
        <v>202</v>
      </c>
      <c r="K29" s="44">
        <v>293</v>
      </c>
      <c r="L29" s="44" t="s">
        <v>264</v>
      </c>
      <c r="M29" s="44" t="s">
        <v>264</v>
      </c>
      <c r="N29" s="44" t="s">
        <v>264</v>
      </c>
      <c r="O29" s="44" t="s">
        <v>264</v>
      </c>
      <c r="P29" s="44" t="s">
        <v>264</v>
      </c>
      <c r="Q29" s="105">
        <v>1530</v>
      </c>
      <c r="R29" s="365"/>
      <c r="S29" s="366"/>
    </row>
    <row r="30" spans="1:30" ht="15" thickBot="1" x14ac:dyDescent="0.25">
      <c r="A30" s="1" t="s">
        <v>39</v>
      </c>
      <c r="B30" s="52" t="s">
        <v>323</v>
      </c>
      <c r="C30" s="28"/>
      <c r="D30" s="28"/>
      <c r="E30" s="44">
        <v>22</v>
      </c>
      <c r="F30" s="44">
        <v>22</v>
      </c>
      <c r="G30" s="44">
        <v>29</v>
      </c>
      <c r="H30" s="44">
        <v>27</v>
      </c>
      <c r="I30" s="44">
        <v>37</v>
      </c>
      <c r="J30" s="44">
        <v>30</v>
      </c>
      <c r="K30" s="44">
        <v>22</v>
      </c>
      <c r="L30" s="44" t="s">
        <v>264</v>
      </c>
      <c r="M30" s="44" t="s">
        <v>264</v>
      </c>
      <c r="N30" s="44" t="s">
        <v>264</v>
      </c>
      <c r="O30" s="44" t="s">
        <v>264</v>
      </c>
      <c r="P30" s="44" t="s">
        <v>264</v>
      </c>
      <c r="Q30" s="105">
        <v>189</v>
      </c>
      <c r="R30" s="365"/>
      <c r="S30" s="366"/>
    </row>
    <row r="31" spans="1:30" ht="15" thickBot="1" x14ac:dyDescent="0.25">
      <c r="A31" s="1" t="s">
        <v>39</v>
      </c>
      <c r="B31" s="52" t="s">
        <v>324</v>
      </c>
      <c r="C31" s="28"/>
      <c r="D31" s="28"/>
      <c r="E31" s="44">
        <v>116</v>
      </c>
      <c r="F31" s="44">
        <v>132</v>
      </c>
      <c r="G31" s="44">
        <v>200</v>
      </c>
      <c r="H31" s="44">
        <v>115</v>
      </c>
      <c r="I31" s="44">
        <v>258</v>
      </c>
      <c r="J31" s="44">
        <v>271</v>
      </c>
      <c r="K31" s="44">
        <v>226</v>
      </c>
      <c r="L31" s="44" t="s">
        <v>264</v>
      </c>
      <c r="M31" s="44" t="s">
        <v>264</v>
      </c>
      <c r="N31" s="44" t="s">
        <v>264</v>
      </c>
      <c r="O31" s="44" t="s">
        <v>264</v>
      </c>
      <c r="P31" s="44" t="s">
        <v>264</v>
      </c>
      <c r="Q31" s="105">
        <v>1318</v>
      </c>
      <c r="R31" s="365"/>
      <c r="S31" s="366"/>
    </row>
    <row r="32" spans="1:30" ht="15" thickBot="1" x14ac:dyDescent="0.25">
      <c r="A32" s="1" t="s">
        <v>39</v>
      </c>
      <c r="B32" s="52" t="s">
        <v>325</v>
      </c>
      <c r="C32" s="28"/>
      <c r="D32" s="28"/>
      <c r="E32" s="44">
        <v>11</v>
      </c>
      <c r="F32" s="44">
        <v>17</v>
      </c>
      <c r="G32" s="44">
        <v>23</v>
      </c>
      <c r="H32" s="44">
        <v>14</v>
      </c>
      <c r="I32" s="44">
        <v>17</v>
      </c>
      <c r="J32" s="44">
        <v>14</v>
      </c>
      <c r="K32" s="44">
        <v>12</v>
      </c>
      <c r="L32" s="44" t="s">
        <v>264</v>
      </c>
      <c r="M32" s="44" t="s">
        <v>264</v>
      </c>
      <c r="N32" s="44" t="s">
        <v>264</v>
      </c>
      <c r="O32" s="44" t="s">
        <v>264</v>
      </c>
      <c r="P32" s="44" t="s">
        <v>264</v>
      </c>
      <c r="Q32" s="105">
        <v>108</v>
      </c>
      <c r="R32" s="365"/>
      <c r="S32" s="366"/>
    </row>
    <row r="33" spans="1:19" ht="15" thickBot="1" x14ac:dyDescent="0.25">
      <c r="A33" s="1" t="s">
        <v>39</v>
      </c>
      <c r="B33" s="52" t="s">
        <v>326</v>
      </c>
      <c r="C33" s="28"/>
      <c r="D33" s="28"/>
      <c r="E33" s="44">
        <v>3</v>
      </c>
      <c r="F33" s="44">
        <v>1</v>
      </c>
      <c r="G33" s="44">
        <v>0</v>
      </c>
      <c r="H33" s="44">
        <v>2</v>
      </c>
      <c r="I33" s="44">
        <v>3</v>
      </c>
      <c r="J33" s="44">
        <v>2</v>
      </c>
      <c r="K33" s="44">
        <v>0</v>
      </c>
      <c r="L33" s="44" t="s">
        <v>264</v>
      </c>
      <c r="M33" s="44" t="s">
        <v>264</v>
      </c>
      <c r="N33" s="44" t="s">
        <v>264</v>
      </c>
      <c r="O33" s="44" t="s">
        <v>264</v>
      </c>
      <c r="P33" s="44" t="s">
        <v>264</v>
      </c>
      <c r="Q33" s="105">
        <v>11</v>
      </c>
      <c r="R33" s="365"/>
      <c r="S33" s="366"/>
    </row>
    <row r="34" spans="1:19" ht="15" thickBot="1" x14ac:dyDescent="0.25">
      <c r="A34" s="1" t="s">
        <v>39</v>
      </c>
      <c r="B34" s="52" t="s">
        <v>327</v>
      </c>
      <c r="C34" s="28"/>
      <c r="D34" s="28"/>
      <c r="E34" s="44">
        <v>4</v>
      </c>
      <c r="F34" s="44">
        <v>6</v>
      </c>
      <c r="G34" s="44">
        <v>10</v>
      </c>
      <c r="H34" s="44">
        <v>8</v>
      </c>
      <c r="I34" s="44">
        <v>8</v>
      </c>
      <c r="J34" s="44">
        <v>8</v>
      </c>
      <c r="K34" s="44">
        <v>9</v>
      </c>
      <c r="L34" s="44" t="s">
        <v>264</v>
      </c>
      <c r="M34" s="44" t="s">
        <v>264</v>
      </c>
      <c r="N34" s="44" t="s">
        <v>264</v>
      </c>
      <c r="O34" s="44" t="s">
        <v>264</v>
      </c>
      <c r="P34" s="44" t="s">
        <v>264</v>
      </c>
      <c r="Q34" s="105">
        <v>53</v>
      </c>
      <c r="R34" s="365"/>
      <c r="S34" s="366"/>
    </row>
    <row r="35" spans="1:19" ht="15" thickBot="1" x14ac:dyDescent="0.25">
      <c r="A35" s="1" t="s">
        <v>39</v>
      </c>
      <c r="B35" s="52" t="s">
        <v>328</v>
      </c>
      <c r="C35" s="28"/>
      <c r="D35" s="28"/>
      <c r="E35" s="44">
        <v>54</v>
      </c>
      <c r="F35" s="44">
        <v>55</v>
      </c>
      <c r="G35" s="44">
        <v>67</v>
      </c>
      <c r="H35" s="44">
        <v>48</v>
      </c>
      <c r="I35" s="44">
        <v>65</v>
      </c>
      <c r="J35" s="44">
        <v>58</v>
      </c>
      <c r="K35" s="44">
        <v>62</v>
      </c>
      <c r="L35" s="44" t="s">
        <v>264</v>
      </c>
      <c r="M35" s="44" t="s">
        <v>264</v>
      </c>
      <c r="N35" s="44" t="s">
        <v>264</v>
      </c>
      <c r="O35" s="44" t="s">
        <v>264</v>
      </c>
      <c r="P35" s="44" t="s">
        <v>264</v>
      </c>
      <c r="Q35" s="105">
        <v>409</v>
      </c>
      <c r="R35" s="49"/>
      <c r="S35" s="50"/>
    </row>
    <row r="36" spans="1:19" ht="15" thickBot="1" x14ac:dyDescent="0.25">
      <c r="A36" s="42" t="s">
        <v>39</v>
      </c>
      <c r="B36" s="123" t="s">
        <v>329</v>
      </c>
      <c r="C36" s="28"/>
      <c r="D36" s="28"/>
      <c r="E36" s="44">
        <v>105</v>
      </c>
      <c r="F36" s="44">
        <v>40</v>
      </c>
      <c r="G36" s="44">
        <v>97</v>
      </c>
      <c r="H36" s="44">
        <v>41</v>
      </c>
      <c r="I36" s="44">
        <v>49</v>
      </c>
      <c r="J36" s="44">
        <v>11</v>
      </c>
      <c r="K36" s="44">
        <v>37</v>
      </c>
      <c r="L36" s="44" t="s">
        <v>264</v>
      </c>
      <c r="M36" s="44" t="s">
        <v>264</v>
      </c>
      <c r="N36" s="44" t="s">
        <v>264</v>
      </c>
      <c r="O36" s="44" t="s">
        <v>264</v>
      </c>
      <c r="P36" s="44" t="s">
        <v>264</v>
      </c>
      <c r="Q36" s="105">
        <v>380</v>
      </c>
      <c r="R36" s="139"/>
      <c r="S36" s="140"/>
    </row>
    <row r="37" spans="1:19" ht="15" thickBot="1" x14ac:dyDescent="0.25">
      <c r="A37" s="42" t="s">
        <v>39</v>
      </c>
      <c r="B37" s="40" t="s">
        <v>330</v>
      </c>
      <c r="C37" s="28"/>
      <c r="D37" s="28"/>
      <c r="E37" s="44">
        <v>27</v>
      </c>
      <c r="F37" s="44">
        <v>59</v>
      </c>
      <c r="G37" s="44">
        <v>62</v>
      </c>
      <c r="H37" s="44">
        <v>41</v>
      </c>
      <c r="I37" s="44">
        <v>58</v>
      </c>
      <c r="J37" s="44">
        <v>77</v>
      </c>
      <c r="K37" s="44">
        <v>82</v>
      </c>
      <c r="L37" s="44" t="s">
        <v>264</v>
      </c>
      <c r="M37" s="44" t="s">
        <v>264</v>
      </c>
      <c r="N37" s="44" t="s">
        <v>264</v>
      </c>
      <c r="O37" s="44" t="s">
        <v>264</v>
      </c>
      <c r="P37" s="44" t="s">
        <v>264</v>
      </c>
      <c r="Q37" s="105">
        <v>406</v>
      </c>
      <c r="R37" s="88"/>
      <c r="S37" s="89"/>
    </row>
    <row r="38" spans="1:19" ht="15" thickBot="1" x14ac:dyDescent="0.25">
      <c r="A38" s="294" t="s">
        <v>435</v>
      </c>
      <c r="B38" s="295"/>
      <c r="C38" s="76">
        <v>0.53607933178937184</v>
      </c>
      <c r="D38" s="9">
        <v>0.22836979534227242</v>
      </c>
      <c r="E38" s="5">
        <v>811</v>
      </c>
      <c r="F38" s="5">
        <v>691</v>
      </c>
      <c r="G38" s="5">
        <v>1063</v>
      </c>
      <c r="H38" s="5">
        <v>839</v>
      </c>
      <c r="I38" s="5">
        <v>1063</v>
      </c>
      <c r="J38" s="5">
        <v>946</v>
      </c>
      <c r="K38" s="5">
        <v>1059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211">
        <v>6472</v>
      </c>
      <c r="R38" s="372">
        <v>28340</v>
      </c>
      <c r="S38" s="373"/>
    </row>
    <row r="39" spans="1:19" ht="15" thickBot="1" x14ac:dyDescent="0.25">
      <c r="A39" s="1" t="s">
        <v>58</v>
      </c>
      <c r="B39" s="52" t="s">
        <v>331</v>
      </c>
      <c r="E39" s="44">
        <v>0</v>
      </c>
      <c r="F39" s="44">
        <v>0</v>
      </c>
      <c r="G39" s="44">
        <v>1</v>
      </c>
      <c r="H39" s="44">
        <v>1</v>
      </c>
      <c r="I39" s="44">
        <v>15</v>
      </c>
      <c r="J39" s="44">
        <v>8</v>
      </c>
      <c r="K39" s="27">
        <v>0</v>
      </c>
      <c r="Q39" s="105">
        <v>25</v>
      </c>
    </row>
    <row r="40" spans="1:19" ht="15" thickBot="1" x14ac:dyDescent="0.25">
      <c r="A40" s="1" t="s">
        <v>58</v>
      </c>
      <c r="B40" s="52" t="s">
        <v>332</v>
      </c>
      <c r="C40" s="28"/>
      <c r="D40" s="28"/>
      <c r="E40" s="44">
        <v>1</v>
      </c>
      <c r="F40" s="44">
        <v>1</v>
      </c>
      <c r="G40" s="44">
        <v>3</v>
      </c>
      <c r="H40" s="44">
        <v>23</v>
      </c>
      <c r="I40" s="44">
        <v>3</v>
      </c>
      <c r="J40" s="44">
        <v>15</v>
      </c>
      <c r="K40" s="44">
        <v>0</v>
      </c>
      <c r="L40" s="44" t="s">
        <v>264</v>
      </c>
      <c r="M40" s="44" t="s">
        <v>264</v>
      </c>
      <c r="N40" s="44" t="s">
        <v>264</v>
      </c>
      <c r="O40" s="44" t="s">
        <v>264</v>
      </c>
      <c r="P40" s="44" t="s">
        <v>264</v>
      </c>
      <c r="Q40" s="105">
        <v>46</v>
      </c>
      <c r="R40" s="365"/>
      <c r="S40" s="366"/>
    </row>
    <row r="41" spans="1:19" ht="15" thickBot="1" x14ac:dyDescent="0.25">
      <c r="A41" s="1" t="s">
        <v>58</v>
      </c>
      <c r="B41" s="52" t="s">
        <v>333</v>
      </c>
      <c r="C41" s="28"/>
      <c r="D41" s="28"/>
      <c r="E41" s="44">
        <v>1</v>
      </c>
      <c r="F41" s="44">
        <v>1</v>
      </c>
      <c r="G41" s="44">
        <v>0</v>
      </c>
      <c r="H41" s="44">
        <v>6</v>
      </c>
      <c r="I41" s="44">
        <v>0</v>
      </c>
      <c r="J41" s="44">
        <v>2</v>
      </c>
      <c r="K41" s="44">
        <v>7</v>
      </c>
      <c r="L41" s="44" t="s">
        <v>264</v>
      </c>
      <c r="M41" s="44" t="s">
        <v>264</v>
      </c>
      <c r="N41" s="44" t="s">
        <v>264</v>
      </c>
      <c r="O41" s="44" t="s">
        <v>264</v>
      </c>
      <c r="P41" s="44" t="s">
        <v>264</v>
      </c>
      <c r="Q41" s="105">
        <v>17</v>
      </c>
      <c r="R41" s="365"/>
      <c r="S41" s="366"/>
    </row>
    <row r="42" spans="1:19" ht="15" thickBot="1" x14ac:dyDescent="0.25">
      <c r="A42" s="1" t="s">
        <v>58</v>
      </c>
      <c r="B42" s="52" t="s">
        <v>334</v>
      </c>
      <c r="C42" s="28"/>
      <c r="D42" s="28"/>
      <c r="E42" s="44">
        <v>0</v>
      </c>
      <c r="F42" s="44">
        <v>0</v>
      </c>
      <c r="G42" s="44">
        <v>0</v>
      </c>
      <c r="H42" s="44">
        <v>7</v>
      </c>
      <c r="I42" s="44">
        <v>0</v>
      </c>
      <c r="J42" s="44">
        <v>0</v>
      </c>
      <c r="K42" s="44">
        <v>0</v>
      </c>
      <c r="L42" s="44" t="s">
        <v>264</v>
      </c>
      <c r="M42" s="44" t="s">
        <v>264</v>
      </c>
      <c r="N42" s="44" t="s">
        <v>264</v>
      </c>
      <c r="O42" s="44" t="s">
        <v>264</v>
      </c>
      <c r="P42" s="44" t="s">
        <v>264</v>
      </c>
      <c r="Q42" s="105">
        <v>7</v>
      </c>
      <c r="R42" s="365"/>
      <c r="S42" s="366"/>
    </row>
    <row r="43" spans="1:19" ht="15" thickBot="1" x14ac:dyDescent="0.25">
      <c r="A43" s="1" t="s">
        <v>58</v>
      </c>
      <c r="B43" s="52" t="s">
        <v>335</v>
      </c>
      <c r="C43" s="28"/>
      <c r="D43" s="28"/>
      <c r="E43" s="44">
        <v>2</v>
      </c>
      <c r="F43" s="44">
        <v>0</v>
      </c>
      <c r="G43" s="44">
        <v>2</v>
      </c>
      <c r="H43" s="44">
        <v>15</v>
      </c>
      <c r="I43" s="44">
        <v>38</v>
      </c>
      <c r="J43" s="44">
        <v>0</v>
      </c>
      <c r="K43" s="44">
        <v>10</v>
      </c>
      <c r="L43" s="44" t="s">
        <v>264</v>
      </c>
      <c r="M43" s="44" t="s">
        <v>264</v>
      </c>
      <c r="N43" s="44" t="s">
        <v>264</v>
      </c>
      <c r="O43" s="44" t="s">
        <v>264</v>
      </c>
      <c r="P43" s="44" t="s">
        <v>264</v>
      </c>
      <c r="Q43" s="105">
        <v>67</v>
      </c>
      <c r="R43" s="365"/>
      <c r="S43" s="366"/>
    </row>
    <row r="44" spans="1:19" ht="15" thickBot="1" x14ac:dyDescent="0.25">
      <c r="A44" s="1" t="s">
        <v>58</v>
      </c>
      <c r="B44" s="52" t="s">
        <v>336</v>
      </c>
      <c r="C44" s="28"/>
      <c r="D44" s="28"/>
      <c r="E44" s="44">
        <v>0</v>
      </c>
      <c r="F44" s="44">
        <v>0</v>
      </c>
      <c r="G44" s="44">
        <v>0</v>
      </c>
      <c r="H44" s="44">
        <v>12</v>
      </c>
      <c r="I44" s="44">
        <v>11</v>
      </c>
      <c r="J44" s="44">
        <v>7</v>
      </c>
      <c r="K44" s="44">
        <v>0</v>
      </c>
      <c r="L44" s="44" t="s">
        <v>264</v>
      </c>
      <c r="M44" s="44" t="s">
        <v>264</v>
      </c>
      <c r="N44" s="44" t="s">
        <v>264</v>
      </c>
      <c r="O44" s="44" t="s">
        <v>264</v>
      </c>
      <c r="P44" s="44" t="s">
        <v>264</v>
      </c>
      <c r="Q44" s="105">
        <v>30</v>
      </c>
      <c r="R44" s="365"/>
      <c r="S44" s="366"/>
    </row>
    <row r="45" spans="1:19" ht="15" thickBot="1" x14ac:dyDescent="0.25">
      <c r="A45" s="1" t="s">
        <v>58</v>
      </c>
      <c r="B45" s="52" t="s">
        <v>337</v>
      </c>
      <c r="C45" s="28"/>
      <c r="D45" s="28"/>
      <c r="E45" s="44">
        <v>2</v>
      </c>
      <c r="F45" s="44">
        <v>1</v>
      </c>
      <c r="G45" s="44">
        <v>1</v>
      </c>
      <c r="H45" s="44">
        <v>9</v>
      </c>
      <c r="I45" s="44">
        <v>5</v>
      </c>
      <c r="J45" s="44">
        <v>14</v>
      </c>
      <c r="K45" s="44">
        <v>4</v>
      </c>
      <c r="L45" s="44" t="s">
        <v>264</v>
      </c>
      <c r="M45" s="44" t="s">
        <v>264</v>
      </c>
      <c r="N45" s="44" t="s">
        <v>264</v>
      </c>
      <c r="O45" s="44" t="s">
        <v>264</v>
      </c>
      <c r="P45" s="44" t="s">
        <v>264</v>
      </c>
      <c r="Q45" s="105">
        <v>36</v>
      </c>
      <c r="R45" s="365"/>
      <c r="S45" s="366"/>
    </row>
    <row r="46" spans="1:19" ht="15" thickBot="1" x14ac:dyDescent="0.25">
      <c r="A46" s="1" t="s">
        <v>58</v>
      </c>
      <c r="B46" s="52" t="s">
        <v>338</v>
      </c>
      <c r="C46" s="28"/>
      <c r="D46" s="28"/>
      <c r="E46" s="44">
        <v>0</v>
      </c>
      <c r="F46" s="44">
        <v>0</v>
      </c>
      <c r="G46" s="44">
        <v>0</v>
      </c>
      <c r="H46" s="44">
        <v>3</v>
      </c>
      <c r="I46" s="44">
        <v>9</v>
      </c>
      <c r="J46" s="44">
        <v>0</v>
      </c>
      <c r="K46" s="44">
        <v>2</v>
      </c>
      <c r="L46" s="44" t="s">
        <v>264</v>
      </c>
      <c r="M46" s="44" t="s">
        <v>264</v>
      </c>
      <c r="N46" s="44" t="s">
        <v>264</v>
      </c>
      <c r="O46" s="44" t="s">
        <v>264</v>
      </c>
      <c r="P46" s="44" t="s">
        <v>264</v>
      </c>
      <c r="Q46" s="105">
        <v>14</v>
      </c>
      <c r="R46" s="365"/>
      <c r="S46" s="366"/>
    </row>
    <row r="47" spans="1:19" ht="15" thickBot="1" x14ac:dyDescent="0.25">
      <c r="A47" s="1" t="s">
        <v>58</v>
      </c>
      <c r="B47" s="52" t="s">
        <v>339</v>
      </c>
      <c r="C47" s="28"/>
      <c r="D47" s="28"/>
      <c r="E47" s="44">
        <v>0</v>
      </c>
      <c r="F47" s="44">
        <v>1</v>
      </c>
      <c r="G47" s="44">
        <v>0</v>
      </c>
      <c r="H47" s="44">
        <v>6</v>
      </c>
      <c r="I47" s="44">
        <v>4</v>
      </c>
      <c r="J47" s="44">
        <v>0</v>
      </c>
      <c r="K47" s="44">
        <v>7</v>
      </c>
      <c r="L47" s="44" t="s">
        <v>264</v>
      </c>
      <c r="M47" s="44" t="s">
        <v>264</v>
      </c>
      <c r="N47" s="44" t="s">
        <v>264</v>
      </c>
      <c r="O47" s="44" t="s">
        <v>264</v>
      </c>
      <c r="P47" s="44" t="s">
        <v>264</v>
      </c>
      <c r="Q47" s="105">
        <v>18</v>
      </c>
      <c r="R47" s="365"/>
      <c r="S47" s="366"/>
    </row>
    <row r="48" spans="1:19" ht="15" thickBot="1" x14ac:dyDescent="0.25">
      <c r="A48" s="40" t="s">
        <v>58</v>
      </c>
      <c r="B48" s="40" t="s">
        <v>340</v>
      </c>
      <c r="C48" s="28"/>
      <c r="D48" s="28"/>
      <c r="E48" s="44">
        <v>8</v>
      </c>
      <c r="F48" s="44">
        <v>27</v>
      </c>
      <c r="G48" s="44">
        <v>0</v>
      </c>
      <c r="H48" s="44">
        <v>5</v>
      </c>
      <c r="I48" s="44">
        <v>96</v>
      </c>
      <c r="J48" s="44">
        <v>12</v>
      </c>
      <c r="K48" s="44">
        <v>14</v>
      </c>
      <c r="L48" s="44" t="s">
        <v>264</v>
      </c>
      <c r="M48" s="44" t="s">
        <v>264</v>
      </c>
      <c r="N48" s="44" t="s">
        <v>264</v>
      </c>
      <c r="O48" s="44" t="s">
        <v>264</v>
      </c>
      <c r="P48" s="44" t="s">
        <v>264</v>
      </c>
      <c r="Q48" s="105">
        <v>162</v>
      </c>
      <c r="R48" s="365"/>
      <c r="S48" s="366"/>
    </row>
    <row r="49" spans="1:19" ht="15" thickBot="1" x14ac:dyDescent="0.25">
      <c r="A49" s="294" t="s">
        <v>436</v>
      </c>
      <c r="B49" s="295"/>
      <c r="C49" s="76">
        <v>0.47192071731949037</v>
      </c>
      <c r="D49" s="9">
        <v>0.19915054270882493</v>
      </c>
      <c r="E49" s="5">
        <v>14</v>
      </c>
      <c r="F49" s="5">
        <v>31</v>
      </c>
      <c r="G49" s="5">
        <v>7</v>
      </c>
      <c r="H49" s="5">
        <v>87</v>
      </c>
      <c r="I49" s="5">
        <v>181</v>
      </c>
      <c r="J49" s="5">
        <v>58</v>
      </c>
      <c r="K49" s="5">
        <v>44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211">
        <v>422</v>
      </c>
      <c r="R49" s="372">
        <v>2119</v>
      </c>
      <c r="S49" s="373"/>
    </row>
    <row r="50" spans="1:19" ht="15" thickBot="1" x14ac:dyDescent="0.25">
      <c r="A50" s="1" t="s">
        <v>72</v>
      </c>
      <c r="B50" s="52" t="s">
        <v>341</v>
      </c>
      <c r="E50" s="44">
        <v>61</v>
      </c>
      <c r="F50" s="44">
        <v>34</v>
      </c>
      <c r="G50" s="44">
        <v>45</v>
      </c>
      <c r="H50" s="44">
        <v>38</v>
      </c>
      <c r="I50" s="44">
        <v>45</v>
      </c>
      <c r="J50" s="44">
        <v>18</v>
      </c>
      <c r="K50" s="27">
        <v>25</v>
      </c>
      <c r="Q50" s="105">
        <v>266</v>
      </c>
    </row>
    <row r="51" spans="1:19" ht="15" thickBot="1" x14ac:dyDescent="0.25">
      <c r="A51" s="1" t="s">
        <v>72</v>
      </c>
      <c r="B51" s="52" t="s">
        <v>342</v>
      </c>
      <c r="C51" s="28"/>
      <c r="D51" s="28"/>
      <c r="E51" s="44">
        <v>0</v>
      </c>
      <c r="F51" s="44">
        <v>2</v>
      </c>
      <c r="G51" s="44">
        <v>13</v>
      </c>
      <c r="H51" s="44">
        <v>7</v>
      </c>
      <c r="I51" s="44">
        <v>0</v>
      </c>
      <c r="J51" s="44">
        <v>0</v>
      </c>
      <c r="K51" s="44">
        <v>10</v>
      </c>
      <c r="L51" s="44" t="s">
        <v>264</v>
      </c>
      <c r="M51" s="44" t="s">
        <v>264</v>
      </c>
      <c r="N51" s="44" t="s">
        <v>264</v>
      </c>
      <c r="O51" s="44" t="s">
        <v>264</v>
      </c>
      <c r="P51" s="44" t="s">
        <v>264</v>
      </c>
      <c r="Q51" s="105">
        <v>32</v>
      </c>
      <c r="R51" s="365"/>
      <c r="S51" s="366"/>
    </row>
    <row r="52" spans="1:19" ht="15" thickBot="1" x14ac:dyDescent="0.25">
      <c r="A52" s="1" t="s">
        <v>72</v>
      </c>
      <c r="B52" s="52" t="s">
        <v>343</v>
      </c>
      <c r="C52" s="28"/>
      <c r="D52" s="28"/>
      <c r="E52" s="44">
        <v>8</v>
      </c>
      <c r="F52" s="44">
        <v>10</v>
      </c>
      <c r="G52" s="44">
        <v>11</v>
      </c>
      <c r="H52" s="44">
        <v>10</v>
      </c>
      <c r="I52" s="44">
        <v>0</v>
      </c>
      <c r="J52" s="44">
        <v>2</v>
      </c>
      <c r="K52" s="44">
        <v>1</v>
      </c>
      <c r="L52" s="44" t="s">
        <v>264</v>
      </c>
      <c r="M52" s="44" t="s">
        <v>264</v>
      </c>
      <c r="N52" s="44" t="s">
        <v>264</v>
      </c>
      <c r="O52" s="44" t="s">
        <v>264</v>
      </c>
      <c r="P52" s="44" t="s">
        <v>264</v>
      </c>
      <c r="Q52" s="105">
        <v>42</v>
      </c>
      <c r="R52" s="365"/>
      <c r="S52" s="366"/>
    </row>
    <row r="53" spans="1:19" ht="15" thickBot="1" x14ac:dyDescent="0.25">
      <c r="A53" s="1" t="s">
        <v>72</v>
      </c>
      <c r="B53" s="52" t="s">
        <v>344</v>
      </c>
      <c r="C53" s="28"/>
      <c r="D53" s="28"/>
      <c r="E53" s="44">
        <v>5</v>
      </c>
      <c r="F53" s="44">
        <v>0</v>
      </c>
      <c r="G53" s="44">
        <v>7</v>
      </c>
      <c r="H53" s="44">
        <v>3</v>
      </c>
      <c r="I53" s="44">
        <v>5</v>
      </c>
      <c r="J53" s="44">
        <v>3</v>
      </c>
      <c r="K53" s="44">
        <v>0</v>
      </c>
      <c r="L53" s="44" t="s">
        <v>264</v>
      </c>
      <c r="M53" s="44" t="s">
        <v>264</v>
      </c>
      <c r="N53" s="44" t="s">
        <v>264</v>
      </c>
      <c r="O53" s="44" t="s">
        <v>264</v>
      </c>
      <c r="P53" s="44" t="s">
        <v>264</v>
      </c>
      <c r="Q53" s="105">
        <v>23</v>
      </c>
      <c r="R53" s="365"/>
      <c r="S53" s="366"/>
    </row>
    <row r="54" spans="1:19" ht="15" thickBot="1" x14ac:dyDescent="0.25">
      <c r="A54" s="1" t="s">
        <v>72</v>
      </c>
      <c r="B54" s="52" t="s">
        <v>345</v>
      </c>
      <c r="C54" s="28"/>
      <c r="D54" s="28"/>
      <c r="E54" s="44">
        <v>0</v>
      </c>
      <c r="F54" s="44">
        <v>1</v>
      </c>
      <c r="G54" s="44">
        <v>0</v>
      </c>
      <c r="H54" s="44">
        <v>0</v>
      </c>
      <c r="I54" s="44">
        <v>3</v>
      </c>
      <c r="J54" s="44">
        <v>1</v>
      </c>
      <c r="K54" s="44">
        <v>0</v>
      </c>
      <c r="L54" s="44" t="s">
        <v>264</v>
      </c>
      <c r="M54" s="44" t="s">
        <v>264</v>
      </c>
      <c r="N54" s="44" t="s">
        <v>264</v>
      </c>
      <c r="O54" s="44" t="s">
        <v>264</v>
      </c>
      <c r="P54" s="44" t="s">
        <v>264</v>
      </c>
      <c r="Q54" s="105">
        <v>5</v>
      </c>
      <c r="R54" s="365"/>
      <c r="S54" s="366"/>
    </row>
    <row r="55" spans="1:19" ht="15" thickBot="1" x14ac:dyDescent="0.25">
      <c r="A55" s="1" t="s">
        <v>72</v>
      </c>
      <c r="B55" s="52" t="s">
        <v>346</v>
      </c>
      <c r="C55" s="28"/>
      <c r="D55" s="28"/>
      <c r="E55" s="44">
        <v>5</v>
      </c>
      <c r="F55" s="44">
        <v>0</v>
      </c>
      <c r="G55" s="44">
        <v>7</v>
      </c>
      <c r="H55" s="44">
        <v>0</v>
      </c>
      <c r="I55" s="44">
        <v>11</v>
      </c>
      <c r="J55" s="44">
        <v>2</v>
      </c>
      <c r="K55" s="44">
        <v>3</v>
      </c>
      <c r="L55" s="44" t="s">
        <v>264</v>
      </c>
      <c r="M55" s="44" t="s">
        <v>264</v>
      </c>
      <c r="N55" s="44" t="s">
        <v>264</v>
      </c>
      <c r="O55" s="44" t="s">
        <v>264</v>
      </c>
      <c r="P55" s="44" t="s">
        <v>264</v>
      </c>
      <c r="Q55" s="105">
        <v>28</v>
      </c>
      <c r="R55" s="365"/>
      <c r="S55" s="366"/>
    </row>
    <row r="56" spans="1:19" ht="15" thickBot="1" x14ac:dyDescent="0.25">
      <c r="A56" s="1" t="s">
        <v>72</v>
      </c>
      <c r="B56" s="52" t="s">
        <v>347</v>
      </c>
      <c r="C56" s="28"/>
      <c r="D56" s="28"/>
      <c r="E56" s="44">
        <v>1</v>
      </c>
      <c r="F56" s="44">
        <v>0</v>
      </c>
      <c r="G56" s="44">
        <v>5</v>
      </c>
      <c r="H56" s="44">
        <v>4</v>
      </c>
      <c r="I56" s="44">
        <v>10</v>
      </c>
      <c r="J56" s="44">
        <v>0</v>
      </c>
      <c r="K56" s="44">
        <v>0</v>
      </c>
      <c r="L56" s="44" t="s">
        <v>264</v>
      </c>
      <c r="M56" s="44" t="s">
        <v>264</v>
      </c>
      <c r="N56" s="44" t="s">
        <v>264</v>
      </c>
      <c r="O56" s="44" t="s">
        <v>264</v>
      </c>
      <c r="P56" s="44" t="s">
        <v>264</v>
      </c>
      <c r="Q56" s="105">
        <v>20</v>
      </c>
      <c r="R56" s="365"/>
      <c r="S56" s="366"/>
    </row>
    <row r="57" spans="1:19" ht="15" thickBot="1" x14ac:dyDescent="0.25">
      <c r="A57" s="1" t="s">
        <v>72</v>
      </c>
      <c r="B57" s="52" t="s">
        <v>348</v>
      </c>
      <c r="C57" s="28"/>
      <c r="D57" s="28"/>
      <c r="E57" s="44">
        <v>0</v>
      </c>
      <c r="F57" s="44">
        <v>3</v>
      </c>
      <c r="G57" s="44">
        <v>2</v>
      </c>
      <c r="H57" s="44">
        <v>5</v>
      </c>
      <c r="I57" s="44">
        <v>4</v>
      </c>
      <c r="J57" s="44">
        <v>1</v>
      </c>
      <c r="K57" s="44">
        <v>2</v>
      </c>
      <c r="L57" s="44" t="s">
        <v>264</v>
      </c>
      <c r="M57" s="44" t="s">
        <v>264</v>
      </c>
      <c r="N57" s="44" t="s">
        <v>264</v>
      </c>
      <c r="O57" s="44" t="s">
        <v>264</v>
      </c>
      <c r="P57" s="44" t="s">
        <v>264</v>
      </c>
      <c r="Q57" s="105">
        <v>17</v>
      </c>
      <c r="R57" s="365"/>
      <c r="S57" s="366"/>
    </row>
    <row r="58" spans="1:19" ht="15" thickBot="1" x14ac:dyDescent="0.25">
      <c r="A58" s="1" t="s">
        <v>72</v>
      </c>
      <c r="B58" s="52" t="s">
        <v>349</v>
      </c>
      <c r="C58" s="28"/>
      <c r="D58" s="28"/>
      <c r="E58" s="44">
        <v>3</v>
      </c>
      <c r="F58" s="44">
        <v>2</v>
      </c>
      <c r="G58" s="44">
        <v>12</v>
      </c>
      <c r="H58" s="44">
        <v>19</v>
      </c>
      <c r="I58" s="44">
        <v>5</v>
      </c>
      <c r="J58" s="44">
        <v>3</v>
      </c>
      <c r="K58" s="44">
        <v>0</v>
      </c>
      <c r="L58" s="44" t="s">
        <v>264</v>
      </c>
      <c r="M58" s="44" t="s">
        <v>264</v>
      </c>
      <c r="N58" s="44" t="s">
        <v>264</v>
      </c>
      <c r="O58" s="44" t="s">
        <v>264</v>
      </c>
      <c r="P58" s="44" t="s">
        <v>264</v>
      </c>
      <c r="Q58" s="105">
        <v>44</v>
      </c>
      <c r="R58" s="365"/>
      <c r="S58" s="366"/>
    </row>
    <row r="59" spans="1:19" ht="15" thickBot="1" x14ac:dyDescent="0.25">
      <c r="A59" s="1" t="s">
        <v>72</v>
      </c>
      <c r="B59" s="52" t="s">
        <v>350</v>
      </c>
      <c r="C59" s="28"/>
      <c r="D59" s="28"/>
      <c r="E59" s="44">
        <v>0</v>
      </c>
      <c r="F59" s="44">
        <v>3</v>
      </c>
      <c r="G59" s="44">
        <v>2</v>
      </c>
      <c r="H59" s="44">
        <v>3</v>
      </c>
      <c r="I59" s="44">
        <v>13</v>
      </c>
      <c r="J59" s="44">
        <v>11</v>
      </c>
      <c r="K59" s="44">
        <v>0</v>
      </c>
      <c r="L59" s="44" t="s">
        <v>264</v>
      </c>
      <c r="M59" s="44" t="s">
        <v>264</v>
      </c>
      <c r="N59" s="44" t="s">
        <v>264</v>
      </c>
      <c r="O59" s="44" t="s">
        <v>264</v>
      </c>
      <c r="P59" s="44" t="s">
        <v>264</v>
      </c>
      <c r="Q59" s="105">
        <v>32</v>
      </c>
      <c r="R59" s="365"/>
      <c r="S59" s="366"/>
    </row>
    <row r="60" spans="1:19" ht="15" thickBot="1" x14ac:dyDescent="0.25">
      <c r="A60" s="1" t="s">
        <v>72</v>
      </c>
      <c r="B60" s="52" t="s">
        <v>351</v>
      </c>
      <c r="C60" s="28"/>
      <c r="D60" s="28"/>
      <c r="E60" s="44">
        <v>12</v>
      </c>
      <c r="F60" s="44">
        <v>3</v>
      </c>
      <c r="G60" s="44">
        <v>12</v>
      </c>
      <c r="H60" s="44">
        <v>10</v>
      </c>
      <c r="I60" s="44">
        <v>56</v>
      </c>
      <c r="J60" s="44">
        <v>16</v>
      </c>
      <c r="K60" s="44">
        <v>9</v>
      </c>
      <c r="L60" s="44" t="s">
        <v>264</v>
      </c>
      <c r="M60" s="44" t="s">
        <v>264</v>
      </c>
      <c r="N60" s="44" t="s">
        <v>264</v>
      </c>
      <c r="O60" s="44" t="s">
        <v>264</v>
      </c>
      <c r="P60" s="44" t="s">
        <v>264</v>
      </c>
      <c r="Q60" s="105">
        <v>118</v>
      </c>
      <c r="R60" s="365"/>
      <c r="S60" s="366"/>
    </row>
    <row r="61" spans="1:19" ht="15" thickBot="1" x14ac:dyDescent="0.25">
      <c r="A61" s="1" t="s">
        <v>72</v>
      </c>
      <c r="B61" s="52" t="s">
        <v>352</v>
      </c>
      <c r="C61" s="28"/>
      <c r="D61" s="28"/>
      <c r="E61" s="44">
        <v>1</v>
      </c>
      <c r="F61" s="44">
        <v>0</v>
      </c>
      <c r="G61" s="44">
        <v>10</v>
      </c>
      <c r="H61" s="44">
        <v>4</v>
      </c>
      <c r="I61" s="44">
        <v>14</v>
      </c>
      <c r="J61" s="44">
        <v>1</v>
      </c>
      <c r="K61" s="44">
        <v>1</v>
      </c>
      <c r="L61" s="44" t="s">
        <v>264</v>
      </c>
      <c r="M61" s="44" t="s">
        <v>264</v>
      </c>
      <c r="N61" s="44" t="s">
        <v>264</v>
      </c>
      <c r="O61" s="44" t="s">
        <v>264</v>
      </c>
      <c r="P61" s="44" t="s">
        <v>264</v>
      </c>
      <c r="Q61" s="105">
        <v>31</v>
      </c>
      <c r="R61" s="365"/>
      <c r="S61" s="366"/>
    </row>
    <row r="62" spans="1:19" ht="15" thickBot="1" x14ac:dyDescent="0.25">
      <c r="A62" s="1" t="s">
        <v>72</v>
      </c>
      <c r="B62" s="52" t="s">
        <v>353</v>
      </c>
      <c r="C62" s="28"/>
      <c r="D62" s="28"/>
      <c r="E62" s="44">
        <v>1</v>
      </c>
      <c r="F62" s="44">
        <v>2</v>
      </c>
      <c r="G62" s="44">
        <v>7</v>
      </c>
      <c r="H62" s="44">
        <v>0</v>
      </c>
      <c r="I62" s="44">
        <v>6</v>
      </c>
      <c r="J62" s="44">
        <v>4</v>
      </c>
      <c r="K62" s="44">
        <v>2</v>
      </c>
      <c r="L62" s="44" t="s">
        <v>264</v>
      </c>
      <c r="M62" s="44" t="s">
        <v>264</v>
      </c>
      <c r="N62" s="44" t="s">
        <v>264</v>
      </c>
      <c r="O62" s="44" t="s">
        <v>264</v>
      </c>
      <c r="P62" s="44" t="s">
        <v>264</v>
      </c>
      <c r="Q62" s="105">
        <v>22</v>
      </c>
      <c r="R62" s="365"/>
      <c r="S62" s="366"/>
    </row>
    <row r="63" spans="1:19" ht="15" thickBot="1" x14ac:dyDescent="0.25">
      <c r="A63" s="51" t="s">
        <v>72</v>
      </c>
      <c r="B63" s="52" t="s">
        <v>354</v>
      </c>
      <c r="C63" s="28"/>
      <c r="D63" s="28"/>
      <c r="E63" s="44">
        <v>85</v>
      </c>
      <c r="F63" s="44">
        <v>105</v>
      </c>
      <c r="G63" s="44">
        <v>177</v>
      </c>
      <c r="H63" s="44">
        <v>63</v>
      </c>
      <c r="I63" s="44">
        <v>108</v>
      </c>
      <c r="J63" s="44">
        <v>124</v>
      </c>
      <c r="K63" s="44">
        <v>231</v>
      </c>
      <c r="L63" s="44" t="s">
        <v>264</v>
      </c>
      <c r="M63" s="44" t="s">
        <v>264</v>
      </c>
      <c r="N63" s="44" t="s">
        <v>264</v>
      </c>
      <c r="O63" s="44" t="s">
        <v>264</v>
      </c>
      <c r="P63" s="44" t="s">
        <v>264</v>
      </c>
      <c r="Q63" s="105">
        <v>893</v>
      </c>
      <c r="R63" s="365"/>
      <c r="S63" s="366"/>
    </row>
    <row r="64" spans="1:19" ht="15" thickBot="1" x14ac:dyDescent="0.25">
      <c r="A64" s="294" t="s">
        <v>160</v>
      </c>
      <c r="B64" s="295"/>
      <c r="C64" s="76">
        <v>0.61614897879084385</v>
      </c>
      <c r="D64" s="9">
        <v>0.32594280978035639</v>
      </c>
      <c r="E64" s="5">
        <v>182</v>
      </c>
      <c r="F64" s="5">
        <v>165</v>
      </c>
      <c r="G64" s="5">
        <v>310</v>
      </c>
      <c r="H64" s="5">
        <v>166</v>
      </c>
      <c r="I64" s="5">
        <v>280</v>
      </c>
      <c r="J64" s="5">
        <v>186</v>
      </c>
      <c r="K64" s="5">
        <v>284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211">
        <v>1573</v>
      </c>
      <c r="R64" s="372">
        <v>4826</v>
      </c>
      <c r="S64" s="373"/>
    </row>
    <row r="65" spans="1:19" ht="15" thickBot="1" x14ac:dyDescent="0.25">
      <c r="A65" s="1" t="s">
        <v>83</v>
      </c>
      <c r="B65" s="52" t="s">
        <v>355</v>
      </c>
      <c r="E65" s="44">
        <v>5</v>
      </c>
      <c r="F65" s="44">
        <v>11</v>
      </c>
      <c r="G65" s="44">
        <v>23</v>
      </c>
      <c r="H65" s="44">
        <v>25</v>
      </c>
      <c r="I65" s="44">
        <v>11</v>
      </c>
      <c r="J65" s="44">
        <v>12</v>
      </c>
      <c r="K65" s="27">
        <v>41</v>
      </c>
      <c r="Q65" s="7">
        <v>128</v>
      </c>
    </row>
    <row r="66" spans="1:19" ht="15" thickBot="1" x14ac:dyDescent="0.25">
      <c r="A66" s="1" t="s">
        <v>83</v>
      </c>
      <c r="B66" s="52" t="s">
        <v>356</v>
      </c>
      <c r="C66" s="28"/>
      <c r="D66" s="28"/>
      <c r="E66" s="44">
        <v>14</v>
      </c>
      <c r="F66" s="44">
        <v>4</v>
      </c>
      <c r="G66" s="44">
        <v>0</v>
      </c>
      <c r="H66" s="44">
        <v>10</v>
      </c>
      <c r="I66" s="44">
        <v>3</v>
      </c>
      <c r="J66" s="44">
        <v>12</v>
      </c>
      <c r="K66" s="44">
        <v>29</v>
      </c>
      <c r="L66" s="44" t="s">
        <v>264</v>
      </c>
      <c r="M66" s="44" t="s">
        <v>264</v>
      </c>
      <c r="N66" s="44" t="s">
        <v>264</v>
      </c>
      <c r="O66" s="44" t="s">
        <v>264</v>
      </c>
      <c r="P66" s="44" t="s">
        <v>264</v>
      </c>
      <c r="Q66" s="7">
        <v>72</v>
      </c>
      <c r="R66" s="365"/>
      <c r="S66" s="366"/>
    </row>
    <row r="67" spans="1:19" ht="15" thickBot="1" x14ac:dyDescent="0.25">
      <c r="A67" s="1" t="s">
        <v>83</v>
      </c>
      <c r="B67" s="52" t="s">
        <v>357</v>
      </c>
      <c r="C67" s="28"/>
      <c r="D67" s="28"/>
      <c r="E67" s="44">
        <v>0</v>
      </c>
      <c r="F67" s="44">
        <v>3</v>
      </c>
      <c r="G67" s="44">
        <v>0</v>
      </c>
      <c r="H67" s="44">
        <v>7</v>
      </c>
      <c r="I67" s="44">
        <v>7</v>
      </c>
      <c r="J67" s="44">
        <v>5</v>
      </c>
      <c r="K67" s="44">
        <v>6</v>
      </c>
      <c r="L67" s="44" t="s">
        <v>264</v>
      </c>
      <c r="M67" s="44" t="s">
        <v>264</v>
      </c>
      <c r="N67" s="44" t="s">
        <v>264</v>
      </c>
      <c r="O67" s="44" t="s">
        <v>264</v>
      </c>
      <c r="P67" s="44" t="s">
        <v>264</v>
      </c>
      <c r="Q67" s="7">
        <v>28</v>
      </c>
      <c r="R67" s="365"/>
      <c r="S67" s="366"/>
    </row>
    <row r="68" spans="1:19" ht="15" thickBot="1" x14ac:dyDescent="0.25">
      <c r="A68" s="1" t="s">
        <v>83</v>
      </c>
      <c r="B68" s="52" t="s">
        <v>358</v>
      </c>
      <c r="C68" s="28"/>
      <c r="D68" s="28"/>
      <c r="E68" s="44">
        <v>0</v>
      </c>
      <c r="F68" s="44">
        <v>0</v>
      </c>
      <c r="G68" s="44">
        <v>5</v>
      </c>
      <c r="H68" s="44">
        <v>5</v>
      </c>
      <c r="I68" s="44">
        <v>1</v>
      </c>
      <c r="J68" s="44">
        <v>3</v>
      </c>
      <c r="K68" s="44">
        <v>8</v>
      </c>
      <c r="L68" s="44" t="s">
        <v>264</v>
      </c>
      <c r="M68" s="44" t="s">
        <v>264</v>
      </c>
      <c r="N68" s="44" t="s">
        <v>264</v>
      </c>
      <c r="O68" s="44" t="s">
        <v>264</v>
      </c>
      <c r="P68" s="44" t="s">
        <v>264</v>
      </c>
      <c r="Q68" s="7">
        <v>22</v>
      </c>
      <c r="R68" s="365"/>
      <c r="S68" s="366"/>
    </row>
    <row r="69" spans="1:19" ht="15" thickBot="1" x14ac:dyDescent="0.25">
      <c r="A69" s="1" t="s">
        <v>83</v>
      </c>
      <c r="B69" s="52" t="s">
        <v>359</v>
      </c>
      <c r="C69" s="28"/>
      <c r="D69" s="28"/>
      <c r="E69" s="44">
        <v>10</v>
      </c>
      <c r="F69" s="44">
        <v>5</v>
      </c>
      <c r="G69" s="44">
        <v>0</v>
      </c>
      <c r="H69" s="44">
        <v>0</v>
      </c>
      <c r="I69" s="44">
        <v>5</v>
      </c>
      <c r="J69" s="44">
        <v>5</v>
      </c>
      <c r="K69" s="44">
        <v>4</v>
      </c>
      <c r="L69" s="44" t="s">
        <v>264</v>
      </c>
      <c r="M69" s="44" t="s">
        <v>264</v>
      </c>
      <c r="N69" s="44" t="s">
        <v>264</v>
      </c>
      <c r="O69" s="44" t="s">
        <v>264</v>
      </c>
      <c r="P69" s="44" t="s">
        <v>264</v>
      </c>
      <c r="Q69" s="7">
        <v>29</v>
      </c>
      <c r="R69" s="365"/>
      <c r="S69" s="366"/>
    </row>
    <row r="70" spans="1:19" ht="15" thickBot="1" x14ac:dyDescent="0.25">
      <c r="A70" s="1" t="s">
        <v>83</v>
      </c>
      <c r="B70" s="52" t="s">
        <v>360</v>
      </c>
      <c r="C70" s="28"/>
      <c r="D70" s="28"/>
      <c r="E70" s="44">
        <v>6</v>
      </c>
      <c r="F70" s="44">
        <v>7</v>
      </c>
      <c r="G70" s="44">
        <v>7</v>
      </c>
      <c r="H70" s="44">
        <v>6</v>
      </c>
      <c r="I70" s="44">
        <v>0</v>
      </c>
      <c r="J70" s="44">
        <v>7</v>
      </c>
      <c r="K70" s="44">
        <v>0</v>
      </c>
      <c r="L70" s="44" t="s">
        <v>264</v>
      </c>
      <c r="M70" s="44" t="s">
        <v>264</v>
      </c>
      <c r="N70" s="44" t="s">
        <v>264</v>
      </c>
      <c r="O70" s="44" t="s">
        <v>264</v>
      </c>
      <c r="P70" s="44" t="s">
        <v>264</v>
      </c>
      <c r="Q70" s="7">
        <v>33</v>
      </c>
      <c r="R70" s="365"/>
      <c r="S70" s="366"/>
    </row>
    <row r="71" spans="1:19" ht="15" thickBot="1" x14ac:dyDescent="0.25">
      <c r="A71" s="1" t="s">
        <v>83</v>
      </c>
      <c r="B71" s="52" t="s">
        <v>361</v>
      </c>
      <c r="C71" s="28"/>
      <c r="D71" s="28"/>
      <c r="E71" s="44">
        <v>0</v>
      </c>
      <c r="F71" s="44">
        <v>0</v>
      </c>
      <c r="G71" s="44">
        <v>0</v>
      </c>
      <c r="H71" s="44">
        <v>0</v>
      </c>
      <c r="I71" s="44">
        <v>2</v>
      </c>
      <c r="J71" s="44">
        <v>0</v>
      </c>
      <c r="K71" s="44">
        <v>0</v>
      </c>
      <c r="L71" s="44" t="s">
        <v>264</v>
      </c>
      <c r="M71" s="44" t="s">
        <v>264</v>
      </c>
      <c r="N71" s="44" t="s">
        <v>264</v>
      </c>
      <c r="O71" s="44" t="s">
        <v>264</v>
      </c>
      <c r="P71" s="44" t="s">
        <v>264</v>
      </c>
      <c r="Q71" s="7">
        <v>2</v>
      </c>
      <c r="R71" s="365"/>
      <c r="S71" s="366"/>
    </row>
    <row r="72" spans="1:19" ht="15" thickBot="1" x14ac:dyDescent="0.25">
      <c r="A72" s="1" t="s">
        <v>83</v>
      </c>
      <c r="B72" s="52" t="s">
        <v>362</v>
      </c>
      <c r="C72" s="28"/>
      <c r="D72" s="28"/>
      <c r="E72" s="44">
        <v>4</v>
      </c>
      <c r="F72" s="44">
        <v>0</v>
      </c>
      <c r="G72" s="44">
        <v>0</v>
      </c>
      <c r="H72" s="44">
        <v>0</v>
      </c>
      <c r="I72" s="44">
        <v>6</v>
      </c>
      <c r="J72" s="44">
        <v>5</v>
      </c>
      <c r="K72" s="44">
        <v>6</v>
      </c>
      <c r="L72" s="44" t="s">
        <v>264</v>
      </c>
      <c r="M72" s="44" t="s">
        <v>264</v>
      </c>
      <c r="N72" s="44" t="s">
        <v>264</v>
      </c>
      <c r="O72" s="44" t="s">
        <v>264</v>
      </c>
      <c r="P72" s="44" t="s">
        <v>264</v>
      </c>
      <c r="Q72" s="7">
        <v>21</v>
      </c>
      <c r="R72" s="365"/>
      <c r="S72" s="366"/>
    </row>
    <row r="73" spans="1:19" ht="15" thickBot="1" x14ac:dyDescent="0.25">
      <c r="A73" s="1" t="s">
        <v>83</v>
      </c>
      <c r="B73" s="52" t="s">
        <v>363</v>
      </c>
      <c r="C73" s="28"/>
      <c r="D73" s="28"/>
      <c r="E73" s="44">
        <v>0</v>
      </c>
      <c r="F73" s="44">
        <v>1</v>
      </c>
      <c r="G73" s="44">
        <v>0</v>
      </c>
      <c r="H73" s="44">
        <v>2</v>
      </c>
      <c r="I73" s="44">
        <v>0</v>
      </c>
      <c r="J73" s="44">
        <v>3</v>
      </c>
      <c r="K73" s="44">
        <v>0</v>
      </c>
      <c r="L73" s="44" t="s">
        <v>264</v>
      </c>
      <c r="M73" s="44" t="s">
        <v>264</v>
      </c>
      <c r="N73" s="44" t="s">
        <v>264</v>
      </c>
      <c r="O73" s="44" t="s">
        <v>264</v>
      </c>
      <c r="P73" s="44" t="s">
        <v>264</v>
      </c>
      <c r="Q73" s="7">
        <v>6</v>
      </c>
      <c r="R73" s="365"/>
      <c r="S73" s="366"/>
    </row>
    <row r="74" spans="1:19" ht="15" thickBot="1" x14ac:dyDescent="0.25">
      <c r="A74" s="1" t="s">
        <v>83</v>
      </c>
      <c r="B74" s="52" t="s">
        <v>364</v>
      </c>
      <c r="C74" s="28"/>
      <c r="D74" s="28"/>
      <c r="E74" s="44">
        <v>2</v>
      </c>
      <c r="F74" s="44">
        <v>0</v>
      </c>
      <c r="G74" s="44">
        <v>0</v>
      </c>
      <c r="H74" s="44">
        <v>0</v>
      </c>
      <c r="I74" s="44">
        <v>3</v>
      </c>
      <c r="J74" s="44">
        <v>0</v>
      </c>
      <c r="K74" s="44">
        <v>0</v>
      </c>
      <c r="L74" s="44" t="s">
        <v>264</v>
      </c>
      <c r="M74" s="44" t="s">
        <v>264</v>
      </c>
      <c r="N74" s="44" t="s">
        <v>264</v>
      </c>
      <c r="O74" s="44" t="s">
        <v>264</v>
      </c>
      <c r="P74" s="44" t="s">
        <v>264</v>
      </c>
      <c r="Q74" s="7">
        <v>5</v>
      </c>
      <c r="R74" s="365"/>
      <c r="S74" s="366"/>
    </row>
    <row r="75" spans="1:19" ht="15" thickBot="1" x14ac:dyDescent="0.25">
      <c r="A75" s="294" t="s">
        <v>437</v>
      </c>
      <c r="B75" s="295"/>
      <c r="C75" s="76" t="e">
        <v>#VALUE!</v>
      </c>
      <c r="D75" s="9">
        <v>0.17474747474747473</v>
      </c>
      <c r="E75" s="5">
        <v>41</v>
      </c>
      <c r="F75" s="5">
        <v>31</v>
      </c>
      <c r="G75" s="5">
        <v>35</v>
      </c>
      <c r="H75" s="5">
        <v>55</v>
      </c>
      <c r="I75" s="5">
        <v>38</v>
      </c>
      <c r="J75" s="5">
        <v>52</v>
      </c>
      <c r="K75" s="5">
        <v>94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346</v>
      </c>
      <c r="R75" s="372">
        <v>1980</v>
      </c>
      <c r="S75" s="373"/>
    </row>
    <row r="76" spans="1:19" ht="15" thickBot="1" x14ac:dyDescent="0.25">
      <c r="A76" s="1" t="s">
        <v>89</v>
      </c>
      <c r="B76" s="52" t="s">
        <v>365</v>
      </c>
      <c r="E76" s="44">
        <v>7</v>
      </c>
      <c r="F76" s="44">
        <v>9</v>
      </c>
      <c r="G76" s="44">
        <v>7</v>
      </c>
      <c r="H76" s="44">
        <v>6</v>
      </c>
      <c r="I76" s="44">
        <v>8</v>
      </c>
      <c r="J76" s="44">
        <v>2</v>
      </c>
      <c r="K76" s="27">
        <v>4</v>
      </c>
      <c r="Q76" s="7">
        <v>43</v>
      </c>
    </row>
    <row r="77" spans="1:19" ht="15" thickBot="1" x14ac:dyDescent="0.25">
      <c r="A77" s="1" t="s">
        <v>89</v>
      </c>
      <c r="B77" s="52" t="s">
        <v>366</v>
      </c>
      <c r="C77" s="28"/>
      <c r="D77" s="28"/>
      <c r="E77" s="44">
        <v>0</v>
      </c>
      <c r="F77" s="44">
        <v>0</v>
      </c>
      <c r="G77" s="44">
        <v>2</v>
      </c>
      <c r="H77" s="44">
        <v>6</v>
      </c>
      <c r="I77" s="44">
        <v>23</v>
      </c>
      <c r="J77" s="44">
        <v>9</v>
      </c>
      <c r="K77" s="44">
        <v>7</v>
      </c>
      <c r="L77" s="44" t="s">
        <v>264</v>
      </c>
      <c r="M77" s="44" t="s">
        <v>264</v>
      </c>
      <c r="N77" s="44" t="s">
        <v>264</v>
      </c>
      <c r="O77" s="44" t="s">
        <v>264</v>
      </c>
      <c r="P77" s="44" t="s">
        <v>264</v>
      </c>
      <c r="Q77" s="7">
        <v>47</v>
      </c>
      <c r="R77" s="365"/>
      <c r="S77" s="366"/>
    </row>
    <row r="78" spans="1:19" ht="15" thickBot="1" x14ac:dyDescent="0.25">
      <c r="A78" s="1" t="s">
        <v>89</v>
      </c>
      <c r="B78" s="52" t="s">
        <v>367</v>
      </c>
      <c r="C78" s="28"/>
      <c r="D78" s="28"/>
      <c r="E78" s="44">
        <v>16</v>
      </c>
      <c r="F78" s="44">
        <v>27</v>
      </c>
      <c r="G78" s="44">
        <v>18</v>
      </c>
      <c r="H78" s="44">
        <v>21</v>
      </c>
      <c r="I78" s="44">
        <v>9</v>
      </c>
      <c r="J78" s="44">
        <v>24</v>
      </c>
      <c r="K78" s="44">
        <v>25</v>
      </c>
      <c r="L78" s="44" t="s">
        <v>264</v>
      </c>
      <c r="M78" s="44" t="s">
        <v>264</v>
      </c>
      <c r="N78" s="44" t="s">
        <v>264</v>
      </c>
      <c r="O78" s="44" t="s">
        <v>264</v>
      </c>
      <c r="P78" s="44" t="s">
        <v>264</v>
      </c>
      <c r="Q78" s="7">
        <v>140</v>
      </c>
      <c r="R78" s="365"/>
      <c r="S78" s="366"/>
    </row>
    <row r="79" spans="1:19" ht="15" thickBot="1" x14ac:dyDescent="0.25">
      <c r="A79" s="1" t="s">
        <v>89</v>
      </c>
      <c r="B79" s="52" t="s">
        <v>368</v>
      </c>
      <c r="C79" s="28"/>
      <c r="D79" s="28"/>
      <c r="E79" s="44">
        <v>0</v>
      </c>
      <c r="F79" s="44">
        <v>4</v>
      </c>
      <c r="G79" s="44">
        <v>2</v>
      </c>
      <c r="H79" s="44">
        <v>5</v>
      </c>
      <c r="I79" s="44">
        <v>3</v>
      </c>
      <c r="J79" s="44">
        <v>2</v>
      </c>
      <c r="K79" s="44">
        <v>4</v>
      </c>
      <c r="L79" s="44" t="s">
        <v>264</v>
      </c>
      <c r="M79" s="44" t="s">
        <v>264</v>
      </c>
      <c r="N79" s="44" t="s">
        <v>264</v>
      </c>
      <c r="O79" s="44" t="s">
        <v>264</v>
      </c>
      <c r="P79" s="44" t="s">
        <v>264</v>
      </c>
      <c r="Q79" s="7">
        <v>20</v>
      </c>
      <c r="R79" s="365"/>
      <c r="S79" s="366"/>
    </row>
    <row r="80" spans="1:19" ht="15" thickBot="1" x14ac:dyDescent="0.25">
      <c r="A80" s="1" t="s">
        <v>89</v>
      </c>
      <c r="B80" s="52" t="s">
        <v>369</v>
      </c>
      <c r="C80" s="28"/>
      <c r="D80" s="28"/>
      <c r="E80" s="44">
        <v>5</v>
      </c>
      <c r="F80" s="44">
        <v>12</v>
      </c>
      <c r="G80" s="44">
        <v>2</v>
      </c>
      <c r="H80" s="44">
        <v>5</v>
      </c>
      <c r="I80" s="44">
        <v>17</v>
      </c>
      <c r="J80" s="44">
        <v>8</v>
      </c>
      <c r="K80" s="44">
        <v>15</v>
      </c>
      <c r="L80" s="44" t="s">
        <v>264</v>
      </c>
      <c r="M80" s="44" t="s">
        <v>264</v>
      </c>
      <c r="N80" s="44" t="s">
        <v>264</v>
      </c>
      <c r="O80" s="44" t="s">
        <v>264</v>
      </c>
      <c r="P80" s="44" t="s">
        <v>264</v>
      </c>
      <c r="Q80" s="7">
        <v>64</v>
      </c>
      <c r="R80" s="365"/>
      <c r="S80" s="366"/>
    </row>
    <row r="81" spans="1:19" ht="15" thickBot="1" x14ac:dyDescent="0.25">
      <c r="A81" s="294" t="s">
        <v>438</v>
      </c>
      <c r="B81" s="295"/>
      <c r="C81" s="76">
        <v>0.54770626199197625</v>
      </c>
      <c r="D81" s="9">
        <v>0.25632653061224492</v>
      </c>
      <c r="E81" s="5">
        <v>28</v>
      </c>
      <c r="F81" s="5">
        <v>52</v>
      </c>
      <c r="G81" s="5">
        <v>31</v>
      </c>
      <c r="H81" s="5">
        <v>43</v>
      </c>
      <c r="I81" s="5">
        <v>60</v>
      </c>
      <c r="J81" s="5">
        <v>45</v>
      </c>
      <c r="K81" s="5">
        <v>55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314</v>
      </c>
      <c r="R81" s="372">
        <v>1225</v>
      </c>
      <c r="S81" s="373"/>
    </row>
    <row r="82" spans="1:19" ht="15" thickBot="1" x14ac:dyDescent="0.25">
      <c r="A82" s="1" t="s">
        <v>100</v>
      </c>
      <c r="B82" s="52" t="s">
        <v>370</v>
      </c>
      <c r="E82" s="44">
        <v>0</v>
      </c>
      <c r="F82" s="44">
        <v>2</v>
      </c>
      <c r="G82" s="44">
        <v>4</v>
      </c>
      <c r="H82" s="44">
        <v>19</v>
      </c>
      <c r="I82" s="44">
        <v>9</v>
      </c>
      <c r="J82" s="44">
        <v>11</v>
      </c>
      <c r="K82" s="27">
        <v>0</v>
      </c>
      <c r="Q82" s="7">
        <v>45</v>
      </c>
    </row>
    <row r="83" spans="1:19" ht="15" thickBot="1" x14ac:dyDescent="0.25">
      <c r="A83" s="1" t="s">
        <v>100</v>
      </c>
      <c r="B83" s="52" t="s">
        <v>371</v>
      </c>
      <c r="C83" s="28"/>
      <c r="D83" s="28"/>
      <c r="E83" s="44">
        <v>3</v>
      </c>
      <c r="F83" s="44">
        <v>5</v>
      </c>
      <c r="G83" s="44">
        <v>7</v>
      </c>
      <c r="H83" s="44">
        <v>19</v>
      </c>
      <c r="I83" s="44">
        <v>31</v>
      </c>
      <c r="J83" s="44">
        <v>22</v>
      </c>
      <c r="K83" s="44">
        <v>13</v>
      </c>
      <c r="L83" s="44" t="s">
        <v>264</v>
      </c>
      <c r="M83" s="44" t="s">
        <v>264</v>
      </c>
      <c r="N83" s="44" t="s">
        <v>264</v>
      </c>
      <c r="O83" s="44" t="s">
        <v>264</v>
      </c>
      <c r="P83" s="44" t="s">
        <v>264</v>
      </c>
      <c r="Q83" s="7">
        <v>100</v>
      </c>
      <c r="R83" s="365"/>
      <c r="S83" s="366"/>
    </row>
    <row r="84" spans="1:19" ht="15" thickBot="1" x14ac:dyDescent="0.25">
      <c r="A84" s="1" t="s">
        <v>100</v>
      </c>
      <c r="B84" s="52" t="s">
        <v>372</v>
      </c>
      <c r="C84" s="28"/>
      <c r="D84" s="28"/>
      <c r="E84" s="44">
        <v>4</v>
      </c>
      <c r="F84" s="44">
        <v>6</v>
      </c>
      <c r="G84" s="44">
        <v>4</v>
      </c>
      <c r="H84" s="44">
        <v>12</v>
      </c>
      <c r="I84" s="44">
        <v>0</v>
      </c>
      <c r="J84" s="44">
        <v>4</v>
      </c>
      <c r="K84" s="44">
        <v>8</v>
      </c>
      <c r="L84" s="44" t="s">
        <v>264</v>
      </c>
      <c r="M84" s="44" t="s">
        <v>264</v>
      </c>
      <c r="N84" s="44" t="s">
        <v>264</v>
      </c>
      <c r="O84" s="44" t="s">
        <v>264</v>
      </c>
      <c r="P84" s="44" t="s">
        <v>264</v>
      </c>
      <c r="Q84" s="7">
        <v>38</v>
      </c>
      <c r="R84" s="365"/>
      <c r="S84" s="366"/>
    </row>
    <row r="85" spans="1:19" ht="15" thickBot="1" x14ac:dyDescent="0.25">
      <c r="A85" s="1" t="s">
        <v>100</v>
      </c>
      <c r="B85" s="52" t="s">
        <v>379</v>
      </c>
      <c r="C85" s="28"/>
      <c r="D85" s="28"/>
      <c r="E85" s="44">
        <v>0</v>
      </c>
      <c r="F85" s="44">
        <v>15</v>
      </c>
      <c r="G85" s="44">
        <v>7</v>
      </c>
      <c r="H85" s="44">
        <v>9</v>
      </c>
      <c r="I85" s="44">
        <v>18</v>
      </c>
      <c r="J85" s="44">
        <v>12</v>
      </c>
      <c r="K85" s="44">
        <v>10</v>
      </c>
      <c r="L85" s="44" t="s">
        <v>264</v>
      </c>
      <c r="M85" s="44" t="s">
        <v>264</v>
      </c>
      <c r="N85" s="44" t="s">
        <v>264</v>
      </c>
      <c r="O85" s="44" t="s">
        <v>264</v>
      </c>
      <c r="P85" s="44" t="s">
        <v>264</v>
      </c>
      <c r="Q85" s="7">
        <v>71</v>
      </c>
      <c r="R85" s="365"/>
      <c r="S85" s="366"/>
    </row>
    <row r="86" spans="1:19" ht="15" thickBot="1" x14ac:dyDescent="0.25">
      <c r="A86" s="1" t="s">
        <v>100</v>
      </c>
      <c r="B86" s="52" t="s">
        <v>373</v>
      </c>
      <c r="C86" s="28"/>
      <c r="D86" s="28"/>
      <c r="E86" s="44">
        <v>2</v>
      </c>
      <c r="F86" s="44">
        <v>1</v>
      </c>
      <c r="G86" s="44">
        <v>4</v>
      </c>
      <c r="H86" s="44">
        <v>15</v>
      </c>
      <c r="I86" s="44">
        <v>6</v>
      </c>
      <c r="J86" s="44">
        <v>13</v>
      </c>
      <c r="K86" s="44">
        <v>2</v>
      </c>
      <c r="L86" s="44" t="s">
        <v>264</v>
      </c>
      <c r="M86" s="44" t="s">
        <v>264</v>
      </c>
      <c r="N86" s="44" t="s">
        <v>264</v>
      </c>
      <c r="O86" s="44" t="s">
        <v>264</v>
      </c>
      <c r="P86" s="44" t="s">
        <v>264</v>
      </c>
      <c r="Q86" s="7">
        <v>43</v>
      </c>
      <c r="R86" s="365"/>
      <c r="S86" s="366"/>
    </row>
    <row r="87" spans="1:19" ht="15" thickBot="1" x14ac:dyDescent="0.25">
      <c r="A87" s="1" t="s">
        <v>100</v>
      </c>
      <c r="B87" s="52" t="s">
        <v>374</v>
      </c>
      <c r="C87" s="28"/>
      <c r="D87" s="28"/>
      <c r="E87" s="44">
        <v>4</v>
      </c>
      <c r="F87" s="44">
        <v>3</v>
      </c>
      <c r="G87" s="44">
        <v>5</v>
      </c>
      <c r="H87" s="44">
        <v>11</v>
      </c>
      <c r="I87" s="44">
        <v>8</v>
      </c>
      <c r="J87" s="44">
        <v>13</v>
      </c>
      <c r="K87" s="44">
        <v>13</v>
      </c>
      <c r="L87" s="44" t="s">
        <v>264</v>
      </c>
      <c r="M87" s="44" t="s">
        <v>264</v>
      </c>
      <c r="N87" s="44" t="s">
        <v>264</v>
      </c>
      <c r="O87" s="44" t="s">
        <v>264</v>
      </c>
      <c r="P87" s="44" t="s">
        <v>264</v>
      </c>
      <c r="Q87" s="7">
        <v>57</v>
      </c>
      <c r="R87" s="365"/>
      <c r="S87" s="366"/>
    </row>
    <row r="88" spans="1:19" ht="15" thickBot="1" x14ac:dyDescent="0.25">
      <c r="A88" s="1" t="s">
        <v>100</v>
      </c>
      <c r="B88" s="52" t="s">
        <v>375</v>
      </c>
      <c r="C88" s="28"/>
      <c r="D88" s="28"/>
      <c r="E88" s="44">
        <v>3</v>
      </c>
      <c r="F88" s="44">
        <v>10</v>
      </c>
      <c r="G88" s="44">
        <v>2</v>
      </c>
      <c r="H88" s="44">
        <v>35</v>
      </c>
      <c r="I88" s="44">
        <v>25</v>
      </c>
      <c r="J88" s="44">
        <v>29</v>
      </c>
      <c r="K88" s="44">
        <v>7</v>
      </c>
      <c r="L88" s="44" t="s">
        <v>264</v>
      </c>
      <c r="M88" s="44" t="s">
        <v>264</v>
      </c>
      <c r="N88" s="44" t="s">
        <v>264</v>
      </c>
      <c r="O88" s="44" t="s">
        <v>264</v>
      </c>
      <c r="P88" s="44" t="s">
        <v>264</v>
      </c>
      <c r="Q88" s="7">
        <v>111</v>
      </c>
      <c r="R88" s="365"/>
      <c r="S88" s="366"/>
    </row>
    <row r="89" spans="1:19" ht="15" thickBot="1" x14ac:dyDescent="0.25">
      <c r="A89" s="1" t="s">
        <v>100</v>
      </c>
      <c r="B89" s="52" t="s">
        <v>376</v>
      </c>
      <c r="C89" s="28"/>
      <c r="D89" s="28"/>
      <c r="E89" s="44">
        <v>6</v>
      </c>
      <c r="F89" s="44">
        <v>6</v>
      </c>
      <c r="G89" s="44">
        <v>21</v>
      </c>
      <c r="H89" s="44">
        <v>60</v>
      </c>
      <c r="I89" s="44">
        <v>34</v>
      </c>
      <c r="J89" s="44">
        <v>29</v>
      </c>
      <c r="K89" s="44">
        <v>4</v>
      </c>
      <c r="L89" s="44" t="s">
        <v>264</v>
      </c>
      <c r="M89" s="44" t="s">
        <v>264</v>
      </c>
      <c r="N89" s="44" t="s">
        <v>264</v>
      </c>
      <c r="O89" s="44" t="s">
        <v>264</v>
      </c>
      <c r="P89" s="44" t="s">
        <v>264</v>
      </c>
      <c r="Q89" s="7">
        <v>160</v>
      </c>
      <c r="R89" s="365"/>
      <c r="S89" s="366"/>
    </row>
    <row r="90" spans="1:19" ht="15" thickBot="1" x14ac:dyDescent="0.25">
      <c r="A90" s="1" t="s">
        <v>100</v>
      </c>
      <c r="B90" s="52" t="s">
        <v>377</v>
      </c>
      <c r="C90" s="28"/>
      <c r="D90" s="28"/>
      <c r="E90" s="44">
        <v>3</v>
      </c>
      <c r="F90" s="44">
        <v>4</v>
      </c>
      <c r="G90" s="44">
        <v>4</v>
      </c>
      <c r="H90" s="44">
        <v>3</v>
      </c>
      <c r="I90" s="44">
        <v>6</v>
      </c>
      <c r="J90" s="44">
        <v>3</v>
      </c>
      <c r="K90" s="44">
        <v>5</v>
      </c>
      <c r="L90" s="44" t="s">
        <v>264</v>
      </c>
      <c r="M90" s="44" t="s">
        <v>264</v>
      </c>
      <c r="N90" s="44" t="s">
        <v>264</v>
      </c>
      <c r="O90" s="44" t="s">
        <v>264</v>
      </c>
      <c r="P90" s="44" t="s">
        <v>264</v>
      </c>
      <c r="Q90" s="7">
        <v>28</v>
      </c>
      <c r="R90" s="365"/>
      <c r="S90" s="366"/>
    </row>
    <row r="91" spans="1:19" ht="15" thickBot="1" x14ac:dyDescent="0.25">
      <c r="A91" s="1" t="s">
        <v>100</v>
      </c>
      <c r="B91" s="52" t="s">
        <v>378</v>
      </c>
      <c r="C91" s="28"/>
      <c r="D91" s="28"/>
      <c r="E91" s="44">
        <v>13</v>
      </c>
      <c r="F91" s="44">
        <v>14</v>
      </c>
      <c r="G91" s="44">
        <v>10</v>
      </c>
      <c r="H91" s="44">
        <v>19</v>
      </c>
      <c r="I91" s="44">
        <v>34</v>
      </c>
      <c r="J91" s="44">
        <v>21</v>
      </c>
      <c r="K91" s="44">
        <v>17</v>
      </c>
      <c r="L91" s="44" t="s">
        <v>264</v>
      </c>
      <c r="M91" s="44" t="s">
        <v>264</v>
      </c>
      <c r="N91" s="44" t="s">
        <v>264</v>
      </c>
      <c r="O91" s="44" t="s">
        <v>264</v>
      </c>
      <c r="P91" s="44" t="s">
        <v>264</v>
      </c>
      <c r="Q91" s="7">
        <v>128</v>
      </c>
      <c r="R91" s="365"/>
      <c r="S91" s="366"/>
    </row>
    <row r="92" spans="1:19" ht="15" thickBot="1" x14ac:dyDescent="0.25">
      <c r="A92" s="294" t="s">
        <v>439</v>
      </c>
      <c r="B92" s="295"/>
      <c r="C92" s="76">
        <v>0.65923862581244186</v>
      </c>
      <c r="D92" s="9">
        <v>0.36258124419684307</v>
      </c>
      <c r="E92" s="5">
        <v>38</v>
      </c>
      <c r="F92" s="5">
        <v>66</v>
      </c>
      <c r="G92" s="5">
        <v>68</v>
      </c>
      <c r="H92" s="5">
        <v>202</v>
      </c>
      <c r="I92" s="5">
        <v>171</v>
      </c>
      <c r="J92" s="5">
        <v>157</v>
      </c>
      <c r="K92" s="5">
        <v>79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781</v>
      </c>
      <c r="R92" s="372">
        <v>2154</v>
      </c>
      <c r="S92" s="373"/>
    </row>
    <row r="93" spans="1:19" ht="21" customHeight="1" thickBot="1" x14ac:dyDescent="0.25">
      <c r="A93" s="1" t="s">
        <v>116</v>
      </c>
      <c r="B93" s="52" t="s">
        <v>380</v>
      </c>
      <c r="E93" s="44">
        <v>31</v>
      </c>
      <c r="F93" s="44">
        <v>16</v>
      </c>
      <c r="G93" s="44">
        <v>18</v>
      </c>
      <c r="H93" s="44">
        <v>67</v>
      </c>
      <c r="I93" s="44">
        <v>29</v>
      </c>
      <c r="J93" s="44">
        <v>10</v>
      </c>
      <c r="K93" s="27">
        <v>44</v>
      </c>
      <c r="Q93" s="7">
        <v>215</v>
      </c>
    </row>
    <row r="94" spans="1:19" ht="15" thickBot="1" x14ac:dyDescent="0.25">
      <c r="A94" s="1" t="s">
        <v>116</v>
      </c>
      <c r="B94" s="52" t="s">
        <v>381</v>
      </c>
      <c r="C94" s="28"/>
      <c r="D94" s="28"/>
      <c r="E94" s="44">
        <v>29</v>
      </c>
      <c r="F94" s="44">
        <v>9</v>
      </c>
      <c r="G94" s="44">
        <v>69</v>
      </c>
      <c r="H94" s="44">
        <v>80</v>
      </c>
      <c r="I94" s="44">
        <v>91</v>
      </c>
      <c r="J94" s="44">
        <v>48</v>
      </c>
      <c r="K94" s="44">
        <v>78</v>
      </c>
      <c r="L94" s="44" t="s">
        <v>264</v>
      </c>
      <c r="M94" s="44" t="s">
        <v>264</v>
      </c>
      <c r="N94" s="44" t="s">
        <v>264</v>
      </c>
      <c r="O94" s="44" t="s">
        <v>264</v>
      </c>
      <c r="P94" s="44" t="s">
        <v>264</v>
      </c>
      <c r="Q94" s="7">
        <v>404</v>
      </c>
      <c r="R94" s="365"/>
      <c r="S94" s="366"/>
    </row>
    <row r="95" spans="1:19" ht="15" thickBot="1" x14ac:dyDescent="0.25">
      <c r="A95" s="1" t="s">
        <v>116</v>
      </c>
      <c r="B95" s="52" t="s">
        <v>382</v>
      </c>
      <c r="C95" s="28"/>
      <c r="D95" s="28"/>
      <c r="E95" s="44">
        <v>56</v>
      </c>
      <c r="F95" s="44">
        <v>100</v>
      </c>
      <c r="G95" s="44">
        <v>0</v>
      </c>
      <c r="H95" s="44">
        <v>114</v>
      </c>
      <c r="I95" s="44">
        <v>212</v>
      </c>
      <c r="J95" s="44">
        <v>0</v>
      </c>
      <c r="K95" s="44">
        <v>0</v>
      </c>
      <c r="L95" s="44" t="s">
        <v>264</v>
      </c>
      <c r="M95" s="44" t="s">
        <v>264</v>
      </c>
      <c r="N95" s="44" t="s">
        <v>264</v>
      </c>
      <c r="O95" s="44" t="s">
        <v>264</v>
      </c>
      <c r="P95" s="44" t="s">
        <v>264</v>
      </c>
      <c r="Q95" s="7">
        <v>482</v>
      </c>
      <c r="R95" s="365"/>
      <c r="S95" s="366"/>
    </row>
    <row r="96" spans="1:19" ht="15" thickBot="1" x14ac:dyDescent="0.25">
      <c r="A96" s="1" t="s">
        <v>116</v>
      </c>
      <c r="B96" s="52" t="s">
        <v>383</v>
      </c>
      <c r="C96" s="28"/>
      <c r="D96" s="28"/>
      <c r="E96" s="44">
        <v>17</v>
      </c>
      <c r="F96" s="44">
        <v>12</v>
      </c>
      <c r="G96" s="44">
        <v>20</v>
      </c>
      <c r="H96" s="44">
        <v>10</v>
      </c>
      <c r="I96" s="44">
        <v>28</v>
      </c>
      <c r="J96" s="44">
        <v>28</v>
      </c>
      <c r="K96" s="44">
        <v>13</v>
      </c>
      <c r="L96" s="44" t="s">
        <v>264</v>
      </c>
      <c r="M96" s="44" t="s">
        <v>264</v>
      </c>
      <c r="N96" s="44" t="s">
        <v>264</v>
      </c>
      <c r="O96" s="44" t="s">
        <v>264</v>
      </c>
      <c r="P96" s="44" t="s">
        <v>264</v>
      </c>
      <c r="Q96" s="7">
        <v>128</v>
      </c>
      <c r="R96" s="365"/>
      <c r="S96" s="366"/>
    </row>
    <row r="97" spans="1:19" ht="15" thickBot="1" x14ac:dyDescent="0.25">
      <c r="A97" s="1" t="s">
        <v>116</v>
      </c>
      <c r="B97" s="52" t="s">
        <v>384</v>
      </c>
      <c r="C97" s="28"/>
      <c r="D97" s="28"/>
      <c r="E97" s="44">
        <v>13</v>
      </c>
      <c r="F97" s="44">
        <v>20</v>
      </c>
      <c r="G97" s="44">
        <v>0</v>
      </c>
      <c r="H97" s="44">
        <v>27</v>
      </c>
      <c r="I97" s="44">
        <v>8</v>
      </c>
      <c r="J97" s="44">
        <v>0</v>
      </c>
      <c r="K97" s="44">
        <v>28</v>
      </c>
      <c r="L97" s="44" t="s">
        <v>264</v>
      </c>
      <c r="M97" s="44" t="s">
        <v>264</v>
      </c>
      <c r="N97" s="44" t="s">
        <v>264</v>
      </c>
      <c r="O97" s="44" t="s">
        <v>264</v>
      </c>
      <c r="P97" s="44" t="s">
        <v>264</v>
      </c>
      <c r="Q97" s="7">
        <v>96</v>
      </c>
      <c r="R97" s="365"/>
      <c r="S97" s="366"/>
    </row>
    <row r="98" spans="1:19" ht="15" thickBot="1" x14ac:dyDescent="0.25">
      <c r="A98" s="1" t="s">
        <v>116</v>
      </c>
      <c r="B98" s="52" t="s">
        <v>385</v>
      </c>
      <c r="C98" s="28"/>
      <c r="D98" s="28"/>
      <c r="E98" s="44">
        <v>6</v>
      </c>
      <c r="F98" s="44">
        <v>3</v>
      </c>
      <c r="G98" s="44">
        <v>9</v>
      </c>
      <c r="H98" s="44">
        <v>13</v>
      </c>
      <c r="I98" s="44">
        <v>0</v>
      </c>
      <c r="J98" s="44">
        <v>10</v>
      </c>
      <c r="K98" s="44">
        <v>18</v>
      </c>
      <c r="L98" s="44" t="s">
        <v>264</v>
      </c>
      <c r="M98" s="44" t="s">
        <v>264</v>
      </c>
      <c r="N98" s="44" t="s">
        <v>264</v>
      </c>
      <c r="O98" s="44" t="s">
        <v>264</v>
      </c>
      <c r="P98" s="44" t="s">
        <v>264</v>
      </c>
      <c r="Q98" s="7">
        <v>59</v>
      </c>
      <c r="R98" s="365"/>
      <c r="S98" s="366"/>
    </row>
    <row r="99" spans="1:19" ht="15" thickBot="1" x14ac:dyDescent="0.25">
      <c r="A99" s="1" t="s">
        <v>116</v>
      </c>
      <c r="B99" s="52" t="s">
        <v>386</v>
      </c>
      <c r="C99" s="28"/>
      <c r="D99" s="28"/>
      <c r="E99" s="44">
        <v>8</v>
      </c>
      <c r="F99" s="44">
        <v>7</v>
      </c>
      <c r="G99" s="44">
        <v>10</v>
      </c>
      <c r="H99" s="44">
        <v>8</v>
      </c>
      <c r="I99" s="44">
        <v>0</v>
      </c>
      <c r="J99" s="44">
        <v>9</v>
      </c>
      <c r="K99" s="44">
        <v>3</v>
      </c>
      <c r="L99" s="44" t="s">
        <v>264</v>
      </c>
      <c r="M99" s="44" t="s">
        <v>264</v>
      </c>
      <c r="N99" s="44" t="s">
        <v>264</v>
      </c>
      <c r="O99" s="44" t="s">
        <v>264</v>
      </c>
      <c r="P99" s="44" t="s">
        <v>264</v>
      </c>
      <c r="Q99" s="7">
        <v>45</v>
      </c>
      <c r="R99" s="365"/>
      <c r="S99" s="366"/>
    </row>
    <row r="100" spans="1:19" ht="15" thickBot="1" x14ac:dyDescent="0.25">
      <c r="A100" s="1" t="s">
        <v>116</v>
      </c>
      <c r="B100" s="52" t="s">
        <v>387</v>
      </c>
      <c r="C100" s="28"/>
      <c r="D100" s="28"/>
      <c r="E100" s="44">
        <v>13</v>
      </c>
      <c r="F100" s="44">
        <v>17</v>
      </c>
      <c r="G100" s="44">
        <v>0</v>
      </c>
      <c r="H100" s="44">
        <v>24</v>
      </c>
      <c r="I100" s="44">
        <v>11</v>
      </c>
      <c r="J100" s="44">
        <v>4</v>
      </c>
      <c r="K100" s="44">
        <v>10</v>
      </c>
      <c r="L100" s="44" t="s">
        <v>264</v>
      </c>
      <c r="M100" s="44" t="s">
        <v>264</v>
      </c>
      <c r="N100" s="44" t="s">
        <v>264</v>
      </c>
      <c r="O100" s="44" t="s">
        <v>264</v>
      </c>
      <c r="P100" s="44" t="s">
        <v>264</v>
      </c>
      <c r="Q100" s="7">
        <v>79</v>
      </c>
      <c r="R100" s="365"/>
      <c r="S100" s="366"/>
    </row>
    <row r="101" spans="1:19" ht="15" thickBot="1" x14ac:dyDescent="0.25">
      <c r="A101" s="1" t="s">
        <v>116</v>
      </c>
      <c r="B101" s="52" t="s">
        <v>388</v>
      </c>
      <c r="C101" s="28"/>
      <c r="D101" s="28"/>
      <c r="E101" s="44">
        <v>1</v>
      </c>
      <c r="F101" s="44">
        <v>2</v>
      </c>
      <c r="G101" s="44">
        <v>7</v>
      </c>
      <c r="H101" s="44">
        <v>1</v>
      </c>
      <c r="I101" s="44">
        <v>0</v>
      </c>
      <c r="J101" s="44">
        <v>2</v>
      </c>
      <c r="K101" s="44">
        <v>3</v>
      </c>
      <c r="L101" s="44" t="s">
        <v>264</v>
      </c>
      <c r="M101" s="44" t="s">
        <v>264</v>
      </c>
      <c r="N101" s="44" t="s">
        <v>264</v>
      </c>
      <c r="O101" s="44" t="s">
        <v>264</v>
      </c>
      <c r="P101" s="44" t="s">
        <v>264</v>
      </c>
      <c r="Q101" s="7">
        <v>16</v>
      </c>
      <c r="R101" s="365"/>
      <c r="S101" s="366"/>
    </row>
    <row r="102" spans="1:19" ht="15" thickBot="1" x14ac:dyDescent="0.25">
      <c r="A102" s="1" t="s">
        <v>116</v>
      </c>
      <c r="B102" s="52" t="s">
        <v>389</v>
      </c>
      <c r="C102" s="28"/>
      <c r="D102" s="28"/>
      <c r="E102" s="44">
        <v>3</v>
      </c>
      <c r="F102" s="44">
        <v>13</v>
      </c>
      <c r="G102" s="44">
        <v>8</v>
      </c>
      <c r="H102" s="44">
        <v>21</v>
      </c>
      <c r="I102" s="44">
        <v>2</v>
      </c>
      <c r="J102" s="44">
        <v>5</v>
      </c>
      <c r="K102" s="44">
        <v>9</v>
      </c>
      <c r="L102" s="44" t="s">
        <v>264</v>
      </c>
      <c r="M102" s="44" t="s">
        <v>264</v>
      </c>
      <c r="N102" s="44" t="s">
        <v>264</v>
      </c>
      <c r="O102" s="44" t="s">
        <v>264</v>
      </c>
      <c r="P102" s="44" t="s">
        <v>264</v>
      </c>
      <c r="Q102" s="7">
        <v>61</v>
      </c>
      <c r="R102" s="365"/>
      <c r="S102" s="366"/>
    </row>
    <row r="103" spans="1:19" ht="15" thickBot="1" x14ac:dyDescent="0.25">
      <c r="A103" s="1" t="s">
        <v>116</v>
      </c>
      <c r="B103" s="52" t="s">
        <v>390</v>
      </c>
      <c r="C103" s="28"/>
      <c r="D103" s="28"/>
      <c r="E103" s="44">
        <v>4</v>
      </c>
      <c r="F103" s="44">
        <v>0</v>
      </c>
      <c r="G103" s="44">
        <v>4</v>
      </c>
      <c r="H103" s="44">
        <v>6</v>
      </c>
      <c r="I103" s="44">
        <v>2</v>
      </c>
      <c r="J103" s="44">
        <v>3</v>
      </c>
      <c r="K103" s="44">
        <v>4</v>
      </c>
      <c r="L103" s="44" t="s">
        <v>264</v>
      </c>
      <c r="M103" s="44" t="s">
        <v>264</v>
      </c>
      <c r="N103" s="44" t="s">
        <v>264</v>
      </c>
      <c r="O103" s="44" t="s">
        <v>264</v>
      </c>
      <c r="P103" s="44" t="s">
        <v>264</v>
      </c>
      <c r="Q103" s="7">
        <v>23</v>
      </c>
      <c r="R103" s="365"/>
      <c r="S103" s="366"/>
    </row>
    <row r="104" spans="1:19" ht="15" thickBot="1" x14ac:dyDescent="0.25">
      <c r="A104" s="1" t="s">
        <v>116</v>
      </c>
      <c r="B104" s="52" t="s">
        <v>391</v>
      </c>
      <c r="C104" s="28"/>
      <c r="D104" s="28"/>
      <c r="E104" s="44">
        <v>10</v>
      </c>
      <c r="F104" s="44">
        <v>14</v>
      </c>
      <c r="G104" s="44">
        <v>11</v>
      </c>
      <c r="H104" s="44">
        <v>12</v>
      </c>
      <c r="I104" s="44">
        <v>1</v>
      </c>
      <c r="J104" s="44">
        <v>1</v>
      </c>
      <c r="K104" s="44">
        <v>8</v>
      </c>
      <c r="L104" s="44" t="s">
        <v>264</v>
      </c>
      <c r="M104" s="44" t="s">
        <v>264</v>
      </c>
      <c r="N104" s="44" t="s">
        <v>264</v>
      </c>
      <c r="O104" s="44" t="s">
        <v>264</v>
      </c>
      <c r="P104" s="44" t="s">
        <v>264</v>
      </c>
      <c r="Q104" s="7">
        <v>57</v>
      </c>
      <c r="R104" s="365"/>
      <c r="S104" s="366"/>
    </row>
    <row r="105" spans="1:19" ht="15" thickBot="1" x14ac:dyDescent="0.25">
      <c r="A105" s="1" t="s">
        <v>116</v>
      </c>
      <c r="B105" s="52" t="s">
        <v>392</v>
      </c>
      <c r="C105" s="28"/>
      <c r="D105" s="28"/>
      <c r="E105" s="44">
        <v>7</v>
      </c>
      <c r="F105" s="44">
        <v>4</v>
      </c>
      <c r="G105" s="44">
        <v>16</v>
      </c>
      <c r="H105" s="44">
        <v>32</v>
      </c>
      <c r="I105" s="44">
        <v>0</v>
      </c>
      <c r="J105" s="44">
        <v>10</v>
      </c>
      <c r="K105" s="44">
        <v>1</v>
      </c>
      <c r="L105" s="44" t="s">
        <v>264</v>
      </c>
      <c r="M105" s="44" t="s">
        <v>264</v>
      </c>
      <c r="N105" s="44" t="s">
        <v>264</v>
      </c>
      <c r="O105" s="44" t="s">
        <v>264</v>
      </c>
      <c r="P105" s="44" t="s">
        <v>264</v>
      </c>
      <c r="Q105" s="7">
        <v>70</v>
      </c>
      <c r="R105" s="365"/>
      <c r="S105" s="366"/>
    </row>
    <row r="106" spans="1:19" ht="15" thickBot="1" x14ac:dyDescent="0.25">
      <c r="A106" s="1" t="s">
        <v>116</v>
      </c>
      <c r="B106" s="52" t="s">
        <v>393</v>
      </c>
      <c r="C106" s="28"/>
      <c r="D106" s="28"/>
      <c r="E106" s="44">
        <v>28</v>
      </c>
      <c r="F106" s="44">
        <v>37</v>
      </c>
      <c r="G106" s="44">
        <v>32</v>
      </c>
      <c r="H106" s="44">
        <v>14</v>
      </c>
      <c r="I106" s="44">
        <v>9</v>
      </c>
      <c r="J106" s="44">
        <v>0</v>
      </c>
      <c r="K106" s="44">
        <v>5</v>
      </c>
      <c r="L106" s="44" t="s">
        <v>264</v>
      </c>
      <c r="M106" s="44" t="s">
        <v>264</v>
      </c>
      <c r="N106" s="44" t="s">
        <v>264</v>
      </c>
      <c r="O106" s="44" t="s">
        <v>264</v>
      </c>
      <c r="P106" s="44" t="s">
        <v>264</v>
      </c>
      <c r="Q106" s="7">
        <v>125</v>
      </c>
      <c r="R106" s="365"/>
      <c r="S106" s="366"/>
    </row>
    <row r="107" spans="1:19" ht="15" thickBot="1" x14ac:dyDescent="0.25">
      <c r="A107" s="1" t="s">
        <v>116</v>
      </c>
      <c r="B107" s="52" t="s">
        <v>394</v>
      </c>
      <c r="C107" s="28"/>
      <c r="D107" s="28"/>
      <c r="E107" s="44">
        <v>21</v>
      </c>
      <c r="F107" s="44">
        <v>35</v>
      </c>
      <c r="G107" s="44">
        <v>56</v>
      </c>
      <c r="H107" s="44">
        <v>33</v>
      </c>
      <c r="I107" s="44">
        <v>45</v>
      </c>
      <c r="J107" s="44">
        <v>37</v>
      </c>
      <c r="K107" s="44">
        <v>14</v>
      </c>
      <c r="L107" s="44" t="s">
        <v>264</v>
      </c>
      <c r="M107" s="44" t="s">
        <v>264</v>
      </c>
      <c r="N107" s="44" t="s">
        <v>264</v>
      </c>
      <c r="O107" s="44" t="s">
        <v>264</v>
      </c>
      <c r="P107" s="44" t="s">
        <v>264</v>
      </c>
      <c r="Q107" s="7">
        <v>241</v>
      </c>
      <c r="R107" s="365"/>
      <c r="S107" s="366"/>
    </row>
    <row r="108" spans="1:19" ht="15" thickBot="1" x14ac:dyDescent="0.25">
      <c r="A108" s="1" t="s">
        <v>116</v>
      </c>
      <c r="B108" s="52" t="s">
        <v>395</v>
      </c>
      <c r="C108" s="28"/>
      <c r="D108" s="28"/>
      <c r="E108" s="44">
        <v>24</v>
      </c>
      <c r="F108" s="44">
        <v>38</v>
      </c>
      <c r="G108" s="44">
        <v>19</v>
      </c>
      <c r="H108" s="44">
        <v>11</v>
      </c>
      <c r="I108" s="44">
        <v>4</v>
      </c>
      <c r="J108" s="44">
        <v>10</v>
      </c>
      <c r="K108" s="44">
        <v>15</v>
      </c>
      <c r="L108" s="44" t="s">
        <v>264</v>
      </c>
      <c r="M108" s="44" t="s">
        <v>264</v>
      </c>
      <c r="N108" s="44" t="s">
        <v>264</v>
      </c>
      <c r="O108" s="44" t="s">
        <v>264</v>
      </c>
      <c r="P108" s="44" t="s">
        <v>264</v>
      </c>
      <c r="Q108" s="7">
        <v>121</v>
      </c>
      <c r="R108" s="365"/>
      <c r="S108" s="366"/>
    </row>
    <row r="109" spans="1:19" ht="15" thickBot="1" x14ac:dyDescent="0.25">
      <c r="A109" s="1" t="s">
        <v>116</v>
      </c>
      <c r="B109" s="52" t="s">
        <v>396</v>
      </c>
      <c r="C109" s="28"/>
      <c r="D109" s="28"/>
      <c r="E109" s="44">
        <v>0</v>
      </c>
      <c r="F109" s="44">
        <v>0</v>
      </c>
      <c r="G109" s="44">
        <v>10</v>
      </c>
      <c r="H109" s="44">
        <v>1</v>
      </c>
      <c r="I109" s="44">
        <v>40</v>
      </c>
      <c r="J109" s="44">
        <v>20</v>
      </c>
      <c r="K109" s="44">
        <v>18</v>
      </c>
      <c r="L109" s="44" t="s">
        <v>264</v>
      </c>
      <c r="M109" s="44" t="s">
        <v>264</v>
      </c>
      <c r="N109" s="44" t="s">
        <v>264</v>
      </c>
      <c r="O109" s="44" t="s">
        <v>264</v>
      </c>
      <c r="P109" s="44" t="s">
        <v>264</v>
      </c>
      <c r="Q109" s="7">
        <v>89</v>
      </c>
      <c r="R109" s="49"/>
      <c r="S109" s="50"/>
    </row>
    <row r="110" spans="1:19" ht="15" thickBot="1" x14ac:dyDescent="0.25">
      <c r="A110" s="138" t="s">
        <v>116</v>
      </c>
      <c r="B110" s="52" t="s">
        <v>397</v>
      </c>
      <c r="C110" s="28"/>
      <c r="D110" s="28"/>
      <c r="E110" s="44">
        <v>34</v>
      </c>
      <c r="F110" s="44">
        <v>28</v>
      </c>
      <c r="G110" s="44">
        <v>68</v>
      </c>
      <c r="H110" s="44">
        <v>42</v>
      </c>
      <c r="I110" s="44">
        <v>46</v>
      </c>
      <c r="J110" s="44">
        <v>54</v>
      </c>
      <c r="K110" s="44">
        <v>74</v>
      </c>
      <c r="L110" s="44" t="s">
        <v>264</v>
      </c>
      <c r="M110" s="44" t="s">
        <v>264</v>
      </c>
      <c r="N110" s="44" t="s">
        <v>264</v>
      </c>
      <c r="O110" s="44" t="s">
        <v>264</v>
      </c>
      <c r="P110" s="44" t="s">
        <v>264</v>
      </c>
      <c r="Q110" s="7">
        <v>346</v>
      </c>
      <c r="R110" s="78"/>
      <c r="S110" s="79"/>
    </row>
    <row r="111" spans="1:19" ht="15" thickBot="1" x14ac:dyDescent="0.25">
      <c r="A111" s="294" t="s">
        <v>163</v>
      </c>
      <c r="B111" s="295"/>
      <c r="C111" s="76">
        <v>0.38797383330412943</v>
      </c>
      <c r="D111" s="9">
        <v>0.17032051282051283</v>
      </c>
      <c r="E111" s="5">
        <v>305</v>
      </c>
      <c r="F111" s="5">
        <v>355</v>
      </c>
      <c r="G111" s="5">
        <v>357</v>
      </c>
      <c r="H111" s="5">
        <v>516</v>
      </c>
      <c r="I111" s="5">
        <v>528</v>
      </c>
      <c r="J111" s="5">
        <v>251</v>
      </c>
      <c r="K111" s="5">
        <v>345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2657</v>
      </c>
      <c r="R111" s="372">
        <v>15600</v>
      </c>
      <c r="S111" s="373"/>
    </row>
    <row r="112" spans="1:19" ht="15.75" customHeight="1" thickBot="1" x14ac:dyDescent="0.25">
      <c r="A112" s="1" t="s">
        <v>129</v>
      </c>
      <c r="B112" s="52" t="s">
        <v>398</v>
      </c>
      <c r="E112" s="44">
        <v>4</v>
      </c>
      <c r="F112" s="44">
        <v>4</v>
      </c>
      <c r="G112" s="44">
        <v>3</v>
      </c>
      <c r="H112" s="44">
        <v>0</v>
      </c>
      <c r="I112" s="44">
        <v>3</v>
      </c>
      <c r="J112" s="44">
        <v>0</v>
      </c>
      <c r="K112" s="27">
        <v>1</v>
      </c>
      <c r="Q112" s="7">
        <v>15</v>
      </c>
    </row>
    <row r="113" spans="1:19" ht="15" thickBot="1" x14ac:dyDescent="0.25">
      <c r="A113" s="1" t="s">
        <v>129</v>
      </c>
      <c r="B113" s="52" t="s">
        <v>399</v>
      </c>
      <c r="C113" s="28"/>
      <c r="D113" s="28"/>
      <c r="E113" s="44">
        <v>1</v>
      </c>
      <c r="F113" s="44">
        <v>0</v>
      </c>
      <c r="G113" s="44">
        <v>5</v>
      </c>
      <c r="H113" s="44">
        <v>0</v>
      </c>
      <c r="I113" s="44">
        <v>7</v>
      </c>
      <c r="J113" s="44">
        <v>2</v>
      </c>
      <c r="K113" s="44">
        <v>4</v>
      </c>
      <c r="L113" s="44" t="s">
        <v>264</v>
      </c>
      <c r="M113" s="44" t="s">
        <v>264</v>
      </c>
      <c r="N113" s="44" t="s">
        <v>264</v>
      </c>
      <c r="O113" s="44" t="s">
        <v>264</v>
      </c>
      <c r="P113" s="44" t="s">
        <v>264</v>
      </c>
      <c r="Q113" s="7">
        <v>19</v>
      </c>
      <c r="R113" s="365"/>
      <c r="S113" s="366"/>
    </row>
    <row r="114" spans="1:19" ht="15" thickBot="1" x14ac:dyDescent="0.25">
      <c r="A114" s="1" t="s">
        <v>129</v>
      </c>
      <c r="B114" s="52" t="s">
        <v>400</v>
      </c>
      <c r="C114" s="28"/>
      <c r="D114" s="28"/>
      <c r="E114" s="44">
        <v>10</v>
      </c>
      <c r="F114" s="44">
        <v>7</v>
      </c>
      <c r="G114" s="44">
        <v>2</v>
      </c>
      <c r="H114" s="44">
        <v>2</v>
      </c>
      <c r="I114" s="44">
        <v>12</v>
      </c>
      <c r="J114" s="44">
        <v>7</v>
      </c>
      <c r="K114" s="44">
        <v>4</v>
      </c>
      <c r="L114" s="44" t="s">
        <v>264</v>
      </c>
      <c r="M114" s="44" t="s">
        <v>264</v>
      </c>
      <c r="N114" s="44" t="s">
        <v>264</v>
      </c>
      <c r="O114" s="44" t="s">
        <v>264</v>
      </c>
      <c r="P114" s="44" t="s">
        <v>264</v>
      </c>
      <c r="Q114" s="7">
        <v>44</v>
      </c>
      <c r="R114" s="365"/>
      <c r="S114" s="366"/>
    </row>
    <row r="115" spans="1:19" ht="15" thickBot="1" x14ac:dyDescent="0.25">
      <c r="A115" s="1" t="s">
        <v>129</v>
      </c>
      <c r="B115" s="52" t="s">
        <v>401</v>
      </c>
      <c r="C115" s="28"/>
      <c r="D115" s="28"/>
      <c r="E115" s="44">
        <v>5</v>
      </c>
      <c r="F115" s="44">
        <v>4</v>
      </c>
      <c r="G115" s="44">
        <v>7</v>
      </c>
      <c r="H115" s="44">
        <v>5</v>
      </c>
      <c r="I115" s="44">
        <v>2</v>
      </c>
      <c r="J115" s="44">
        <v>8</v>
      </c>
      <c r="K115" s="44">
        <v>8</v>
      </c>
      <c r="L115" s="44" t="s">
        <v>264</v>
      </c>
      <c r="M115" s="44" t="s">
        <v>264</v>
      </c>
      <c r="N115" s="44" t="s">
        <v>264</v>
      </c>
      <c r="O115" s="44" t="s">
        <v>264</v>
      </c>
      <c r="P115" s="44" t="s">
        <v>264</v>
      </c>
      <c r="Q115" s="7">
        <v>39</v>
      </c>
      <c r="R115" s="365"/>
      <c r="S115" s="366"/>
    </row>
    <row r="116" spans="1:19" ht="15" thickBot="1" x14ac:dyDescent="0.25">
      <c r="A116" s="1" t="s">
        <v>129</v>
      </c>
      <c r="B116" s="52" t="s">
        <v>402</v>
      </c>
      <c r="C116" s="28"/>
      <c r="D116" s="28"/>
      <c r="E116" s="44">
        <v>16</v>
      </c>
      <c r="F116" s="44">
        <v>12</v>
      </c>
      <c r="G116" s="44">
        <v>10</v>
      </c>
      <c r="H116" s="44">
        <v>4</v>
      </c>
      <c r="I116" s="44">
        <v>12</v>
      </c>
      <c r="J116" s="44">
        <v>8</v>
      </c>
      <c r="K116" s="44">
        <v>13</v>
      </c>
      <c r="L116" s="44" t="s">
        <v>264</v>
      </c>
      <c r="M116" s="44" t="s">
        <v>264</v>
      </c>
      <c r="N116" s="44" t="s">
        <v>264</v>
      </c>
      <c r="O116" s="44" t="s">
        <v>264</v>
      </c>
      <c r="P116" s="44" t="s">
        <v>264</v>
      </c>
      <c r="Q116" s="7">
        <v>75</v>
      </c>
      <c r="R116" s="365"/>
      <c r="S116" s="366"/>
    </row>
    <row r="117" spans="1:19" ht="15" thickBot="1" x14ac:dyDescent="0.25">
      <c r="A117" s="1" t="s">
        <v>129</v>
      </c>
      <c r="B117" s="52" t="s">
        <v>403</v>
      </c>
      <c r="C117" s="28"/>
      <c r="D117" s="28"/>
      <c r="E117" s="44">
        <v>2</v>
      </c>
      <c r="F117" s="44">
        <v>5</v>
      </c>
      <c r="G117" s="44">
        <v>2</v>
      </c>
      <c r="H117" s="44">
        <v>4</v>
      </c>
      <c r="I117" s="44">
        <v>4</v>
      </c>
      <c r="J117" s="44">
        <v>1</v>
      </c>
      <c r="K117" s="44">
        <v>2</v>
      </c>
      <c r="L117" s="44" t="s">
        <v>264</v>
      </c>
      <c r="M117" s="44" t="s">
        <v>264</v>
      </c>
      <c r="N117" s="44" t="s">
        <v>264</v>
      </c>
      <c r="O117" s="44" t="s">
        <v>264</v>
      </c>
      <c r="P117" s="44" t="s">
        <v>264</v>
      </c>
      <c r="Q117" s="7">
        <v>20</v>
      </c>
      <c r="R117" s="365"/>
      <c r="S117" s="366"/>
    </row>
    <row r="118" spans="1:19" ht="15" thickBot="1" x14ac:dyDescent="0.25">
      <c r="A118" s="1" t="s">
        <v>129</v>
      </c>
      <c r="B118" s="52" t="s">
        <v>404</v>
      </c>
      <c r="C118" s="28"/>
      <c r="D118" s="28"/>
      <c r="E118" s="44">
        <v>1</v>
      </c>
      <c r="F118" s="44">
        <v>5</v>
      </c>
      <c r="G118" s="44">
        <v>3</v>
      </c>
      <c r="H118" s="44">
        <v>1</v>
      </c>
      <c r="I118" s="44">
        <v>5</v>
      </c>
      <c r="J118" s="44">
        <v>8</v>
      </c>
      <c r="K118" s="44">
        <v>1</v>
      </c>
      <c r="L118" s="44" t="s">
        <v>264</v>
      </c>
      <c r="M118" s="44" t="s">
        <v>264</v>
      </c>
      <c r="N118" s="44" t="s">
        <v>264</v>
      </c>
      <c r="O118" s="44" t="s">
        <v>264</v>
      </c>
      <c r="P118" s="44" t="s">
        <v>264</v>
      </c>
      <c r="Q118" s="7">
        <v>24</v>
      </c>
      <c r="R118" s="365"/>
      <c r="S118" s="366"/>
    </row>
    <row r="119" spans="1:19" ht="15" thickBot="1" x14ac:dyDescent="0.25">
      <c r="A119" s="1" t="s">
        <v>129</v>
      </c>
      <c r="B119" s="52" t="s">
        <v>405</v>
      </c>
      <c r="C119" s="28"/>
      <c r="D119" s="28"/>
      <c r="E119" s="44">
        <v>5</v>
      </c>
      <c r="F119" s="44">
        <v>7</v>
      </c>
      <c r="G119" s="44">
        <v>6</v>
      </c>
      <c r="H119" s="44">
        <v>2</v>
      </c>
      <c r="I119" s="44">
        <v>4</v>
      </c>
      <c r="J119" s="44">
        <v>2</v>
      </c>
      <c r="K119" s="44">
        <v>3</v>
      </c>
      <c r="L119" s="44" t="s">
        <v>264</v>
      </c>
      <c r="M119" s="44" t="s">
        <v>264</v>
      </c>
      <c r="N119" s="44" t="s">
        <v>264</v>
      </c>
      <c r="O119" s="44" t="s">
        <v>264</v>
      </c>
      <c r="P119" s="44" t="s">
        <v>264</v>
      </c>
      <c r="Q119" s="7">
        <v>29</v>
      </c>
      <c r="R119" s="365"/>
      <c r="S119" s="366"/>
    </row>
    <row r="120" spans="1:19" ht="15" thickBot="1" x14ac:dyDescent="0.25">
      <c r="A120" s="1" t="s">
        <v>129</v>
      </c>
      <c r="B120" s="52" t="s">
        <v>406</v>
      </c>
      <c r="C120" s="28"/>
      <c r="D120" s="28"/>
      <c r="E120" s="44">
        <v>2</v>
      </c>
      <c r="F120" s="44">
        <v>3</v>
      </c>
      <c r="G120" s="44">
        <v>7</v>
      </c>
      <c r="H120" s="44">
        <v>11</v>
      </c>
      <c r="I120" s="44">
        <v>1</v>
      </c>
      <c r="J120" s="44">
        <v>2</v>
      </c>
      <c r="K120" s="44">
        <v>8</v>
      </c>
      <c r="L120" s="44" t="s">
        <v>264</v>
      </c>
      <c r="M120" s="44" t="s">
        <v>264</v>
      </c>
      <c r="N120" s="44" t="s">
        <v>264</v>
      </c>
      <c r="O120" s="44" t="s">
        <v>264</v>
      </c>
      <c r="P120" s="44" t="s">
        <v>264</v>
      </c>
      <c r="Q120" s="7">
        <v>34</v>
      </c>
      <c r="R120" s="365"/>
      <c r="S120" s="366"/>
    </row>
    <row r="121" spans="1:19" ht="15" thickBot="1" x14ac:dyDescent="0.25">
      <c r="A121" s="1" t="s">
        <v>129</v>
      </c>
      <c r="B121" s="52" t="s">
        <v>407</v>
      </c>
      <c r="C121" s="28"/>
      <c r="D121" s="28"/>
      <c r="E121" s="44">
        <v>10</v>
      </c>
      <c r="F121" s="44">
        <v>10</v>
      </c>
      <c r="G121" s="44">
        <v>8</v>
      </c>
      <c r="H121" s="44">
        <v>16</v>
      </c>
      <c r="I121" s="44">
        <v>5</v>
      </c>
      <c r="J121" s="44">
        <v>3</v>
      </c>
      <c r="K121" s="44">
        <v>6</v>
      </c>
      <c r="L121" s="44" t="s">
        <v>264</v>
      </c>
      <c r="M121" s="44" t="s">
        <v>264</v>
      </c>
      <c r="N121" s="44" t="s">
        <v>264</v>
      </c>
      <c r="O121" s="44" t="s">
        <v>264</v>
      </c>
      <c r="P121" s="44" t="s">
        <v>264</v>
      </c>
      <c r="Q121" s="7">
        <v>58</v>
      </c>
      <c r="R121" s="365"/>
      <c r="S121" s="366"/>
    </row>
    <row r="122" spans="1:19" ht="15" thickBot="1" x14ac:dyDescent="0.25">
      <c r="A122" s="1" t="s">
        <v>129</v>
      </c>
      <c r="B122" s="52" t="s">
        <v>408</v>
      </c>
      <c r="C122" s="28"/>
      <c r="D122" s="28"/>
      <c r="E122" s="44">
        <v>3</v>
      </c>
      <c r="F122" s="44">
        <v>4</v>
      </c>
      <c r="G122" s="44">
        <v>3</v>
      </c>
      <c r="H122" s="44">
        <v>1</v>
      </c>
      <c r="I122" s="44">
        <v>5</v>
      </c>
      <c r="J122" s="44">
        <v>1</v>
      </c>
      <c r="K122" s="44">
        <v>2</v>
      </c>
      <c r="L122" s="44" t="s">
        <v>264</v>
      </c>
      <c r="M122" s="44" t="s">
        <v>264</v>
      </c>
      <c r="N122" s="44" t="s">
        <v>264</v>
      </c>
      <c r="O122" s="44" t="s">
        <v>264</v>
      </c>
      <c r="P122" s="44" t="s">
        <v>264</v>
      </c>
      <c r="Q122" s="7">
        <v>19</v>
      </c>
      <c r="R122" s="365"/>
      <c r="S122" s="366"/>
    </row>
    <row r="123" spans="1:19" ht="15" thickBot="1" x14ac:dyDescent="0.25">
      <c r="A123" s="1" t="s">
        <v>129</v>
      </c>
      <c r="B123" s="52" t="s">
        <v>409</v>
      </c>
      <c r="C123" s="28"/>
      <c r="D123" s="28"/>
      <c r="E123" s="44">
        <v>3</v>
      </c>
      <c r="F123" s="44">
        <v>0</v>
      </c>
      <c r="G123" s="44">
        <v>9</v>
      </c>
      <c r="H123" s="44">
        <v>1</v>
      </c>
      <c r="I123" s="44">
        <v>10</v>
      </c>
      <c r="J123" s="44">
        <v>1</v>
      </c>
      <c r="K123" s="44">
        <v>5</v>
      </c>
      <c r="L123" s="44" t="s">
        <v>264</v>
      </c>
      <c r="M123" s="44" t="s">
        <v>264</v>
      </c>
      <c r="N123" s="44" t="s">
        <v>264</v>
      </c>
      <c r="O123" s="44" t="s">
        <v>264</v>
      </c>
      <c r="P123" s="44" t="s">
        <v>264</v>
      </c>
      <c r="Q123" s="7">
        <v>29</v>
      </c>
      <c r="R123" s="365"/>
      <c r="S123" s="366"/>
    </row>
    <row r="124" spans="1:19" ht="15" thickBot="1" x14ac:dyDescent="0.25">
      <c r="A124" s="294" t="s">
        <v>440</v>
      </c>
      <c r="B124" s="295"/>
      <c r="C124" s="76">
        <v>0.51747268894141696</v>
      </c>
      <c r="D124" s="9">
        <v>0.28460997891777934</v>
      </c>
      <c r="E124" s="5">
        <v>62</v>
      </c>
      <c r="F124" s="5">
        <v>61</v>
      </c>
      <c r="G124" s="5">
        <v>65</v>
      </c>
      <c r="H124" s="5">
        <v>47</v>
      </c>
      <c r="I124" s="5">
        <v>70</v>
      </c>
      <c r="J124" s="5">
        <v>43</v>
      </c>
      <c r="K124" s="5">
        <v>57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405</v>
      </c>
      <c r="R124" s="372">
        <v>1423</v>
      </c>
      <c r="S124" s="373"/>
    </row>
    <row r="125" spans="1:19" ht="15" thickBot="1" x14ac:dyDescent="0.25">
      <c r="A125" s="1" t="s">
        <v>143</v>
      </c>
      <c r="B125" s="52" t="s">
        <v>410</v>
      </c>
      <c r="E125" s="44">
        <v>34</v>
      </c>
      <c r="F125" s="44">
        <v>35</v>
      </c>
      <c r="G125" s="44">
        <v>27</v>
      </c>
      <c r="H125" s="44">
        <v>31</v>
      </c>
      <c r="I125" s="44">
        <v>47</v>
      </c>
      <c r="J125" s="44">
        <v>25</v>
      </c>
      <c r="K125" s="27">
        <v>30</v>
      </c>
      <c r="Q125" s="7">
        <v>229</v>
      </c>
    </row>
    <row r="126" spans="1:19" ht="15" thickBot="1" x14ac:dyDescent="0.25">
      <c r="A126" s="1" t="s">
        <v>143</v>
      </c>
      <c r="B126" s="52" t="s">
        <v>411</v>
      </c>
      <c r="C126" s="28"/>
      <c r="D126" s="28"/>
      <c r="E126" s="44">
        <v>2</v>
      </c>
      <c r="F126" s="44">
        <v>26</v>
      </c>
      <c r="G126" s="44">
        <v>48</v>
      </c>
      <c r="H126" s="44">
        <v>38</v>
      </c>
      <c r="I126" s="44">
        <v>43</v>
      </c>
      <c r="J126" s="44">
        <v>30</v>
      </c>
      <c r="K126" s="44">
        <v>24</v>
      </c>
      <c r="L126" s="44" t="s">
        <v>264</v>
      </c>
      <c r="M126" s="44" t="s">
        <v>264</v>
      </c>
      <c r="N126" s="44" t="s">
        <v>264</v>
      </c>
      <c r="O126" s="44" t="s">
        <v>264</v>
      </c>
      <c r="P126" s="44" t="s">
        <v>264</v>
      </c>
      <c r="Q126" s="7">
        <v>211</v>
      </c>
      <c r="R126" s="365"/>
      <c r="S126" s="366"/>
    </row>
    <row r="127" spans="1:19" ht="15" thickBot="1" x14ac:dyDescent="0.25">
      <c r="A127" s="1" t="s">
        <v>143</v>
      </c>
      <c r="B127" s="52" t="s">
        <v>412</v>
      </c>
      <c r="C127" s="28"/>
      <c r="D127" s="28"/>
      <c r="E127" s="44">
        <v>7</v>
      </c>
      <c r="F127" s="44">
        <v>25</v>
      </c>
      <c r="G127" s="44">
        <v>24</v>
      </c>
      <c r="H127" s="44">
        <v>21</v>
      </c>
      <c r="I127" s="44">
        <v>17</v>
      </c>
      <c r="J127" s="44">
        <v>14</v>
      </c>
      <c r="K127" s="44">
        <v>26</v>
      </c>
      <c r="L127" s="44" t="s">
        <v>264</v>
      </c>
      <c r="M127" s="44" t="s">
        <v>264</v>
      </c>
      <c r="N127" s="44" t="s">
        <v>264</v>
      </c>
      <c r="O127" s="44" t="s">
        <v>264</v>
      </c>
      <c r="P127" s="44" t="s">
        <v>264</v>
      </c>
      <c r="Q127" s="7">
        <v>134</v>
      </c>
      <c r="R127" s="365"/>
      <c r="S127" s="366"/>
    </row>
    <row r="128" spans="1:19" ht="15" thickBot="1" x14ac:dyDescent="0.25">
      <c r="A128" s="1" t="s">
        <v>143</v>
      </c>
      <c r="B128" s="52" t="s">
        <v>413</v>
      </c>
      <c r="C128" s="28"/>
      <c r="D128" s="28"/>
      <c r="E128" s="44">
        <v>14</v>
      </c>
      <c r="F128" s="44">
        <v>33</v>
      </c>
      <c r="G128" s="44">
        <v>26</v>
      </c>
      <c r="H128" s="44">
        <v>18</v>
      </c>
      <c r="I128" s="44">
        <v>31</v>
      </c>
      <c r="J128" s="44">
        <v>11</v>
      </c>
      <c r="K128" s="44">
        <v>15</v>
      </c>
      <c r="L128" s="44" t="s">
        <v>264</v>
      </c>
      <c r="M128" s="44" t="s">
        <v>264</v>
      </c>
      <c r="N128" s="44" t="s">
        <v>264</v>
      </c>
      <c r="O128" s="44" t="s">
        <v>264</v>
      </c>
      <c r="P128" s="44" t="s">
        <v>264</v>
      </c>
      <c r="Q128" s="7">
        <v>148</v>
      </c>
      <c r="R128" s="365"/>
      <c r="S128" s="366"/>
    </row>
    <row r="129" spans="1:19" ht="15" thickBot="1" x14ac:dyDescent="0.25">
      <c r="A129" s="1" t="s">
        <v>143</v>
      </c>
      <c r="B129" s="52" t="s">
        <v>414</v>
      </c>
      <c r="C129" s="28"/>
      <c r="D129" s="28"/>
      <c r="E129" s="44">
        <v>0</v>
      </c>
      <c r="F129" s="44">
        <v>0</v>
      </c>
      <c r="G129" s="44">
        <v>3</v>
      </c>
      <c r="H129" s="44">
        <v>7</v>
      </c>
      <c r="I129" s="44">
        <v>4</v>
      </c>
      <c r="J129" s="44">
        <v>6</v>
      </c>
      <c r="K129" s="44">
        <v>5</v>
      </c>
      <c r="L129" s="44" t="s">
        <v>264</v>
      </c>
      <c r="M129" s="44" t="s">
        <v>264</v>
      </c>
      <c r="N129" s="44" t="s">
        <v>264</v>
      </c>
      <c r="O129" s="44" t="s">
        <v>264</v>
      </c>
      <c r="P129" s="44" t="s">
        <v>264</v>
      </c>
      <c r="Q129" s="7">
        <v>25</v>
      </c>
      <c r="R129" s="365"/>
      <c r="S129" s="366"/>
    </row>
    <row r="130" spans="1:19" ht="15" thickBot="1" x14ac:dyDescent="0.25">
      <c r="A130" s="1" t="s">
        <v>143</v>
      </c>
      <c r="B130" s="52" t="s">
        <v>415</v>
      </c>
      <c r="C130" s="28"/>
      <c r="D130" s="28"/>
      <c r="E130" s="44">
        <v>9</v>
      </c>
      <c r="F130" s="44">
        <v>4</v>
      </c>
      <c r="G130" s="44">
        <v>3</v>
      </c>
      <c r="H130" s="44">
        <v>7</v>
      </c>
      <c r="I130" s="44">
        <v>7</v>
      </c>
      <c r="J130" s="44">
        <v>11</v>
      </c>
      <c r="K130" s="44">
        <v>5</v>
      </c>
      <c r="L130" s="44" t="s">
        <v>264</v>
      </c>
      <c r="M130" s="44" t="s">
        <v>264</v>
      </c>
      <c r="N130" s="44" t="s">
        <v>264</v>
      </c>
      <c r="O130" s="44" t="s">
        <v>264</v>
      </c>
      <c r="P130" s="44" t="s">
        <v>264</v>
      </c>
      <c r="Q130" s="7">
        <v>46</v>
      </c>
      <c r="R130" s="365"/>
      <c r="S130" s="366"/>
    </row>
    <row r="131" spans="1:19" ht="15" thickBot="1" x14ac:dyDescent="0.25">
      <c r="A131" s="1" t="s">
        <v>143</v>
      </c>
      <c r="B131" s="52" t="s">
        <v>416</v>
      </c>
      <c r="C131" s="28"/>
      <c r="D131" s="28"/>
      <c r="E131" s="44">
        <v>0</v>
      </c>
      <c r="F131" s="44">
        <v>4</v>
      </c>
      <c r="G131" s="44">
        <v>4</v>
      </c>
      <c r="H131" s="44">
        <v>14</v>
      </c>
      <c r="I131" s="44">
        <v>0</v>
      </c>
      <c r="J131" s="44">
        <v>12</v>
      </c>
      <c r="K131" s="44">
        <v>15</v>
      </c>
      <c r="L131" s="44" t="s">
        <v>264</v>
      </c>
      <c r="M131" s="44" t="s">
        <v>264</v>
      </c>
      <c r="N131" s="44" t="s">
        <v>264</v>
      </c>
      <c r="O131" s="44" t="s">
        <v>264</v>
      </c>
      <c r="P131" s="44" t="s">
        <v>264</v>
      </c>
      <c r="Q131" s="7">
        <v>49</v>
      </c>
      <c r="R131" s="365"/>
      <c r="S131" s="366"/>
    </row>
    <row r="132" spans="1:19" ht="15" thickBot="1" x14ac:dyDescent="0.25">
      <c r="A132" s="1" t="s">
        <v>143</v>
      </c>
      <c r="B132" s="52" t="s">
        <v>417</v>
      </c>
      <c r="C132" s="28"/>
      <c r="D132" s="28"/>
      <c r="E132" s="44">
        <v>8</v>
      </c>
      <c r="F132" s="44">
        <v>2</v>
      </c>
      <c r="G132" s="44">
        <v>8</v>
      </c>
      <c r="H132" s="44">
        <v>5</v>
      </c>
      <c r="I132" s="44">
        <v>1</v>
      </c>
      <c r="J132" s="44">
        <v>2</v>
      </c>
      <c r="K132" s="44">
        <v>7</v>
      </c>
      <c r="L132" s="44" t="s">
        <v>264</v>
      </c>
      <c r="M132" s="44" t="s">
        <v>264</v>
      </c>
      <c r="N132" s="44" t="s">
        <v>264</v>
      </c>
      <c r="O132" s="44" t="s">
        <v>264</v>
      </c>
      <c r="P132" s="44" t="s">
        <v>264</v>
      </c>
      <c r="Q132" s="7">
        <v>33</v>
      </c>
      <c r="R132" s="365"/>
      <c r="S132" s="366"/>
    </row>
    <row r="133" spans="1:19" ht="15" thickBot="1" x14ac:dyDescent="0.25">
      <c r="A133" s="1" t="s">
        <v>143</v>
      </c>
      <c r="B133" s="52" t="s">
        <v>418</v>
      </c>
      <c r="C133" s="28"/>
      <c r="D133" s="28"/>
      <c r="E133" s="44">
        <v>0</v>
      </c>
      <c r="F133" s="44">
        <v>7</v>
      </c>
      <c r="G133" s="44">
        <v>0</v>
      </c>
      <c r="H133" s="44">
        <v>0</v>
      </c>
      <c r="I133" s="44">
        <v>6</v>
      </c>
      <c r="J133" s="44">
        <v>14</v>
      </c>
      <c r="K133" s="44">
        <v>1</v>
      </c>
      <c r="L133" s="44" t="s">
        <v>264</v>
      </c>
      <c r="M133" s="44" t="s">
        <v>264</v>
      </c>
      <c r="N133" s="44" t="s">
        <v>264</v>
      </c>
      <c r="O133" s="44" t="s">
        <v>264</v>
      </c>
      <c r="P133" s="44" t="s">
        <v>264</v>
      </c>
      <c r="Q133" s="7">
        <v>28</v>
      </c>
      <c r="R133" s="365"/>
      <c r="S133" s="366"/>
    </row>
    <row r="134" spans="1:19" ht="15" thickBot="1" x14ac:dyDescent="0.25">
      <c r="A134" s="1" t="s">
        <v>143</v>
      </c>
      <c r="B134" s="52" t="s">
        <v>419</v>
      </c>
      <c r="C134" s="28"/>
      <c r="D134" s="28"/>
      <c r="E134" s="44">
        <v>11</v>
      </c>
      <c r="F134" s="44">
        <v>4</v>
      </c>
      <c r="G134" s="44">
        <v>12</v>
      </c>
      <c r="H134" s="44">
        <v>6</v>
      </c>
      <c r="I134" s="44">
        <v>10</v>
      </c>
      <c r="J134" s="44">
        <v>17</v>
      </c>
      <c r="K134" s="44">
        <v>6</v>
      </c>
      <c r="L134" s="44" t="s">
        <v>264</v>
      </c>
      <c r="M134" s="44" t="s">
        <v>264</v>
      </c>
      <c r="N134" s="44" t="s">
        <v>264</v>
      </c>
      <c r="O134" s="44" t="s">
        <v>264</v>
      </c>
      <c r="P134" s="44" t="s">
        <v>264</v>
      </c>
      <c r="Q134" s="7">
        <v>66</v>
      </c>
      <c r="R134" s="365"/>
      <c r="S134" s="366"/>
    </row>
    <row r="135" spans="1:19" ht="15" thickBot="1" x14ac:dyDescent="0.25">
      <c r="A135" s="1" t="s">
        <v>143</v>
      </c>
      <c r="B135" s="52" t="s">
        <v>420</v>
      </c>
      <c r="C135" s="28"/>
      <c r="D135" s="28"/>
      <c r="E135" s="44">
        <v>0</v>
      </c>
      <c r="F135" s="44">
        <v>17</v>
      </c>
      <c r="G135" s="44">
        <v>13</v>
      </c>
      <c r="H135" s="44">
        <v>10</v>
      </c>
      <c r="I135" s="44">
        <v>5</v>
      </c>
      <c r="J135" s="44">
        <v>6</v>
      </c>
      <c r="K135" s="44">
        <v>8</v>
      </c>
      <c r="L135" s="44" t="s">
        <v>264</v>
      </c>
      <c r="M135" s="44" t="s">
        <v>264</v>
      </c>
      <c r="N135" s="44" t="s">
        <v>264</v>
      </c>
      <c r="O135" s="44" t="s">
        <v>264</v>
      </c>
      <c r="P135" s="44" t="s">
        <v>264</v>
      </c>
      <c r="Q135" s="7">
        <v>59</v>
      </c>
      <c r="R135" s="365"/>
      <c r="S135" s="366"/>
    </row>
    <row r="136" spans="1:19" ht="15" thickBot="1" x14ac:dyDescent="0.25">
      <c r="A136" s="1" t="s">
        <v>143</v>
      </c>
      <c r="B136" s="52" t="s">
        <v>421</v>
      </c>
      <c r="C136" s="28"/>
      <c r="D136" s="28"/>
      <c r="E136" s="44">
        <v>1</v>
      </c>
      <c r="F136" s="44">
        <v>0</v>
      </c>
      <c r="G136" s="44">
        <v>6</v>
      </c>
      <c r="H136" s="44">
        <v>0</v>
      </c>
      <c r="I136" s="44">
        <v>0</v>
      </c>
      <c r="J136" s="44">
        <v>1</v>
      </c>
      <c r="K136" s="44">
        <v>0</v>
      </c>
      <c r="L136" s="44" t="s">
        <v>264</v>
      </c>
      <c r="M136" s="44" t="s">
        <v>264</v>
      </c>
      <c r="N136" s="44" t="s">
        <v>264</v>
      </c>
      <c r="O136" s="44" t="s">
        <v>264</v>
      </c>
      <c r="P136" s="44" t="s">
        <v>264</v>
      </c>
      <c r="Q136" s="7">
        <v>8</v>
      </c>
      <c r="R136" s="365"/>
      <c r="S136" s="366"/>
    </row>
    <row r="137" spans="1:19" ht="15" thickBot="1" x14ac:dyDescent="0.25">
      <c r="A137" s="1" t="s">
        <v>143</v>
      </c>
      <c r="B137" s="52" t="s">
        <v>422</v>
      </c>
      <c r="C137" s="28"/>
      <c r="D137" s="28"/>
      <c r="E137" s="44">
        <v>0</v>
      </c>
      <c r="F137" s="44">
        <v>2</v>
      </c>
      <c r="G137" s="44">
        <v>2</v>
      </c>
      <c r="H137" s="44">
        <v>0</v>
      </c>
      <c r="I137" s="44">
        <v>9</v>
      </c>
      <c r="J137" s="44">
        <v>1</v>
      </c>
      <c r="K137" s="44">
        <v>8</v>
      </c>
      <c r="L137" s="44" t="s">
        <v>264</v>
      </c>
      <c r="M137" s="44" t="s">
        <v>264</v>
      </c>
      <c r="N137" s="44" t="s">
        <v>264</v>
      </c>
      <c r="O137" s="44" t="s">
        <v>264</v>
      </c>
      <c r="P137" s="44" t="s">
        <v>264</v>
      </c>
      <c r="Q137" s="7">
        <v>22</v>
      </c>
      <c r="R137" s="365"/>
      <c r="S137" s="366"/>
    </row>
    <row r="138" spans="1:19" ht="15" thickBot="1" x14ac:dyDescent="0.25">
      <c r="A138" s="294" t="s">
        <v>441</v>
      </c>
      <c r="B138" s="295"/>
      <c r="C138" s="76">
        <v>0.51503733777297467</v>
      </c>
      <c r="D138" s="9">
        <v>0.22558635394456289</v>
      </c>
      <c r="E138" s="5">
        <v>86</v>
      </c>
      <c r="F138" s="5">
        <v>159</v>
      </c>
      <c r="G138" s="5">
        <v>176</v>
      </c>
      <c r="H138" s="5">
        <v>157</v>
      </c>
      <c r="I138" s="5">
        <v>180</v>
      </c>
      <c r="J138" s="5">
        <v>150</v>
      </c>
      <c r="K138" s="5">
        <v>150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1058</v>
      </c>
      <c r="R138" s="372">
        <v>4690</v>
      </c>
      <c r="S138" s="373"/>
    </row>
    <row r="139" spans="1:19" ht="15" thickBot="1" x14ac:dyDescent="0.25">
      <c r="A139" s="3" t="s">
        <v>148</v>
      </c>
      <c r="B139" s="52" t="s">
        <v>423</v>
      </c>
      <c r="E139" s="44">
        <v>7</v>
      </c>
      <c r="F139" s="44">
        <v>7</v>
      </c>
      <c r="G139" s="44">
        <v>11</v>
      </c>
      <c r="H139" s="44">
        <v>21</v>
      </c>
      <c r="I139" s="44">
        <v>99</v>
      </c>
      <c r="J139" s="44">
        <v>66</v>
      </c>
      <c r="K139" s="27">
        <v>239</v>
      </c>
      <c r="Q139" s="7">
        <v>450</v>
      </c>
    </row>
    <row r="140" spans="1:19" ht="15" thickBot="1" x14ac:dyDescent="0.25">
      <c r="A140" s="3" t="s">
        <v>148</v>
      </c>
      <c r="B140" s="52" t="s">
        <v>424</v>
      </c>
      <c r="C140" s="28"/>
      <c r="D140" s="28"/>
      <c r="E140" s="44">
        <v>1</v>
      </c>
      <c r="F140" s="44">
        <v>3</v>
      </c>
      <c r="G140" s="44">
        <v>0</v>
      </c>
      <c r="H140" s="44">
        <v>2</v>
      </c>
      <c r="I140" s="44">
        <v>0</v>
      </c>
      <c r="J140" s="44">
        <v>1</v>
      </c>
      <c r="K140" s="44">
        <v>0</v>
      </c>
      <c r="L140" s="44" t="s">
        <v>264</v>
      </c>
      <c r="M140" s="44" t="s">
        <v>264</v>
      </c>
      <c r="N140" s="44" t="s">
        <v>264</v>
      </c>
      <c r="O140" s="44" t="s">
        <v>264</v>
      </c>
      <c r="P140" s="44" t="s">
        <v>264</v>
      </c>
      <c r="Q140" s="7">
        <v>7</v>
      </c>
      <c r="R140" s="365"/>
      <c r="S140" s="366"/>
    </row>
    <row r="141" spans="1:19" ht="15" thickBot="1" x14ac:dyDescent="0.25">
      <c r="A141" s="3" t="s">
        <v>148</v>
      </c>
      <c r="B141" s="52" t="s">
        <v>425</v>
      </c>
      <c r="C141" s="28"/>
      <c r="D141" s="28"/>
      <c r="E141" s="44">
        <v>1</v>
      </c>
      <c r="F141" s="44">
        <v>0</v>
      </c>
      <c r="G141" s="44">
        <v>1</v>
      </c>
      <c r="H141" s="44">
        <v>0</v>
      </c>
      <c r="I141" s="44">
        <v>0</v>
      </c>
      <c r="J141" s="44">
        <v>5</v>
      </c>
      <c r="K141" s="44">
        <v>0</v>
      </c>
      <c r="L141" s="44" t="s">
        <v>264</v>
      </c>
      <c r="M141" s="44" t="s">
        <v>264</v>
      </c>
      <c r="N141" s="44" t="s">
        <v>264</v>
      </c>
      <c r="O141" s="44" t="s">
        <v>264</v>
      </c>
      <c r="P141" s="44" t="s">
        <v>264</v>
      </c>
      <c r="Q141" s="7">
        <v>7</v>
      </c>
      <c r="R141" s="365"/>
      <c r="S141" s="366"/>
    </row>
    <row r="142" spans="1:19" ht="15" thickBot="1" x14ac:dyDescent="0.25">
      <c r="A142" s="3" t="s">
        <v>148</v>
      </c>
      <c r="B142" s="52" t="s">
        <v>426</v>
      </c>
      <c r="C142" s="28"/>
      <c r="D142" s="28"/>
      <c r="E142" s="44">
        <v>0</v>
      </c>
      <c r="F142" s="44">
        <v>0</v>
      </c>
      <c r="G142" s="44">
        <v>9</v>
      </c>
      <c r="H142" s="44">
        <v>4</v>
      </c>
      <c r="I142" s="44">
        <v>1</v>
      </c>
      <c r="J142" s="44">
        <v>0</v>
      </c>
      <c r="K142" s="44">
        <v>0</v>
      </c>
      <c r="L142" s="44" t="s">
        <v>264</v>
      </c>
      <c r="M142" s="44" t="s">
        <v>264</v>
      </c>
      <c r="N142" s="44" t="s">
        <v>264</v>
      </c>
      <c r="O142" s="44" t="s">
        <v>264</v>
      </c>
      <c r="P142" s="44" t="s">
        <v>264</v>
      </c>
      <c r="Q142" s="7">
        <v>14</v>
      </c>
      <c r="R142" s="365"/>
      <c r="S142" s="366"/>
    </row>
    <row r="143" spans="1:19" ht="15" thickBot="1" x14ac:dyDescent="0.25">
      <c r="A143" s="294" t="s">
        <v>166</v>
      </c>
      <c r="B143" s="295"/>
      <c r="C143" s="76">
        <v>0.57054870552286374</v>
      </c>
      <c r="D143" s="9">
        <v>0.22707838479809977</v>
      </c>
      <c r="E143" s="5">
        <v>9</v>
      </c>
      <c r="F143" s="5">
        <v>10</v>
      </c>
      <c r="G143" s="5">
        <v>21</v>
      </c>
      <c r="H143" s="5">
        <v>27</v>
      </c>
      <c r="I143" s="5">
        <v>100</v>
      </c>
      <c r="J143" s="5">
        <v>72</v>
      </c>
      <c r="K143" s="5">
        <v>239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478</v>
      </c>
      <c r="R143" s="372">
        <v>2105</v>
      </c>
      <c r="S143" s="373"/>
    </row>
    <row r="144" spans="1:19" ht="15" thickBot="1" x14ac:dyDescent="0.25">
      <c r="A144" s="42" t="s">
        <v>156</v>
      </c>
      <c r="B144" s="52" t="s">
        <v>427</v>
      </c>
      <c r="E144" s="44">
        <v>1</v>
      </c>
      <c r="F144" s="44">
        <v>9</v>
      </c>
      <c r="G144" s="44">
        <v>0</v>
      </c>
      <c r="H144" s="44">
        <v>33</v>
      </c>
      <c r="I144" s="44">
        <v>40</v>
      </c>
      <c r="J144" s="44">
        <v>25</v>
      </c>
      <c r="K144" s="27">
        <v>32</v>
      </c>
      <c r="Q144" s="7">
        <v>140</v>
      </c>
    </row>
    <row r="145" spans="1:19" ht="15" thickBot="1" x14ac:dyDescent="0.25">
      <c r="A145" s="42" t="s">
        <v>156</v>
      </c>
      <c r="B145" s="52" t="s">
        <v>428</v>
      </c>
      <c r="C145" s="28"/>
      <c r="D145" s="28"/>
      <c r="E145" s="44">
        <v>0</v>
      </c>
      <c r="F145" s="44">
        <v>4</v>
      </c>
      <c r="G145" s="44">
        <v>0</v>
      </c>
      <c r="H145" s="44">
        <v>3</v>
      </c>
      <c r="I145" s="44">
        <v>0</v>
      </c>
      <c r="J145" s="44">
        <v>7</v>
      </c>
      <c r="K145" s="44">
        <v>6</v>
      </c>
      <c r="L145" s="44" t="s">
        <v>264</v>
      </c>
      <c r="M145" s="44" t="s">
        <v>264</v>
      </c>
      <c r="N145" s="44" t="s">
        <v>264</v>
      </c>
      <c r="O145" s="44" t="s">
        <v>264</v>
      </c>
      <c r="P145" s="44" t="s">
        <v>264</v>
      </c>
      <c r="Q145" s="7">
        <v>20</v>
      </c>
      <c r="R145" s="365"/>
      <c r="S145" s="366"/>
    </row>
    <row r="146" spans="1:19" ht="15" thickBot="1" x14ac:dyDescent="0.25">
      <c r="A146" s="42" t="s">
        <v>156</v>
      </c>
      <c r="B146" s="52" t="s">
        <v>429</v>
      </c>
      <c r="C146" s="28"/>
      <c r="D146" s="28"/>
      <c r="E146" s="44">
        <v>14</v>
      </c>
      <c r="F146" s="44">
        <v>5</v>
      </c>
      <c r="G146" s="44">
        <v>7</v>
      </c>
      <c r="H146" s="44">
        <v>5</v>
      </c>
      <c r="I146" s="44">
        <v>0</v>
      </c>
      <c r="J146" s="44">
        <v>0</v>
      </c>
      <c r="K146" s="44">
        <v>7</v>
      </c>
      <c r="L146" s="44" t="s">
        <v>264</v>
      </c>
      <c r="M146" s="44" t="s">
        <v>264</v>
      </c>
      <c r="N146" s="44" t="s">
        <v>264</v>
      </c>
      <c r="O146" s="44" t="s">
        <v>264</v>
      </c>
      <c r="P146" s="44" t="s">
        <v>264</v>
      </c>
      <c r="Q146" s="7">
        <v>38</v>
      </c>
      <c r="R146" s="365"/>
      <c r="S146" s="366"/>
    </row>
    <row r="147" spans="1:19" ht="15" thickBot="1" x14ac:dyDescent="0.25">
      <c r="A147" s="42" t="s">
        <v>156</v>
      </c>
      <c r="B147" s="52" t="s">
        <v>430</v>
      </c>
      <c r="C147" s="28"/>
      <c r="D147" s="28"/>
      <c r="E147" s="44">
        <v>0</v>
      </c>
      <c r="F147" s="44">
        <v>3</v>
      </c>
      <c r="G147" s="44">
        <v>0</v>
      </c>
      <c r="H147" s="44">
        <v>3</v>
      </c>
      <c r="I147" s="44">
        <v>4</v>
      </c>
      <c r="J147" s="44">
        <v>6</v>
      </c>
      <c r="K147" s="44">
        <v>0</v>
      </c>
      <c r="L147" s="44" t="s">
        <v>264</v>
      </c>
      <c r="M147" s="44" t="s">
        <v>264</v>
      </c>
      <c r="N147" s="44" t="s">
        <v>264</v>
      </c>
      <c r="O147" s="44" t="s">
        <v>264</v>
      </c>
      <c r="P147" s="44" t="s">
        <v>264</v>
      </c>
      <c r="Q147" s="7">
        <v>16</v>
      </c>
      <c r="R147" s="365"/>
      <c r="S147" s="366"/>
    </row>
    <row r="148" spans="1:19" ht="15" thickBot="1" x14ac:dyDescent="0.25">
      <c r="A148" s="42" t="s">
        <v>156</v>
      </c>
      <c r="B148" s="52" t="s">
        <v>431</v>
      </c>
      <c r="C148" s="28"/>
      <c r="D148" s="28"/>
      <c r="E148" s="44">
        <v>4</v>
      </c>
      <c r="F148" s="44">
        <v>0</v>
      </c>
      <c r="G148" s="44">
        <v>5</v>
      </c>
      <c r="H148" s="44">
        <v>18</v>
      </c>
      <c r="I148" s="44">
        <v>6</v>
      </c>
      <c r="J148" s="44">
        <v>8</v>
      </c>
      <c r="K148" s="44">
        <v>6</v>
      </c>
      <c r="L148" s="44" t="s">
        <v>264</v>
      </c>
      <c r="M148" s="44" t="s">
        <v>264</v>
      </c>
      <c r="N148" s="44" t="s">
        <v>264</v>
      </c>
      <c r="O148" s="44" t="s">
        <v>264</v>
      </c>
      <c r="P148" s="44" t="s">
        <v>264</v>
      </c>
      <c r="Q148" s="7">
        <v>47</v>
      </c>
      <c r="R148" s="365"/>
      <c r="S148" s="366"/>
    </row>
    <row r="149" spans="1:19" ht="15" thickBot="1" x14ac:dyDescent="0.25">
      <c r="A149" s="42" t="s">
        <v>156</v>
      </c>
      <c r="B149" s="52" t="s">
        <v>432</v>
      </c>
      <c r="C149" s="28"/>
      <c r="D149" s="28"/>
      <c r="E149" s="44">
        <v>0</v>
      </c>
      <c r="F149" s="44">
        <v>0</v>
      </c>
      <c r="G149" s="44">
        <v>7</v>
      </c>
      <c r="H149" s="44">
        <v>6</v>
      </c>
      <c r="I149" s="44">
        <v>17</v>
      </c>
      <c r="J149" s="44">
        <v>5</v>
      </c>
      <c r="K149" s="44">
        <v>4</v>
      </c>
      <c r="L149" s="44" t="s">
        <v>264</v>
      </c>
      <c r="M149" s="44" t="s">
        <v>264</v>
      </c>
      <c r="N149" s="44" t="s">
        <v>264</v>
      </c>
      <c r="O149" s="44" t="s">
        <v>264</v>
      </c>
      <c r="P149" s="44" t="s">
        <v>264</v>
      </c>
      <c r="Q149" s="7">
        <v>39</v>
      </c>
      <c r="R149" s="365"/>
      <c r="S149" s="366"/>
    </row>
    <row r="150" spans="1:19" ht="15" thickBot="1" x14ac:dyDescent="0.25">
      <c r="A150" s="42" t="s">
        <v>156</v>
      </c>
      <c r="B150" s="52" t="s">
        <v>433</v>
      </c>
      <c r="C150" s="28"/>
      <c r="D150" s="28"/>
      <c r="E150" s="44">
        <v>0</v>
      </c>
      <c r="F150" s="44">
        <v>0</v>
      </c>
      <c r="G150" s="44">
        <v>16</v>
      </c>
      <c r="H150" s="44">
        <v>0</v>
      </c>
      <c r="I150" s="44">
        <v>0</v>
      </c>
      <c r="J150" s="44">
        <v>5</v>
      </c>
      <c r="K150" s="44">
        <v>3</v>
      </c>
      <c r="L150" s="44" t="s">
        <v>264</v>
      </c>
      <c r="M150" s="44" t="s">
        <v>264</v>
      </c>
      <c r="N150" s="44" t="s">
        <v>264</v>
      </c>
      <c r="O150" s="44" t="s">
        <v>264</v>
      </c>
      <c r="P150" s="44" t="s">
        <v>264</v>
      </c>
      <c r="Q150" s="7">
        <v>24</v>
      </c>
      <c r="R150" s="365"/>
      <c r="S150" s="366"/>
    </row>
    <row r="151" spans="1:19" ht="15" thickBot="1" x14ac:dyDescent="0.25">
      <c r="A151" s="294" t="s">
        <v>167</v>
      </c>
      <c r="B151" s="295"/>
      <c r="C151" s="76">
        <v>0.61188530549884701</v>
      </c>
      <c r="D151" s="9">
        <v>0.33714880332986474</v>
      </c>
      <c r="E151" s="5">
        <v>19</v>
      </c>
      <c r="F151" s="5">
        <v>21</v>
      </c>
      <c r="G151" s="5">
        <v>35</v>
      </c>
      <c r="H151" s="5">
        <v>68</v>
      </c>
      <c r="I151" s="5">
        <v>67</v>
      </c>
      <c r="J151" s="5">
        <v>56</v>
      </c>
      <c r="K151" s="5">
        <v>58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324</v>
      </c>
      <c r="R151" s="372">
        <v>961</v>
      </c>
      <c r="S151" s="373"/>
    </row>
    <row r="153" spans="1:19" x14ac:dyDescent="0.2">
      <c r="C153" s="77"/>
      <c r="D153" s="39"/>
    </row>
  </sheetData>
  <sheetProtection selectLockedCells="1" selectUnlockedCells="1"/>
  <mergeCells count="146">
    <mergeCell ref="R151:S151"/>
    <mergeCell ref="R150:S150"/>
    <mergeCell ref="R146:S146"/>
    <mergeCell ref="R137:S137"/>
    <mergeCell ref="R147:S147"/>
    <mergeCell ref="R148:S148"/>
    <mergeCell ref="R149:S149"/>
    <mergeCell ref="R140:S140"/>
    <mergeCell ref="R141:S141"/>
    <mergeCell ref="R142:S142"/>
    <mergeCell ref="R143:S143"/>
    <mergeCell ref="R145:S145"/>
    <mergeCell ref="R138:S138"/>
    <mergeCell ref="R133:S133"/>
    <mergeCell ref="R134:S134"/>
    <mergeCell ref="R135:S135"/>
    <mergeCell ref="R136:S136"/>
    <mergeCell ref="R111:S111"/>
    <mergeCell ref="R129:S129"/>
    <mergeCell ref="R128:S128"/>
    <mergeCell ref="R117:S117"/>
    <mergeCell ref="R118:S118"/>
    <mergeCell ref="R119:S119"/>
    <mergeCell ref="R130:S130"/>
    <mergeCell ref="R131:S131"/>
    <mergeCell ref="R132:S132"/>
    <mergeCell ref="R122:S122"/>
    <mergeCell ref="R123:S123"/>
    <mergeCell ref="R126:S126"/>
    <mergeCell ref="R127:S127"/>
    <mergeCell ref="R124:S124"/>
    <mergeCell ref="R120:S120"/>
    <mergeCell ref="R121:S121"/>
    <mergeCell ref="R113:S113"/>
    <mergeCell ref="R114:S114"/>
    <mergeCell ref="R115:S115"/>
    <mergeCell ref="R116:S116"/>
    <mergeCell ref="R104:S104"/>
    <mergeCell ref="R105:S105"/>
    <mergeCell ref="R106:S106"/>
    <mergeCell ref="R107:S107"/>
    <mergeCell ref="R108:S108"/>
    <mergeCell ref="R100:S100"/>
    <mergeCell ref="R101:S101"/>
    <mergeCell ref="R102:S102"/>
    <mergeCell ref="R103:S103"/>
    <mergeCell ref="R95:S95"/>
    <mergeCell ref="R96:S96"/>
    <mergeCell ref="R97:S97"/>
    <mergeCell ref="R98:S98"/>
    <mergeCell ref="R99:S99"/>
    <mergeCell ref="R90:S90"/>
    <mergeCell ref="R91:S91"/>
    <mergeCell ref="R94:S94"/>
    <mergeCell ref="R92:S92"/>
    <mergeCell ref="R69:S69"/>
    <mergeCell ref="R77:S77"/>
    <mergeCell ref="R78:S78"/>
    <mergeCell ref="R79:S79"/>
    <mergeCell ref="R70:S70"/>
    <mergeCell ref="R71:S71"/>
    <mergeCell ref="R72:S72"/>
    <mergeCell ref="R73:S73"/>
    <mergeCell ref="R89:S89"/>
    <mergeCell ref="R80:S80"/>
    <mergeCell ref="R83:S83"/>
    <mergeCell ref="R84:S84"/>
    <mergeCell ref="R81:S81"/>
    <mergeCell ref="R74:S74"/>
    <mergeCell ref="R75:S75"/>
    <mergeCell ref="R85:S85"/>
    <mergeCell ref="R86:S86"/>
    <mergeCell ref="R87:S87"/>
    <mergeCell ref="R88:S88"/>
    <mergeCell ref="R66:S66"/>
    <mergeCell ref="R67:S67"/>
    <mergeCell ref="R64:S64"/>
    <mergeCell ref="R58:S58"/>
    <mergeCell ref="R54:S54"/>
    <mergeCell ref="R55:S55"/>
    <mergeCell ref="R56:S56"/>
    <mergeCell ref="R49:S49"/>
    <mergeCell ref="R68:S68"/>
    <mergeCell ref="R61:S61"/>
    <mergeCell ref="R63:S63"/>
    <mergeCell ref="R40:S40"/>
    <mergeCell ref="R57:S57"/>
    <mergeCell ref="R59:S59"/>
    <mergeCell ref="R62:S62"/>
    <mergeCell ref="R53:S53"/>
    <mergeCell ref="R48:S48"/>
    <mergeCell ref="R60:S60"/>
    <mergeCell ref="R52:S52"/>
    <mergeCell ref="R41:S41"/>
    <mergeCell ref="R42:S42"/>
    <mergeCell ref="R43:S43"/>
    <mergeCell ref="R51:S51"/>
    <mergeCell ref="R44:S44"/>
    <mergeCell ref="R45:S45"/>
    <mergeCell ref="R46:S46"/>
    <mergeCell ref="R47:S47"/>
    <mergeCell ref="A26:B26"/>
    <mergeCell ref="R26:S26"/>
    <mergeCell ref="R38:S38"/>
    <mergeCell ref="R27:S27"/>
    <mergeCell ref="R28:S28"/>
    <mergeCell ref="R29:S29"/>
    <mergeCell ref="R34:S34"/>
    <mergeCell ref="R30:S30"/>
    <mergeCell ref="A38:B38"/>
    <mergeCell ref="R20:S20"/>
    <mergeCell ref="R21:S21"/>
    <mergeCell ref="R22:S22"/>
    <mergeCell ref="R23:S23"/>
    <mergeCell ref="R24:S24"/>
    <mergeCell ref="R33:S33"/>
    <mergeCell ref="R31:S31"/>
    <mergeCell ref="R32:S32"/>
    <mergeCell ref="E1:S1"/>
    <mergeCell ref="R2:S9"/>
    <mergeCell ref="R25:S25"/>
    <mergeCell ref="A1:A10"/>
    <mergeCell ref="B1:B10"/>
    <mergeCell ref="E2:Q9"/>
    <mergeCell ref="E10:Q10"/>
    <mergeCell ref="C1:C11"/>
    <mergeCell ref="R17:S17"/>
    <mergeCell ref="R18:S18"/>
    <mergeCell ref="R19:S19"/>
    <mergeCell ref="D1:D10"/>
    <mergeCell ref="R12:S12"/>
    <mergeCell ref="R13:S13"/>
    <mergeCell ref="R14:S14"/>
    <mergeCell ref="R15:S15"/>
    <mergeCell ref="R16:S16"/>
    <mergeCell ref="R10:S11"/>
    <mergeCell ref="A151:B151"/>
    <mergeCell ref="A49:B49"/>
    <mergeCell ref="A64:B64"/>
    <mergeCell ref="A75:B75"/>
    <mergeCell ref="A81:B81"/>
    <mergeCell ref="A92:B92"/>
    <mergeCell ref="A111:B111"/>
    <mergeCell ref="A124:B124"/>
    <mergeCell ref="A138:B138"/>
    <mergeCell ref="A143:B14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2"/>
  <sheetViews>
    <sheetView zoomScale="80" zoomScaleNormal="80" workbookViewId="0">
      <pane xSplit="3" ySplit="11" topLeftCell="D12" activePane="bottomRight" state="frozen"/>
      <selection sqref="A1:A10"/>
      <selection pane="topRight" sqref="A1:A10"/>
      <selection pane="bottomLeft" sqref="A1:A10"/>
      <selection pane="bottomRight" activeCell="E11" sqref="E11"/>
    </sheetView>
  </sheetViews>
  <sheetFormatPr baseColWidth="10" defaultColWidth="11.42578125" defaultRowHeight="14.25" x14ac:dyDescent="0.2"/>
  <cols>
    <col min="1" max="1" width="24.28515625" style="27" bestFit="1" customWidth="1"/>
    <col min="2" max="2" width="48.140625" style="42" customWidth="1"/>
    <col min="3" max="3" width="17" style="29" customWidth="1"/>
    <col min="4" max="4" width="15" style="27" customWidth="1"/>
    <col min="5" max="5" width="13.7109375" style="34" bestFit="1" customWidth="1"/>
    <col min="6" max="6" width="11.140625" style="34" customWidth="1"/>
    <col min="7" max="7" width="9.140625" style="34" customWidth="1"/>
    <col min="8" max="8" width="7.7109375" style="34" customWidth="1"/>
    <col min="9" max="9" width="7.28515625" style="34" customWidth="1"/>
    <col min="10" max="10" width="7.85546875" style="34" customWidth="1"/>
    <col min="11" max="11" width="8.42578125" style="34" customWidth="1"/>
    <col min="12" max="12" width="10.28515625" style="34" customWidth="1"/>
    <col min="13" max="13" width="9.5703125" style="34" bestFit="1" customWidth="1"/>
    <col min="14" max="14" width="9.85546875" style="34" bestFit="1" customWidth="1"/>
    <col min="15" max="15" width="10.28515625" style="34" bestFit="1" customWidth="1"/>
    <col min="16" max="16" width="9" style="34" customWidth="1"/>
    <col min="17" max="17" width="9.42578125" style="34" bestFit="1" customWidth="1"/>
    <col min="18" max="18" width="9.5703125" style="34" customWidth="1"/>
    <col min="19" max="19" width="20" style="34" bestFit="1" customWidth="1"/>
    <col min="20" max="20" width="9.5703125" style="34" customWidth="1"/>
    <col min="21" max="21" width="24.85546875" style="34" bestFit="1" customWidth="1"/>
    <col min="22" max="16384" width="11.42578125" style="29"/>
  </cols>
  <sheetData>
    <row r="1" spans="1:24" s="126" customFormat="1" ht="81.75" customHeight="1" thickBot="1" x14ac:dyDescent="0.25">
      <c r="A1" s="306" t="s">
        <v>0</v>
      </c>
      <c r="B1" s="361" t="s">
        <v>1</v>
      </c>
      <c r="C1" s="309" t="s">
        <v>170</v>
      </c>
      <c r="D1" s="313" t="s">
        <v>168</v>
      </c>
      <c r="E1" s="374" t="s">
        <v>244</v>
      </c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6"/>
    </row>
    <row r="2" spans="1:24" s="126" customFormat="1" ht="15" customHeight="1" x14ac:dyDescent="0.2">
      <c r="A2" s="307"/>
      <c r="B2" s="310"/>
      <c r="C2" s="312"/>
      <c r="D2" s="314"/>
      <c r="E2" s="377" t="s">
        <v>2</v>
      </c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7" t="s">
        <v>3</v>
      </c>
      <c r="S2" s="378"/>
      <c r="T2" s="378"/>
      <c r="U2" s="379"/>
    </row>
    <row r="3" spans="1:24" s="126" customFormat="1" ht="15" customHeight="1" x14ac:dyDescent="0.2">
      <c r="A3" s="307"/>
      <c r="B3" s="310"/>
      <c r="C3" s="312"/>
      <c r="D3" s="314"/>
      <c r="E3" s="319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19"/>
      <c r="S3" s="320"/>
      <c r="T3" s="320"/>
      <c r="U3" s="335"/>
    </row>
    <row r="4" spans="1:24" s="126" customFormat="1" ht="15" customHeight="1" x14ac:dyDescent="0.2">
      <c r="A4" s="307"/>
      <c r="B4" s="310"/>
      <c r="C4" s="312"/>
      <c r="D4" s="314"/>
      <c r="E4" s="319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19"/>
      <c r="S4" s="320"/>
      <c r="T4" s="320"/>
      <c r="U4" s="335"/>
    </row>
    <row r="5" spans="1:24" s="126" customFormat="1" ht="15" customHeight="1" x14ac:dyDescent="0.2">
      <c r="A5" s="307"/>
      <c r="B5" s="310"/>
      <c r="C5" s="312"/>
      <c r="D5" s="314"/>
      <c r="E5" s="319"/>
      <c r="F5" s="320"/>
      <c r="G5" s="320"/>
      <c r="H5" s="320"/>
      <c r="I5" s="320"/>
      <c r="J5" s="320"/>
      <c r="K5" s="320"/>
      <c r="L5" s="320"/>
      <c r="M5" s="320"/>
      <c r="N5" s="320"/>
      <c r="O5" s="320"/>
      <c r="P5" s="320"/>
      <c r="Q5" s="320"/>
      <c r="R5" s="319"/>
      <c r="S5" s="320"/>
      <c r="T5" s="320"/>
      <c r="U5" s="335"/>
    </row>
    <row r="6" spans="1:24" s="126" customFormat="1" ht="15" customHeight="1" x14ac:dyDescent="0.2">
      <c r="A6" s="307"/>
      <c r="B6" s="310"/>
      <c r="C6" s="312"/>
      <c r="D6" s="314"/>
      <c r="E6" s="319"/>
      <c r="F6" s="320"/>
      <c r="G6" s="320"/>
      <c r="H6" s="320"/>
      <c r="I6" s="320"/>
      <c r="J6" s="320"/>
      <c r="K6" s="320"/>
      <c r="L6" s="320"/>
      <c r="M6" s="320"/>
      <c r="N6" s="320"/>
      <c r="O6" s="320"/>
      <c r="P6" s="320"/>
      <c r="Q6" s="320"/>
      <c r="R6" s="319"/>
      <c r="S6" s="320"/>
      <c r="T6" s="320"/>
      <c r="U6" s="335"/>
    </row>
    <row r="7" spans="1:24" s="126" customFormat="1" ht="15" customHeight="1" x14ac:dyDescent="0.2">
      <c r="A7" s="307"/>
      <c r="B7" s="310"/>
      <c r="C7" s="312"/>
      <c r="D7" s="314"/>
      <c r="E7" s="319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19"/>
      <c r="S7" s="320"/>
      <c r="T7" s="320"/>
      <c r="U7" s="335"/>
    </row>
    <row r="8" spans="1:24" s="126" customFormat="1" ht="15" customHeight="1" x14ac:dyDescent="0.2">
      <c r="A8" s="307"/>
      <c r="B8" s="310"/>
      <c r="C8" s="312"/>
      <c r="D8" s="314"/>
      <c r="E8" s="319"/>
      <c r="F8" s="320"/>
      <c r="G8" s="320"/>
      <c r="H8" s="320"/>
      <c r="I8" s="320"/>
      <c r="J8" s="320"/>
      <c r="K8" s="320"/>
      <c r="L8" s="320"/>
      <c r="M8" s="320"/>
      <c r="N8" s="320"/>
      <c r="O8" s="320"/>
      <c r="P8" s="320"/>
      <c r="Q8" s="320"/>
      <c r="R8" s="319"/>
      <c r="S8" s="320"/>
      <c r="T8" s="320"/>
      <c r="U8" s="335"/>
    </row>
    <row r="9" spans="1:24" s="126" customFormat="1" ht="15.75" customHeight="1" thickBot="1" x14ac:dyDescent="0.25">
      <c r="A9" s="307"/>
      <c r="B9" s="310"/>
      <c r="C9" s="312"/>
      <c r="D9" s="314"/>
      <c r="E9" s="321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1"/>
      <c r="S9" s="322"/>
      <c r="T9" s="322"/>
      <c r="U9" s="336"/>
    </row>
    <row r="10" spans="1:24" s="126" customFormat="1" ht="57.75" customHeight="1" thickBot="1" x14ac:dyDescent="0.25">
      <c r="A10" s="308"/>
      <c r="B10" s="345"/>
      <c r="C10" s="312"/>
      <c r="D10" s="315"/>
      <c r="E10" s="327" t="s">
        <v>23</v>
      </c>
      <c r="F10" s="327"/>
      <c r="G10" s="327"/>
      <c r="H10" s="327"/>
      <c r="I10" s="327"/>
      <c r="J10" s="327"/>
      <c r="K10" s="327"/>
      <c r="L10" s="327"/>
      <c r="M10" s="327"/>
      <c r="N10" s="327"/>
      <c r="O10" s="327"/>
      <c r="P10" s="327"/>
      <c r="Q10" s="327"/>
      <c r="R10" s="380" t="s">
        <v>24</v>
      </c>
      <c r="S10" s="381"/>
      <c r="T10" s="381"/>
      <c r="U10" s="382"/>
      <c r="X10" s="223"/>
    </row>
    <row r="11" spans="1:24" s="126" customFormat="1" ht="27" customHeight="1" thickBot="1" x14ac:dyDescent="0.25">
      <c r="A11" s="119"/>
      <c r="B11" s="120"/>
      <c r="C11" s="311"/>
      <c r="D11" s="98" t="s">
        <v>169</v>
      </c>
      <c r="E11" s="99" t="s">
        <v>4</v>
      </c>
      <c r="F11" s="99" t="s">
        <v>5</v>
      </c>
      <c r="G11" s="99" t="s">
        <v>6</v>
      </c>
      <c r="H11" s="99" t="s">
        <v>7</v>
      </c>
      <c r="I11" s="99" t="s">
        <v>8</v>
      </c>
      <c r="J11" s="99" t="s">
        <v>9</v>
      </c>
      <c r="K11" s="99" t="s">
        <v>10</v>
      </c>
      <c r="L11" s="99" t="s">
        <v>11</v>
      </c>
      <c r="M11" s="99" t="s">
        <v>12</v>
      </c>
      <c r="N11" s="99" t="s">
        <v>13</v>
      </c>
      <c r="O11" s="99" t="s">
        <v>14</v>
      </c>
      <c r="P11" s="99" t="s">
        <v>15</v>
      </c>
      <c r="Q11" s="99" t="s">
        <v>16</v>
      </c>
      <c r="R11" s="133" t="s">
        <v>209</v>
      </c>
      <c r="S11" s="132" t="s">
        <v>277</v>
      </c>
      <c r="T11" s="133" t="s">
        <v>238</v>
      </c>
      <c r="U11" s="134" t="s">
        <v>18</v>
      </c>
    </row>
    <row r="12" spans="1:24" ht="15" thickBot="1" x14ac:dyDescent="0.25">
      <c r="A12" s="108" t="s">
        <v>38</v>
      </c>
      <c r="B12" s="52" t="s">
        <v>306</v>
      </c>
      <c r="C12" s="28"/>
      <c r="D12" s="28"/>
      <c r="E12" s="44">
        <v>11</v>
      </c>
      <c r="F12" s="44">
        <v>8</v>
      </c>
      <c r="G12" s="44">
        <v>61</v>
      </c>
      <c r="H12" s="44">
        <v>20</v>
      </c>
      <c r="I12" s="44">
        <v>37</v>
      </c>
      <c r="J12" s="44">
        <v>16</v>
      </c>
      <c r="K12" s="44">
        <v>39</v>
      </c>
      <c r="L12" s="44"/>
      <c r="M12" s="44"/>
      <c r="N12" s="44"/>
      <c r="O12" s="44"/>
      <c r="P12" s="44"/>
      <c r="Q12" s="113">
        <v>192</v>
      </c>
      <c r="R12" s="114"/>
      <c r="S12" s="113">
        <v>345</v>
      </c>
      <c r="T12" s="115"/>
      <c r="U12" s="113">
        <v>244</v>
      </c>
    </row>
    <row r="13" spans="1:24" ht="15" thickBot="1" x14ac:dyDescent="0.25">
      <c r="A13" s="1" t="s">
        <v>38</v>
      </c>
      <c r="B13" s="52" t="s">
        <v>307</v>
      </c>
      <c r="C13" s="28"/>
      <c r="D13" s="28"/>
      <c r="E13" s="44">
        <v>15</v>
      </c>
      <c r="F13" s="44">
        <v>16</v>
      </c>
      <c r="G13" s="44">
        <v>30</v>
      </c>
      <c r="H13" s="44">
        <v>16</v>
      </c>
      <c r="I13" s="44">
        <v>19</v>
      </c>
      <c r="J13" s="44">
        <v>17</v>
      </c>
      <c r="K13" s="44">
        <v>21</v>
      </c>
      <c r="L13" s="44"/>
      <c r="M13" s="44"/>
      <c r="N13" s="44"/>
      <c r="O13" s="44"/>
      <c r="P13" s="44"/>
      <c r="Q13" s="113">
        <v>134</v>
      </c>
      <c r="R13" s="25"/>
      <c r="S13" s="113">
        <v>206</v>
      </c>
      <c r="T13" s="48"/>
      <c r="U13" s="24">
        <v>224</v>
      </c>
    </row>
    <row r="14" spans="1:24" ht="15" thickBot="1" x14ac:dyDescent="0.25">
      <c r="A14" s="1" t="s">
        <v>38</v>
      </c>
      <c r="B14" s="52" t="s">
        <v>308</v>
      </c>
      <c r="C14" s="28"/>
      <c r="D14" s="28"/>
      <c r="E14" s="44">
        <v>24</v>
      </c>
      <c r="F14" s="44">
        <v>33</v>
      </c>
      <c r="G14" s="44">
        <v>33</v>
      </c>
      <c r="H14" s="44">
        <v>37</v>
      </c>
      <c r="I14" s="44">
        <v>53</v>
      </c>
      <c r="J14" s="44">
        <v>41</v>
      </c>
      <c r="K14" s="44">
        <v>27</v>
      </c>
      <c r="L14" s="44"/>
      <c r="M14" s="44"/>
      <c r="N14" s="44"/>
      <c r="O14" s="44"/>
      <c r="P14" s="44"/>
      <c r="Q14" s="113">
        <v>248</v>
      </c>
      <c r="R14" s="25"/>
      <c r="S14" s="113">
        <v>284</v>
      </c>
      <c r="T14" s="48"/>
      <c r="U14" s="24">
        <v>254</v>
      </c>
    </row>
    <row r="15" spans="1:24" ht="15" thickBot="1" x14ac:dyDescent="0.25">
      <c r="A15" s="1" t="s">
        <v>38</v>
      </c>
      <c r="B15" s="52" t="s">
        <v>309</v>
      </c>
      <c r="C15" s="28"/>
      <c r="D15" s="28"/>
      <c r="E15" s="44">
        <v>14</v>
      </c>
      <c r="F15" s="44">
        <v>5</v>
      </c>
      <c r="G15" s="44">
        <v>25</v>
      </c>
      <c r="H15" s="44">
        <v>31</v>
      </c>
      <c r="I15" s="44">
        <v>29</v>
      </c>
      <c r="J15" s="44">
        <v>40</v>
      </c>
      <c r="K15" s="44">
        <v>37</v>
      </c>
      <c r="L15" s="44"/>
      <c r="M15" s="44"/>
      <c r="N15" s="44"/>
      <c r="O15" s="44"/>
      <c r="P15" s="44"/>
      <c r="Q15" s="113">
        <v>181</v>
      </c>
      <c r="R15" s="25"/>
      <c r="S15" s="113">
        <v>381</v>
      </c>
      <c r="T15" s="48"/>
      <c r="U15" s="24">
        <v>329</v>
      </c>
    </row>
    <row r="16" spans="1:24" ht="15" thickBot="1" x14ac:dyDescent="0.25">
      <c r="A16" s="1" t="s">
        <v>38</v>
      </c>
      <c r="B16" s="54" t="s">
        <v>310</v>
      </c>
      <c r="C16" s="30"/>
      <c r="D16" s="28"/>
      <c r="E16" s="44">
        <v>41</v>
      </c>
      <c r="F16" s="44">
        <v>33</v>
      </c>
      <c r="G16" s="44">
        <v>43</v>
      </c>
      <c r="H16" s="44">
        <v>19</v>
      </c>
      <c r="I16" s="44">
        <v>27</v>
      </c>
      <c r="J16" s="44">
        <v>0</v>
      </c>
      <c r="K16" s="44">
        <v>24</v>
      </c>
      <c r="L16" s="44"/>
      <c r="M16" s="44"/>
      <c r="N16" s="44"/>
      <c r="O16" s="44"/>
      <c r="P16" s="44"/>
      <c r="Q16" s="113">
        <v>187</v>
      </c>
      <c r="R16" s="25"/>
      <c r="S16" s="113">
        <v>345</v>
      </c>
      <c r="T16" s="48"/>
      <c r="U16" s="24">
        <v>379</v>
      </c>
    </row>
    <row r="17" spans="1:28" ht="15" thickBot="1" x14ac:dyDescent="0.25">
      <c r="A17" s="1" t="s">
        <v>38</v>
      </c>
      <c r="B17" s="52" t="s">
        <v>311</v>
      </c>
      <c r="C17" s="28"/>
      <c r="D17" s="28"/>
      <c r="E17" s="44">
        <v>22</v>
      </c>
      <c r="F17" s="44">
        <v>0</v>
      </c>
      <c r="G17" s="44">
        <v>15</v>
      </c>
      <c r="H17" s="44">
        <v>27</v>
      </c>
      <c r="I17" s="44">
        <v>36</v>
      </c>
      <c r="J17" s="44">
        <v>15</v>
      </c>
      <c r="K17" s="44">
        <v>29</v>
      </c>
      <c r="L17" s="44"/>
      <c r="M17" s="44"/>
      <c r="N17" s="44"/>
      <c r="O17" s="44"/>
      <c r="P17" s="44"/>
      <c r="Q17" s="113">
        <v>144</v>
      </c>
      <c r="R17" s="25"/>
      <c r="S17" s="113">
        <v>0</v>
      </c>
      <c r="T17" s="48"/>
      <c r="U17" s="24">
        <v>275</v>
      </c>
    </row>
    <row r="18" spans="1:28" ht="15" thickBot="1" x14ac:dyDescent="0.25">
      <c r="A18" s="1" t="s">
        <v>38</v>
      </c>
      <c r="B18" s="52" t="s">
        <v>312</v>
      </c>
      <c r="C18" s="28"/>
      <c r="D18" s="28"/>
      <c r="E18" s="44">
        <v>0</v>
      </c>
      <c r="F18" s="44">
        <v>1</v>
      </c>
      <c r="G18" s="44">
        <v>0</v>
      </c>
      <c r="H18" s="44">
        <v>0</v>
      </c>
      <c r="I18" s="44">
        <v>0</v>
      </c>
      <c r="J18" s="44">
        <v>2</v>
      </c>
      <c r="K18" s="44">
        <v>2</v>
      </c>
      <c r="L18" s="44"/>
      <c r="M18" s="44"/>
      <c r="N18" s="44"/>
      <c r="O18" s="44"/>
      <c r="P18" s="44"/>
      <c r="Q18" s="113">
        <v>5</v>
      </c>
      <c r="R18" s="25"/>
      <c r="S18" s="113">
        <v>24</v>
      </c>
      <c r="T18" s="48"/>
      <c r="U18" s="24">
        <v>13</v>
      </c>
    </row>
    <row r="19" spans="1:28" ht="15" thickBot="1" x14ac:dyDescent="0.25">
      <c r="A19" s="1" t="s">
        <v>38</v>
      </c>
      <c r="B19" s="52" t="s">
        <v>313</v>
      </c>
      <c r="C19" s="28"/>
      <c r="D19" s="28"/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/>
      <c r="M19" s="44"/>
      <c r="N19" s="44"/>
      <c r="O19" s="44"/>
      <c r="P19" s="44"/>
      <c r="Q19" s="113">
        <v>0</v>
      </c>
      <c r="R19" s="25"/>
      <c r="S19" s="113">
        <v>28</v>
      </c>
      <c r="T19" s="48"/>
      <c r="U19" s="24">
        <v>5</v>
      </c>
    </row>
    <row r="20" spans="1:28" ht="15" thickBot="1" x14ac:dyDescent="0.25">
      <c r="A20" s="1" t="s">
        <v>38</v>
      </c>
      <c r="B20" s="52" t="s">
        <v>314</v>
      </c>
      <c r="C20" s="28"/>
      <c r="D20" s="28"/>
      <c r="E20" s="44">
        <v>2</v>
      </c>
      <c r="F20" s="44">
        <v>0</v>
      </c>
      <c r="G20" s="44">
        <v>0</v>
      </c>
      <c r="H20" s="44">
        <v>0</v>
      </c>
      <c r="I20" s="44">
        <v>1</v>
      </c>
      <c r="J20" s="44">
        <v>3</v>
      </c>
      <c r="K20" s="44">
        <v>4</v>
      </c>
      <c r="L20" s="44"/>
      <c r="M20" s="44"/>
      <c r="N20" s="44"/>
      <c r="O20" s="44"/>
      <c r="P20" s="44"/>
      <c r="Q20" s="113">
        <v>10</v>
      </c>
      <c r="R20" s="25"/>
      <c r="S20" s="113">
        <v>42</v>
      </c>
      <c r="T20" s="48"/>
      <c r="U20" s="24">
        <v>19</v>
      </c>
    </row>
    <row r="21" spans="1:28" ht="15" thickBot="1" x14ac:dyDescent="0.25">
      <c r="A21" s="1" t="s">
        <v>38</v>
      </c>
      <c r="B21" s="52" t="s">
        <v>315</v>
      </c>
      <c r="C21" s="31"/>
      <c r="D21" s="28"/>
      <c r="E21" s="44">
        <v>1</v>
      </c>
      <c r="F21" s="44">
        <v>0</v>
      </c>
      <c r="G21" s="44">
        <v>1</v>
      </c>
      <c r="H21" s="44">
        <v>0</v>
      </c>
      <c r="I21" s="44">
        <v>0</v>
      </c>
      <c r="J21" s="44">
        <v>0</v>
      </c>
      <c r="K21" s="44">
        <v>0</v>
      </c>
      <c r="L21" s="44"/>
      <c r="M21" s="44"/>
      <c r="N21" s="44"/>
      <c r="O21" s="44"/>
      <c r="P21" s="44"/>
      <c r="Q21" s="113">
        <v>2</v>
      </c>
      <c r="R21" s="25"/>
      <c r="S21" s="113">
        <v>18</v>
      </c>
      <c r="T21" s="48"/>
      <c r="U21" s="24">
        <v>8</v>
      </c>
    </row>
    <row r="22" spans="1:28" ht="15" thickBot="1" x14ac:dyDescent="0.25">
      <c r="A22" s="1" t="s">
        <v>38</v>
      </c>
      <c r="B22" s="52" t="s">
        <v>316</v>
      </c>
      <c r="C22" s="28"/>
      <c r="D22" s="28"/>
      <c r="E22" s="44">
        <v>2</v>
      </c>
      <c r="F22" s="44">
        <v>0</v>
      </c>
      <c r="G22" s="44">
        <v>4</v>
      </c>
      <c r="H22" s="44">
        <v>2</v>
      </c>
      <c r="I22" s="44">
        <v>2</v>
      </c>
      <c r="J22" s="44">
        <v>3</v>
      </c>
      <c r="K22" s="44">
        <v>1</v>
      </c>
      <c r="L22" s="44"/>
      <c r="M22" s="44"/>
      <c r="N22" s="44"/>
      <c r="O22" s="44"/>
      <c r="P22" s="44"/>
      <c r="Q22" s="113">
        <v>14</v>
      </c>
      <c r="R22" s="25"/>
      <c r="S22" s="113">
        <v>24</v>
      </c>
      <c r="T22" s="48"/>
      <c r="U22" s="24">
        <v>14</v>
      </c>
    </row>
    <row r="23" spans="1:28" ht="15" thickBot="1" x14ac:dyDescent="0.25">
      <c r="A23" s="1" t="s">
        <v>38</v>
      </c>
      <c r="B23" s="52" t="s">
        <v>317</v>
      </c>
      <c r="C23" s="28"/>
      <c r="D23" s="28"/>
      <c r="E23" s="44">
        <v>3</v>
      </c>
      <c r="F23" s="44">
        <v>3</v>
      </c>
      <c r="G23" s="44">
        <v>5</v>
      </c>
      <c r="H23" s="44">
        <v>0</v>
      </c>
      <c r="I23" s="44">
        <v>5</v>
      </c>
      <c r="J23" s="44">
        <v>3</v>
      </c>
      <c r="K23" s="44">
        <v>1</v>
      </c>
      <c r="L23" s="44"/>
      <c r="M23" s="44"/>
      <c r="N23" s="44"/>
      <c r="O23" s="44"/>
      <c r="P23" s="44"/>
      <c r="Q23" s="113">
        <v>20</v>
      </c>
      <c r="R23" s="25"/>
      <c r="S23" s="113">
        <v>25</v>
      </c>
      <c r="T23" s="48"/>
      <c r="U23" s="24">
        <v>17</v>
      </c>
    </row>
    <row r="24" spans="1:28" ht="15" thickBot="1" x14ac:dyDescent="0.25">
      <c r="A24" s="1" t="s">
        <v>38</v>
      </c>
      <c r="B24" s="52" t="s">
        <v>318</v>
      </c>
      <c r="C24" s="28"/>
      <c r="D24" s="28"/>
      <c r="E24" s="44">
        <v>2</v>
      </c>
      <c r="F24" s="44">
        <v>3</v>
      </c>
      <c r="G24" s="44">
        <v>4</v>
      </c>
      <c r="H24" s="44">
        <v>2</v>
      </c>
      <c r="I24" s="44">
        <v>10</v>
      </c>
      <c r="J24" s="44">
        <v>2</v>
      </c>
      <c r="K24" s="44">
        <v>4</v>
      </c>
      <c r="L24" s="44"/>
      <c r="M24" s="44"/>
      <c r="N24" s="44"/>
      <c r="O24" s="44"/>
      <c r="P24" s="44"/>
      <c r="Q24" s="113">
        <v>27</v>
      </c>
      <c r="R24" s="25"/>
      <c r="S24" s="113">
        <v>30</v>
      </c>
      <c r="T24" s="48"/>
      <c r="U24" s="24">
        <v>38</v>
      </c>
    </row>
    <row r="25" spans="1:28" ht="15" thickBot="1" x14ac:dyDescent="0.25">
      <c r="A25" s="40" t="s">
        <v>38</v>
      </c>
      <c r="B25" s="52" t="s">
        <v>319</v>
      </c>
      <c r="C25" s="28"/>
      <c r="D25" s="28"/>
      <c r="E25" s="44">
        <v>2</v>
      </c>
      <c r="F25" s="44">
        <v>6</v>
      </c>
      <c r="G25" s="44">
        <v>7</v>
      </c>
      <c r="H25" s="44">
        <v>8</v>
      </c>
      <c r="I25" s="44">
        <v>4</v>
      </c>
      <c r="J25" s="44">
        <v>0</v>
      </c>
      <c r="K25" s="44">
        <v>6</v>
      </c>
      <c r="L25" s="44"/>
      <c r="M25" s="44"/>
      <c r="N25" s="44"/>
      <c r="O25" s="44"/>
      <c r="P25" s="44"/>
      <c r="Q25" s="113">
        <v>33</v>
      </c>
      <c r="R25" s="25"/>
      <c r="S25" s="113">
        <v>44</v>
      </c>
      <c r="T25" s="48"/>
      <c r="U25" s="24">
        <v>44</v>
      </c>
    </row>
    <row r="26" spans="1:28" ht="15" thickBot="1" x14ac:dyDescent="0.25">
      <c r="A26" s="294" t="s">
        <v>434</v>
      </c>
      <c r="B26" s="295"/>
      <c r="C26" s="76">
        <v>0.70155902004454351</v>
      </c>
      <c r="D26" s="9">
        <v>0.6664810690423163</v>
      </c>
      <c r="E26" s="37">
        <v>139</v>
      </c>
      <c r="F26" s="37">
        <v>108</v>
      </c>
      <c r="G26" s="37">
        <v>228</v>
      </c>
      <c r="H26" s="37">
        <v>162</v>
      </c>
      <c r="I26" s="37">
        <v>223</v>
      </c>
      <c r="J26" s="37">
        <v>142</v>
      </c>
      <c r="K26" s="37">
        <v>195</v>
      </c>
      <c r="L26" s="37"/>
      <c r="M26" s="37"/>
      <c r="N26" s="37"/>
      <c r="O26" s="37"/>
      <c r="P26" s="37"/>
      <c r="Q26" s="219">
        <v>1197</v>
      </c>
      <c r="R26" s="23">
        <v>0</v>
      </c>
      <c r="S26" s="219">
        <v>1796</v>
      </c>
      <c r="T26" s="23">
        <v>0</v>
      </c>
      <c r="U26" s="23">
        <v>1863</v>
      </c>
      <c r="AB26" s="29">
        <v>0</v>
      </c>
    </row>
    <row r="27" spans="1:28" ht="15" thickBot="1" x14ac:dyDescent="0.25">
      <c r="A27" s="1" t="s">
        <v>39</v>
      </c>
      <c r="B27" s="52" t="s">
        <v>320</v>
      </c>
      <c r="C27" s="28"/>
      <c r="D27" s="28"/>
      <c r="E27" s="44">
        <v>6</v>
      </c>
      <c r="F27" s="44">
        <v>18</v>
      </c>
      <c r="G27" s="44">
        <v>25</v>
      </c>
      <c r="H27" s="44">
        <v>35</v>
      </c>
      <c r="I27" s="44">
        <v>23</v>
      </c>
      <c r="J27" s="44">
        <v>20</v>
      </c>
      <c r="K27" s="44">
        <v>24</v>
      </c>
      <c r="L27" s="44"/>
      <c r="M27" s="44"/>
      <c r="N27" s="44"/>
      <c r="O27" s="44"/>
      <c r="P27" s="44"/>
      <c r="Q27" s="113">
        <v>151</v>
      </c>
      <c r="R27" s="25"/>
      <c r="S27" s="113">
        <v>270</v>
      </c>
      <c r="T27" s="48"/>
      <c r="U27" s="24">
        <v>282</v>
      </c>
    </row>
    <row r="28" spans="1:28" ht="15" thickBot="1" x14ac:dyDescent="0.25">
      <c r="A28" s="1" t="s">
        <v>39</v>
      </c>
      <c r="B28" s="52" t="s">
        <v>321</v>
      </c>
      <c r="C28" s="28"/>
      <c r="D28" s="28"/>
      <c r="E28" s="44">
        <v>21</v>
      </c>
      <c r="F28" s="44">
        <v>16</v>
      </c>
      <c r="G28" s="44">
        <v>22</v>
      </c>
      <c r="H28" s="44">
        <v>22</v>
      </c>
      <c r="I28" s="44">
        <v>23</v>
      </c>
      <c r="J28" s="44">
        <v>21</v>
      </c>
      <c r="K28" s="44">
        <v>27</v>
      </c>
      <c r="L28" s="44"/>
      <c r="M28" s="44"/>
      <c r="N28" s="44"/>
      <c r="O28" s="44"/>
      <c r="P28" s="44"/>
      <c r="Q28" s="113">
        <v>152</v>
      </c>
      <c r="R28" s="25"/>
      <c r="S28" s="113">
        <v>212</v>
      </c>
      <c r="T28" s="48"/>
      <c r="U28" s="24">
        <v>282</v>
      </c>
    </row>
    <row r="29" spans="1:28" ht="15" thickBot="1" x14ac:dyDescent="0.25">
      <c r="A29" s="1" t="s">
        <v>39</v>
      </c>
      <c r="B29" s="52" t="s">
        <v>322</v>
      </c>
      <c r="C29" s="28"/>
      <c r="D29" s="28"/>
      <c r="E29" s="44">
        <v>12</v>
      </c>
      <c r="F29" s="44">
        <v>17</v>
      </c>
      <c r="G29" s="44">
        <v>26</v>
      </c>
      <c r="H29" s="44">
        <v>31</v>
      </c>
      <c r="I29" s="44">
        <v>25</v>
      </c>
      <c r="J29" s="44">
        <v>22</v>
      </c>
      <c r="K29" s="44">
        <v>19</v>
      </c>
      <c r="L29" s="44"/>
      <c r="M29" s="44"/>
      <c r="N29" s="44"/>
      <c r="O29" s="44"/>
      <c r="P29" s="44"/>
      <c r="Q29" s="113">
        <v>152</v>
      </c>
      <c r="R29" s="25"/>
      <c r="S29" s="113">
        <v>592</v>
      </c>
      <c r="T29" s="48"/>
      <c r="U29" s="24">
        <v>259</v>
      </c>
    </row>
    <row r="30" spans="1:28" ht="15" thickBot="1" x14ac:dyDescent="0.25">
      <c r="A30" s="1" t="s">
        <v>39</v>
      </c>
      <c r="B30" s="52" t="s">
        <v>323</v>
      </c>
      <c r="C30" s="28"/>
      <c r="D30" s="28"/>
      <c r="E30" s="44">
        <v>8</v>
      </c>
      <c r="F30" s="44">
        <v>8</v>
      </c>
      <c r="G30" s="44">
        <v>4</v>
      </c>
      <c r="H30" s="44">
        <v>7</v>
      </c>
      <c r="I30" s="44">
        <v>4</v>
      </c>
      <c r="J30" s="44">
        <v>7</v>
      </c>
      <c r="K30" s="44">
        <v>7</v>
      </c>
      <c r="L30" s="44"/>
      <c r="M30" s="44"/>
      <c r="N30" s="44"/>
      <c r="O30" s="44"/>
      <c r="P30" s="44"/>
      <c r="Q30" s="113">
        <v>45</v>
      </c>
      <c r="R30" s="25"/>
      <c r="S30" s="113">
        <v>95</v>
      </c>
      <c r="T30" s="48"/>
      <c r="U30" s="24">
        <v>101</v>
      </c>
    </row>
    <row r="31" spans="1:28" ht="15" thickBot="1" x14ac:dyDescent="0.25">
      <c r="A31" s="1" t="s">
        <v>39</v>
      </c>
      <c r="B31" s="52" t="s">
        <v>324</v>
      </c>
      <c r="C31" s="28"/>
      <c r="D31" s="28"/>
      <c r="E31" s="44">
        <v>28</v>
      </c>
      <c r="F31" s="44">
        <v>13</v>
      </c>
      <c r="G31" s="44">
        <v>14</v>
      </c>
      <c r="H31" s="44">
        <v>16</v>
      </c>
      <c r="I31" s="44">
        <v>25</v>
      </c>
      <c r="J31" s="44">
        <v>15</v>
      </c>
      <c r="K31" s="44">
        <v>21</v>
      </c>
      <c r="L31" s="44"/>
      <c r="M31" s="44"/>
      <c r="N31" s="44"/>
      <c r="O31" s="44"/>
      <c r="P31" s="44"/>
      <c r="Q31" s="113">
        <v>132</v>
      </c>
      <c r="R31" s="25"/>
      <c r="S31" s="113">
        <v>408</v>
      </c>
      <c r="T31" s="48"/>
      <c r="U31" s="24">
        <v>248</v>
      </c>
    </row>
    <row r="32" spans="1:28" ht="15" thickBot="1" x14ac:dyDescent="0.25">
      <c r="A32" s="1" t="s">
        <v>39</v>
      </c>
      <c r="B32" s="52" t="s">
        <v>325</v>
      </c>
      <c r="C32" s="28"/>
      <c r="D32" s="28"/>
      <c r="E32" s="44">
        <v>2</v>
      </c>
      <c r="F32" s="44">
        <v>3</v>
      </c>
      <c r="G32" s="44">
        <v>2</v>
      </c>
      <c r="H32" s="44">
        <v>4</v>
      </c>
      <c r="I32" s="44">
        <v>1</v>
      </c>
      <c r="J32" s="44">
        <v>4</v>
      </c>
      <c r="K32" s="44">
        <v>5</v>
      </c>
      <c r="L32" s="44"/>
      <c r="M32" s="44"/>
      <c r="N32" s="44"/>
      <c r="O32" s="44"/>
      <c r="P32" s="44"/>
      <c r="Q32" s="113">
        <v>21</v>
      </c>
      <c r="R32" s="25"/>
      <c r="S32" s="113">
        <v>38</v>
      </c>
      <c r="T32" s="48"/>
      <c r="U32" s="24">
        <v>30</v>
      </c>
    </row>
    <row r="33" spans="1:21" ht="15" thickBot="1" x14ac:dyDescent="0.25">
      <c r="A33" s="1" t="s">
        <v>39</v>
      </c>
      <c r="B33" s="52" t="s">
        <v>326</v>
      </c>
      <c r="C33" s="28"/>
      <c r="D33" s="28"/>
      <c r="E33" s="44">
        <v>0</v>
      </c>
      <c r="F33" s="44">
        <v>0</v>
      </c>
      <c r="G33" s="44">
        <v>0</v>
      </c>
      <c r="H33" s="44">
        <v>0</v>
      </c>
      <c r="I33" s="44">
        <v>1</v>
      </c>
      <c r="J33" s="44">
        <v>1</v>
      </c>
      <c r="K33" s="44">
        <v>5</v>
      </c>
      <c r="L33" s="44"/>
      <c r="M33" s="44"/>
      <c r="N33" s="44"/>
      <c r="O33" s="44"/>
      <c r="P33" s="44"/>
      <c r="Q33" s="113">
        <v>7</v>
      </c>
      <c r="R33" s="25"/>
      <c r="S33" s="113">
        <v>7</v>
      </c>
      <c r="T33" s="48"/>
      <c r="U33" s="24">
        <v>3</v>
      </c>
    </row>
    <row r="34" spans="1:21" ht="15" thickBot="1" x14ac:dyDescent="0.25">
      <c r="A34" s="1" t="s">
        <v>39</v>
      </c>
      <c r="B34" s="52" t="s">
        <v>327</v>
      </c>
      <c r="C34" s="28"/>
      <c r="D34" s="28"/>
      <c r="E34" s="44">
        <v>4</v>
      </c>
      <c r="F34" s="44">
        <v>3</v>
      </c>
      <c r="G34" s="44">
        <v>1</v>
      </c>
      <c r="H34" s="44">
        <v>7</v>
      </c>
      <c r="I34" s="44">
        <v>2</v>
      </c>
      <c r="J34" s="44">
        <v>2</v>
      </c>
      <c r="K34" s="44">
        <v>2</v>
      </c>
      <c r="L34" s="44"/>
      <c r="M34" s="44"/>
      <c r="N34" s="44"/>
      <c r="O34" s="44"/>
      <c r="P34" s="44"/>
      <c r="Q34" s="113">
        <v>21</v>
      </c>
      <c r="R34" s="25"/>
      <c r="S34" s="113">
        <v>5</v>
      </c>
      <c r="T34" s="48"/>
      <c r="U34" s="24">
        <v>30</v>
      </c>
    </row>
    <row r="35" spans="1:21" ht="15" thickBot="1" x14ac:dyDescent="0.25">
      <c r="A35" s="1" t="s">
        <v>39</v>
      </c>
      <c r="B35" s="52" t="s">
        <v>328</v>
      </c>
      <c r="C35" s="28"/>
      <c r="D35" s="28"/>
      <c r="E35" s="44">
        <v>27</v>
      </c>
      <c r="F35" s="44">
        <v>14</v>
      </c>
      <c r="G35" s="44">
        <v>18</v>
      </c>
      <c r="H35" s="44">
        <v>0</v>
      </c>
      <c r="I35" s="44">
        <v>23</v>
      </c>
      <c r="J35" s="44">
        <v>20</v>
      </c>
      <c r="K35" s="44">
        <v>27</v>
      </c>
      <c r="L35" s="44"/>
      <c r="M35" s="44"/>
      <c r="N35" s="44"/>
      <c r="O35" s="44"/>
      <c r="P35" s="44"/>
      <c r="Q35" s="113">
        <v>129</v>
      </c>
      <c r="R35" s="25"/>
      <c r="S35" s="113">
        <v>239</v>
      </c>
      <c r="T35" s="48"/>
      <c r="U35" s="24">
        <v>249</v>
      </c>
    </row>
    <row r="36" spans="1:21" ht="15" thickBot="1" x14ac:dyDescent="0.25">
      <c r="A36" s="42" t="s">
        <v>39</v>
      </c>
      <c r="B36" s="123" t="s">
        <v>329</v>
      </c>
      <c r="C36" s="28"/>
      <c r="D36" s="28"/>
      <c r="E36" s="44">
        <v>4</v>
      </c>
      <c r="F36" s="44">
        <v>6</v>
      </c>
      <c r="G36" s="44">
        <v>12</v>
      </c>
      <c r="H36" s="44">
        <v>9</v>
      </c>
      <c r="I36" s="44">
        <v>10</v>
      </c>
      <c r="J36" s="44">
        <v>8</v>
      </c>
      <c r="K36" s="44">
        <v>12</v>
      </c>
      <c r="L36" s="44"/>
      <c r="M36" s="44"/>
      <c r="N36" s="44"/>
      <c r="O36" s="44"/>
      <c r="P36" s="44"/>
      <c r="Q36" s="113">
        <v>61</v>
      </c>
      <c r="R36" s="25"/>
      <c r="S36" s="113">
        <v>137</v>
      </c>
      <c r="T36" s="48"/>
      <c r="U36" s="24">
        <v>162</v>
      </c>
    </row>
    <row r="37" spans="1:21" ht="15" thickBot="1" x14ac:dyDescent="0.25">
      <c r="A37" s="42" t="s">
        <v>39</v>
      </c>
      <c r="B37" s="40" t="s">
        <v>330</v>
      </c>
      <c r="C37" s="28"/>
      <c r="D37" s="28"/>
      <c r="E37" s="44">
        <v>25</v>
      </c>
      <c r="F37" s="44">
        <v>4</v>
      </c>
      <c r="G37" s="44">
        <v>24</v>
      </c>
      <c r="H37" s="44">
        <v>16</v>
      </c>
      <c r="I37" s="44">
        <v>20</v>
      </c>
      <c r="J37" s="44">
        <v>24</v>
      </c>
      <c r="K37" s="44">
        <v>35</v>
      </c>
      <c r="L37" s="44"/>
      <c r="M37" s="44"/>
      <c r="N37" s="44"/>
      <c r="O37" s="44"/>
      <c r="P37" s="44"/>
      <c r="Q37" s="113">
        <v>148</v>
      </c>
      <c r="R37" s="25"/>
      <c r="S37" s="113">
        <v>339</v>
      </c>
      <c r="T37" s="48"/>
      <c r="U37" s="24">
        <v>310</v>
      </c>
    </row>
    <row r="38" spans="1:21" ht="15" thickBot="1" x14ac:dyDescent="0.25">
      <c r="A38" s="294" t="s">
        <v>435</v>
      </c>
      <c r="B38" s="295"/>
      <c r="C38" s="76">
        <v>0.48344245184552614</v>
      </c>
      <c r="D38" s="75">
        <v>0.43509820666097354</v>
      </c>
      <c r="E38" s="23">
        <v>137</v>
      </c>
      <c r="F38" s="23">
        <v>102</v>
      </c>
      <c r="G38" s="23">
        <v>148</v>
      </c>
      <c r="H38" s="23">
        <v>147</v>
      </c>
      <c r="I38" s="23">
        <v>157</v>
      </c>
      <c r="J38" s="23">
        <v>144</v>
      </c>
      <c r="K38" s="23">
        <v>184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19">
        <v>1019</v>
      </c>
      <c r="R38" s="23"/>
      <c r="S38" s="219">
        <v>2342</v>
      </c>
      <c r="T38" s="219">
        <v>0</v>
      </c>
      <c r="U38" s="219">
        <v>1956</v>
      </c>
    </row>
    <row r="39" spans="1:21" ht="15" thickBot="1" x14ac:dyDescent="0.25">
      <c r="A39" s="1" t="s">
        <v>58</v>
      </c>
      <c r="B39" s="52" t="s">
        <v>331</v>
      </c>
      <c r="C39" s="28"/>
      <c r="D39" s="28"/>
      <c r="E39" s="44">
        <v>1</v>
      </c>
      <c r="F39" s="44">
        <v>3</v>
      </c>
      <c r="G39" s="44">
        <v>1</v>
      </c>
      <c r="H39" s="44">
        <v>0</v>
      </c>
      <c r="I39" s="44">
        <v>1</v>
      </c>
      <c r="J39" s="44">
        <v>0</v>
      </c>
      <c r="K39" s="44">
        <v>0</v>
      </c>
      <c r="L39" s="44"/>
      <c r="M39" s="44"/>
      <c r="N39" s="44"/>
      <c r="O39" s="44"/>
      <c r="P39" s="44"/>
      <c r="Q39" s="113">
        <v>6</v>
      </c>
      <c r="R39" s="25"/>
      <c r="S39" s="113">
        <v>18</v>
      </c>
      <c r="T39" s="48"/>
      <c r="U39" s="24">
        <v>10</v>
      </c>
    </row>
    <row r="40" spans="1:21" ht="15" thickBot="1" x14ac:dyDescent="0.25">
      <c r="A40" s="1" t="s">
        <v>58</v>
      </c>
      <c r="B40" s="52" t="s">
        <v>332</v>
      </c>
      <c r="C40" s="28"/>
      <c r="D40" s="28"/>
      <c r="E40" s="44">
        <v>1</v>
      </c>
      <c r="F40" s="44">
        <v>1</v>
      </c>
      <c r="G40" s="44">
        <v>0</v>
      </c>
      <c r="H40" s="44">
        <v>0</v>
      </c>
      <c r="I40" s="44">
        <v>0</v>
      </c>
      <c r="J40" s="44">
        <v>0</v>
      </c>
      <c r="K40" s="44">
        <v>1</v>
      </c>
      <c r="L40" s="44"/>
      <c r="M40" s="44"/>
      <c r="N40" s="44"/>
      <c r="O40" s="44"/>
      <c r="P40" s="44"/>
      <c r="Q40" s="113">
        <v>3</v>
      </c>
      <c r="R40" s="25"/>
      <c r="S40" s="113">
        <v>22</v>
      </c>
      <c r="T40" s="48"/>
      <c r="U40" s="24">
        <v>18</v>
      </c>
    </row>
    <row r="41" spans="1:21" ht="15" thickBot="1" x14ac:dyDescent="0.25">
      <c r="A41" s="1" t="s">
        <v>58</v>
      </c>
      <c r="B41" s="52" t="s">
        <v>333</v>
      </c>
      <c r="C41" s="28"/>
      <c r="D41" s="28"/>
      <c r="E41" s="44">
        <v>1</v>
      </c>
      <c r="F41" s="44">
        <v>0</v>
      </c>
      <c r="G41" s="44">
        <v>1</v>
      </c>
      <c r="H41" s="44">
        <v>0</v>
      </c>
      <c r="I41" s="44">
        <v>0</v>
      </c>
      <c r="J41" s="44">
        <v>2</v>
      </c>
      <c r="K41" s="44">
        <v>0</v>
      </c>
      <c r="L41" s="44"/>
      <c r="M41" s="44"/>
      <c r="N41" s="44"/>
      <c r="O41" s="44"/>
      <c r="P41" s="44"/>
      <c r="Q41" s="113">
        <v>4</v>
      </c>
      <c r="R41" s="25"/>
      <c r="S41" s="113">
        <v>20</v>
      </c>
      <c r="T41" s="48"/>
      <c r="U41" s="24">
        <v>15</v>
      </c>
    </row>
    <row r="42" spans="1:21" ht="15" thickBot="1" x14ac:dyDescent="0.25">
      <c r="A42" s="1" t="s">
        <v>58</v>
      </c>
      <c r="B42" s="52" t="s">
        <v>334</v>
      </c>
      <c r="C42" s="28"/>
      <c r="D42" s="28"/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/>
      <c r="M42" s="44"/>
      <c r="N42" s="44"/>
      <c r="O42" s="44"/>
      <c r="P42" s="44"/>
      <c r="Q42" s="113">
        <v>0</v>
      </c>
      <c r="R42" s="25"/>
      <c r="S42" s="113">
        <v>0</v>
      </c>
      <c r="T42" s="48"/>
      <c r="U42" s="24">
        <v>0</v>
      </c>
    </row>
    <row r="43" spans="1:21" ht="15" thickBot="1" x14ac:dyDescent="0.25">
      <c r="A43" s="1" t="s">
        <v>58</v>
      </c>
      <c r="B43" s="52" t="s">
        <v>335</v>
      </c>
      <c r="C43" s="28"/>
      <c r="D43" s="28"/>
      <c r="E43" s="44">
        <v>0</v>
      </c>
      <c r="F43" s="44">
        <v>0</v>
      </c>
      <c r="G43" s="44">
        <v>2</v>
      </c>
      <c r="H43" s="44">
        <v>0</v>
      </c>
      <c r="I43" s="44">
        <v>1</v>
      </c>
      <c r="J43" s="44">
        <v>0</v>
      </c>
      <c r="K43" s="44">
        <v>1</v>
      </c>
      <c r="L43" s="44"/>
      <c r="M43" s="44"/>
      <c r="N43" s="44"/>
      <c r="O43" s="44"/>
      <c r="P43" s="44"/>
      <c r="Q43" s="113">
        <v>4</v>
      </c>
      <c r="R43" s="25"/>
      <c r="S43" s="113">
        <v>22</v>
      </c>
      <c r="T43" s="48"/>
      <c r="U43" s="24">
        <v>12</v>
      </c>
    </row>
    <row r="44" spans="1:21" ht="15" thickBot="1" x14ac:dyDescent="0.25">
      <c r="A44" s="1" t="s">
        <v>58</v>
      </c>
      <c r="B44" s="52" t="s">
        <v>336</v>
      </c>
      <c r="C44" s="28"/>
      <c r="D44" s="28"/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2</v>
      </c>
      <c r="K44" s="44">
        <v>0</v>
      </c>
      <c r="L44" s="44"/>
      <c r="M44" s="44"/>
      <c r="N44" s="44"/>
      <c r="O44" s="44"/>
      <c r="P44" s="44"/>
      <c r="Q44" s="113">
        <v>2</v>
      </c>
      <c r="R44" s="25"/>
      <c r="S44" s="113">
        <v>16</v>
      </c>
      <c r="T44" s="48"/>
      <c r="U44" s="24">
        <v>9</v>
      </c>
    </row>
    <row r="45" spans="1:21" ht="15" thickBot="1" x14ac:dyDescent="0.25">
      <c r="A45" s="1" t="s">
        <v>58</v>
      </c>
      <c r="B45" s="52" t="s">
        <v>337</v>
      </c>
      <c r="C45" s="28"/>
      <c r="D45" s="28"/>
      <c r="E45" s="44">
        <v>1</v>
      </c>
      <c r="F45" s="44">
        <v>0</v>
      </c>
      <c r="G45" s="44">
        <v>1</v>
      </c>
      <c r="H45" s="44">
        <v>2</v>
      </c>
      <c r="I45" s="44">
        <v>0</v>
      </c>
      <c r="J45" s="44">
        <v>1</v>
      </c>
      <c r="K45" s="44">
        <v>1</v>
      </c>
      <c r="L45" s="44"/>
      <c r="M45" s="44"/>
      <c r="N45" s="44"/>
      <c r="O45" s="44"/>
      <c r="P45" s="44"/>
      <c r="Q45" s="113">
        <v>6</v>
      </c>
      <c r="R45" s="25"/>
      <c r="S45" s="113">
        <v>22</v>
      </c>
      <c r="T45" s="48"/>
      <c r="U45" s="24">
        <v>17</v>
      </c>
    </row>
    <row r="46" spans="1:21" ht="15" thickBot="1" x14ac:dyDescent="0.25">
      <c r="A46" s="1" t="s">
        <v>58</v>
      </c>
      <c r="B46" s="52" t="s">
        <v>338</v>
      </c>
      <c r="C46" s="28"/>
      <c r="D46" s="28"/>
      <c r="E46" s="44">
        <v>0</v>
      </c>
      <c r="F46" s="44">
        <v>0</v>
      </c>
      <c r="G46" s="44">
        <v>0</v>
      </c>
      <c r="H46" s="44">
        <v>0</v>
      </c>
      <c r="I46" s="44">
        <v>0</v>
      </c>
      <c r="J46" s="44">
        <v>1</v>
      </c>
      <c r="K46" s="44">
        <v>0</v>
      </c>
      <c r="L46" s="44"/>
      <c r="M46" s="44"/>
      <c r="N46" s="44"/>
      <c r="O46" s="44"/>
      <c r="P46" s="44"/>
      <c r="Q46" s="113">
        <v>1</v>
      </c>
      <c r="R46" s="25"/>
      <c r="S46" s="113">
        <v>4</v>
      </c>
      <c r="T46" s="48"/>
      <c r="U46" s="24">
        <v>0</v>
      </c>
    </row>
    <row r="47" spans="1:21" ht="15" thickBot="1" x14ac:dyDescent="0.25">
      <c r="A47" s="1" t="s">
        <v>58</v>
      </c>
      <c r="B47" s="52" t="s">
        <v>339</v>
      </c>
      <c r="C47" s="28"/>
      <c r="D47" s="28"/>
      <c r="E47" s="44">
        <v>0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1</v>
      </c>
      <c r="L47" s="44"/>
      <c r="M47" s="44"/>
      <c r="N47" s="44"/>
      <c r="O47" s="44"/>
      <c r="P47" s="44"/>
      <c r="Q47" s="113">
        <v>1</v>
      </c>
      <c r="R47" s="25"/>
      <c r="S47" s="113">
        <v>8</v>
      </c>
      <c r="T47" s="48"/>
      <c r="U47" s="24">
        <v>1</v>
      </c>
    </row>
    <row r="48" spans="1:21" ht="15" thickBot="1" x14ac:dyDescent="0.25">
      <c r="A48" s="40" t="s">
        <v>58</v>
      </c>
      <c r="B48" s="40" t="s">
        <v>340</v>
      </c>
      <c r="C48" s="28"/>
      <c r="D48" s="28"/>
      <c r="E48" s="44">
        <v>6</v>
      </c>
      <c r="F48" s="44">
        <v>4</v>
      </c>
      <c r="G48" s="44">
        <v>3</v>
      </c>
      <c r="H48" s="44">
        <v>3</v>
      </c>
      <c r="I48" s="44">
        <v>6</v>
      </c>
      <c r="J48" s="44">
        <v>2</v>
      </c>
      <c r="K48" s="44">
        <v>5</v>
      </c>
      <c r="L48" s="44"/>
      <c r="M48" s="44"/>
      <c r="N48" s="44"/>
      <c r="O48" s="44"/>
      <c r="P48" s="44"/>
      <c r="Q48" s="113">
        <v>29</v>
      </c>
      <c r="R48" s="25"/>
      <c r="S48" s="113">
        <v>110</v>
      </c>
      <c r="T48" s="48"/>
      <c r="U48" s="24">
        <v>56</v>
      </c>
    </row>
    <row r="49" spans="1:21" ht="15" thickBot="1" x14ac:dyDescent="0.25">
      <c r="A49" s="294" t="s">
        <v>436</v>
      </c>
      <c r="B49" s="295"/>
      <c r="C49" s="76">
        <v>0.24358416702914312</v>
      </c>
      <c r="D49" s="75">
        <v>0.23140495867768596</v>
      </c>
      <c r="E49" s="23">
        <v>10</v>
      </c>
      <c r="F49" s="23">
        <v>8</v>
      </c>
      <c r="G49" s="23">
        <v>8</v>
      </c>
      <c r="H49" s="23">
        <v>5</v>
      </c>
      <c r="I49" s="23">
        <v>8</v>
      </c>
      <c r="J49" s="23">
        <v>8</v>
      </c>
      <c r="K49" s="23">
        <v>9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19">
        <v>56</v>
      </c>
      <c r="R49" s="23"/>
      <c r="S49" s="219">
        <v>242</v>
      </c>
      <c r="T49" s="219">
        <v>0</v>
      </c>
      <c r="U49" s="219">
        <v>138</v>
      </c>
    </row>
    <row r="50" spans="1:21" ht="15" thickBot="1" x14ac:dyDescent="0.25">
      <c r="A50" s="1" t="s">
        <v>72</v>
      </c>
      <c r="B50" s="52" t="s">
        <v>341</v>
      </c>
      <c r="C50" s="28"/>
      <c r="D50" s="28"/>
      <c r="E50" s="44">
        <v>7</v>
      </c>
      <c r="F50" s="44">
        <v>5</v>
      </c>
      <c r="G50" s="44">
        <v>15</v>
      </c>
      <c r="H50" s="44">
        <v>5</v>
      </c>
      <c r="I50" s="44">
        <v>1</v>
      </c>
      <c r="J50" s="44">
        <v>2</v>
      </c>
      <c r="K50" s="44">
        <v>6</v>
      </c>
      <c r="L50" s="44"/>
      <c r="M50" s="44"/>
      <c r="N50" s="44"/>
      <c r="O50" s="44"/>
      <c r="P50" s="44"/>
      <c r="Q50" s="113">
        <v>41</v>
      </c>
      <c r="R50" s="25"/>
      <c r="S50" s="113">
        <v>69</v>
      </c>
      <c r="T50" s="48"/>
      <c r="U50" s="24">
        <v>58</v>
      </c>
    </row>
    <row r="51" spans="1:21" ht="15" thickBot="1" x14ac:dyDescent="0.25">
      <c r="A51" s="1" t="s">
        <v>72</v>
      </c>
      <c r="B51" s="52" t="s">
        <v>342</v>
      </c>
      <c r="C51" s="28"/>
      <c r="D51" s="28"/>
      <c r="E51" s="44">
        <v>0</v>
      </c>
      <c r="F51" s="44">
        <v>1</v>
      </c>
      <c r="G51" s="44">
        <v>0</v>
      </c>
      <c r="H51" s="44">
        <v>0</v>
      </c>
      <c r="I51" s="44">
        <v>0</v>
      </c>
      <c r="J51" s="44">
        <v>1</v>
      </c>
      <c r="K51" s="44">
        <v>0</v>
      </c>
      <c r="L51" s="44"/>
      <c r="M51" s="44"/>
      <c r="N51" s="44"/>
      <c r="O51" s="44"/>
      <c r="P51" s="44"/>
      <c r="Q51" s="113">
        <v>2</v>
      </c>
      <c r="R51" s="25"/>
      <c r="S51" s="113">
        <v>2</v>
      </c>
      <c r="T51" s="48"/>
      <c r="U51" s="24">
        <v>1</v>
      </c>
    </row>
    <row r="52" spans="1:21" ht="15" thickBot="1" x14ac:dyDescent="0.25">
      <c r="A52" s="1" t="s">
        <v>72</v>
      </c>
      <c r="B52" s="52" t="s">
        <v>343</v>
      </c>
      <c r="C52" s="28"/>
      <c r="D52" s="28"/>
      <c r="E52" s="44">
        <v>0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44">
        <v>0</v>
      </c>
      <c r="L52" s="44"/>
      <c r="M52" s="44"/>
      <c r="N52" s="44"/>
      <c r="O52" s="44"/>
      <c r="P52" s="44"/>
      <c r="Q52" s="113">
        <v>0</v>
      </c>
      <c r="R52" s="25"/>
      <c r="S52" s="113">
        <v>0</v>
      </c>
      <c r="T52" s="48"/>
      <c r="U52" s="24">
        <v>2</v>
      </c>
    </row>
    <row r="53" spans="1:21" ht="15" thickBot="1" x14ac:dyDescent="0.25">
      <c r="A53" s="1" t="s">
        <v>72</v>
      </c>
      <c r="B53" s="52" t="s">
        <v>344</v>
      </c>
      <c r="C53" s="28"/>
      <c r="D53" s="28"/>
      <c r="E53" s="44">
        <v>1</v>
      </c>
      <c r="F53" s="44">
        <v>1</v>
      </c>
      <c r="G53" s="44">
        <v>0</v>
      </c>
      <c r="H53" s="44">
        <v>1</v>
      </c>
      <c r="I53" s="44">
        <v>0</v>
      </c>
      <c r="J53" s="44">
        <v>0</v>
      </c>
      <c r="K53" s="44">
        <v>0</v>
      </c>
      <c r="L53" s="44"/>
      <c r="M53" s="44"/>
      <c r="N53" s="44"/>
      <c r="O53" s="44"/>
      <c r="P53" s="44"/>
      <c r="Q53" s="113">
        <v>3</v>
      </c>
      <c r="R53" s="25"/>
      <c r="S53" s="113">
        <v>3</v>
      </c>
      <c r="T53" s="48"/>
      <c r="U53" s="24">
        <v>5</v>
      </c>
    </row>
    <row r="54" spans="1:21" ht="15" thickBot="1" x14ac:dyDescent="0.25">
      <c r="A54" s="1" t="s">
        <v>72</v>
      </c>
      <c r="B54" s="52" t="s">
        <v>345</v>
      </c>
      <c r="C54" s="28"/>
      <c r="D54" s="28"/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/>
      <c r="M54" s="44"/>
      <c r="N54" s="44"/>
      <c r="O54" s="44"/>
      <c r="P54" s="44"/>
      <c r="Q54" s="113">
        <v>0</v>
      </c>
      <c r="R54" s="25"/>
      <c r="S54" s="113">
        <v>0</v>
      </c>
      <c r="T54" s="48"/>
      <c r="U54" s="24">
        <v>0</v>
      </c>
    </row>
    <row r="55" spans="1:21" ht="15" thickBot="1" x14ac:dyDescent="0.25">
      <c r="A55" s="1" t="s">
        <v>72</v>
      </c>
      <c r="B55" s="52" t="s">
        <v>346</v>
      </c>
      <c r="C55" s="28"/>
      <c r="D55" s="28"/>
      <c r="E55" s="44">
        <v>0</v>
      </c>
      <c r="F55" s="44">
        <v>0</v>
      </c>
      <c r="G55" s="44">
        <v>0</v>
      </c>
      <c r="H55" s="44">
        <v>0</v>
      </c>
      <c r="I55" s="44">
        <v>1</v>
      </c>
      <c r="J55" s="44">
        <v>0</v>
      </c>
      <c r="K55" s="44">
        <v>0</v>
      </c>
      <c r="L55" s="44"/>
      <c r="M55" s="44"/>
      <c r="N55" s="44"/>
      <c r="O55" s="44"/>
      <c r="P55" s="44"/>
      <c r="Q55" s="113">
        <v>1</v>
      </c>
      <c r="R55" s="25"/>
      <c r="S55" s="113">
        <v>5</v>
      </c>
      <c r="T55" s="48"/>
      <c r="U55" s="24">
        <v>6</v>
      </c>
    </row>
    <row r="56" spans="1:21" ht="15" thickBot="1" x14ac:dyDescent="0.25">
      <c r="A56" s="1" t="s">
        <v>72</v>
      </c>
      <c r="B56" s="52" t="s">
        <v>347</v>
      </c>
      <c r="C56" s="28"/>
      <c r="D56" s="28"/>
      <c r="E56" s="44">
        <v>0</v>
      </c>
      <c r="F56" s="44">
        <v>1</v>
      </c>
      <c r="G56" s="44">
        <v>0</v>
      </c>
      <c r="H56" s="44">
        <v>3</v>
      </c>
      <c r="I56" s="44">
        <v>1</v>
      </c>
      <c r="J56" s="44">
        <v>0</v>
      </c>
      <c r="K56" s="44">
        <v>1</v>
      </c>
      <c r="L56" s="44"/>
      <c r="M56" s="44"/>
      <c r="N56" s="44"/>
      <c r="O56" s="44"/>
      <c r="P56" s="44"/>
      <c r="Q56" s="113">
        <v>6</v>
      </c>
      <c r="R56" s="25"/>
      <c r="S56" s="113">
        <v>8</v>
      </c>
      <c r="T56" s="48"/>
      <c r="U56" s="24">
        <v>12</v>
      </c>
    </row>
    <row r="57" spans="1:21" ht="15" thickBot="1" x14ac:dyDescent="0.25">
      <c r="A57" s="1" t="s">
        <v>72</v>
      </c>
      <c r="B57" s="52" t="s">
        <v>348</v>
      </c>
      <c r="C57" s="28"/>
      <c r="D57" s="28"/>
      <c r="E57" s="44">
        <v>0</v>
      </c>
      <c r="F57" s="44">
        <v>0</v>
      </c>
      <c r="G57" s="44">
        <v>0</v>
      </c>
      <c r="H57" s="44">
        <v>0</v>
      </c>
      <c r="I57" s="44">
        <v>0</v>
      </c>
      <c r="J57" s="44">
        <v>0</v>
      </c>
      <c r="K57" s="44">
        <v>1</v>
      </c>
      <c r="L57" s="44"/>
      <c r="M57" s="44"/>
      <c r="N57" s="44"/>
      <c r="O57" s="44"/>
      <c r="P57" s="44"/>
      <c r="Q57" s="113">
        <v>1</v>
      </c>
      <c r="R57" s="25"/>
      <c r="S57" s="113">
        <v>1</v>
      </c>
      <c r="T57" s="48"/>
      <c r="U57" s="24">
        <v>0</v>
      </c>
    </row>
    <row r="58" spans="1:21" ht="15" thickBot="1" x14ac:dyDescent="0.25">
      <c r="A58" s="1" t="s">
        <v>72</v>
      </c>
      <c r="B58" s="52" t="s">
        <v>349</v>
      </c>
      <c r="C58" s="28"/>
      <c r="D58" s="28"/>
      <c r="E58" s="44">
        <v>0</v>
      </c>
      <c r="F58" s="44">
        <v>1</v>
      </c>
      <c r="G58" s="44">
        <v>1</v>
      </c>
      <c r="H58" s="44">
        <v>0</v>
      </c>
      <c r="I58" s="44">
        <v>1</v>
      </c>
      <c r="J58" s="44">
        <v>0</v>
      </c>
      <c r="K58" s="44">
        <v>0</v>
      </c>
      <c r="L58" s="44"/>
      <c r="M58" s="44"/>
      <c r="N58" s="44"/>
      <c r="O58" s="44"/>
      <c r="P58" s="44"/>
      <c r="Q58" s="113">
        <v>3</v>
      </c>
      <c r="R58" s="25"/>
      <c r="S58" s="113">
        <v>5</v>
      </c>
      <c r="T58" s="48"/>
      <c r="U58" s="24">
        <v>4</v>
      </c>
    </row>
    <row r="59" spans="1:21" ht="15" thickBot="1" x14ac:dyDescent="0.25">
      <c r="A59" s="1" t="s">
        <v>72</v>
      </c>
      <c r="B59" s="52" t="s">
        <v>350</v>
      </c>
      <c r="C59" s="28"/>
      <c r="D59" s="28"/>
      <c r="E59" s="44">
        <v>0</v>
      </c>
      <c r="F59" s="44">
        <v>0</v>
      </c>
      <c r="G59" s="44">
        <v>1</v>
      </c>
      <c r="H59" s="44">
        <v>0</v>
      </c>
      <c r="I59" s="44">
        <v>0</v>
      </c>
      <c r="J59" s="44">
        <v>0</v>
      </c>
      <c r="K59" s="44">
        <v>0</v>
      </c>
      <c r="L59" s="44"/>
      <c r="M59" s="44"/>
      <c r="N59" s="44"/>
      <c r="O59" s="44"/>
      <c r="P59" s="44"/>
      <c r="Q59" s="113">
        <v>1</v>
      </c>
      <c r="R59" s="25"/>
      <c r="S59" s="113">
        <v>4</v>
      </c>
      <c r="T59" s="48"/>
      <c r="U59" s="24">
        <v>2</v>
      </c>
    </row>
    <row r="60" spans="1:21" ht="15" thickBot="1" x14ac:dyDescent="0.25">
      <c r="A60" s="1" t="s">
        <v>72</v>
      </c>
      <c r="B60" s="52" t="s">
        <v>351</v>
      </c>
      <c r="C60" s="28"/>
      <c r="D60" s="28"/>
      <c r="E60" s="44">
        <v>0</v>
      </c>
      <c r="F60" s="44">
        <v>1</v>
      </c>
      <c r="G60" s="44">
        <v>1</v>
      </c>
      <c r="H60" s="44">
        <v>0</v>
      </c>
      <c r="I60" s="44">
        <v>2</v>
      </c>
      <c r="J60" s="44">
        <v>2</v>
      </c>
      <c r="K60" s="44">
        <v>1</v>
      </c>
      <c r="L60" s="44"/>
      <c r="M60" s="44"/>
      <c r="N60" s="44"/>
      <c r="O60" s="44"/>
      <c r="P60" s="44"/>
      <c r="Q60" s="113">
        <v>7</v>
      </c>
      <c r="R60" s="25"/>
      <c r="S60" s="113">
        <v>20</v>
      </c>
      <c r="T60" s="48"/>
      <c r="U60" s="24">
        <v>12</v>
      </c>
    </row>
    <row r="61" spans="1:21" ht="15" thickBot="1" x14ac:dyDescent="0.25">
      <c r="A61" s="1" t="s">
        <v>72</v>
      </c>
      <c r="B61" s="52" t="s">
        <v>352</v>
      </c>
      <c r="C61" s="28"/>
      <c r="D61" s="28"/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/>
      <c r="M61" s="44"/>
      <c r="N61" s="44"/>
      <c r="O61" s="44"/>
      <c r="P61" s="44"/>
      <c r="Q61" s="113">
        <v>0</v>
      </c>
      <c r="R61" s="25"/>
      <c r="S61" s="113">
        <v>0</v>
      </c>
      <c r="T61" s="48"/>
      <c r="U61" s="24">
        <v>2</v>
      </c>
    </row>
    <row r="62" spans="1:21" ht="15" thickBot="1" x14ac:dyDescent="0.25">
      <c r="A62" s="1" t="s">
        <v>72</v>
      </c>
      <c r="B62" s="52" t="s">
        <v>353</v>
      </c>
      <c r="C62" s="28"/>
      <c r="D62" s="28"/>
      <c r="E62" s="44">
        <v>0</v>
      </c>
      <c r="F62" s="44">
        <v>0</v>
      </c>
      <c r="G62" s="44">
        <v>0</v>
      </c>
      <c r="H62" s="44">
        <v>1</v>
      </c>
      <c r="I62" s="44">
        <v>0</v>
      </c>
      <c r="J62" s="44">
        <v>1</v>
      </c>
      <c r="K62" s="44">
        <v>0</v>
      </c>
      <c r="L62" s="44"/>
      <c r="M62" s="44"/>
      <c r="N62" s="44"/>
      <c r="O62" s="44"/>
      <c r="P62" s="44"/>
      <c r="Q62" s="113">
        <v>2</v>
      </c>
      <c r="R62" s="25"/>
      <c r="S62" s="113">
        <v>1</v>
      </c>
      <c r="T62" s="48"/>
      <c r="U62" s="24">
        <v>3</v>
      </c>
    </row>
    <row r="63" spans="1:21" ht="15" thickBot="1" x14ac:dyDescent="0.25">
      <c r="A63" s="51" t="s">
        <v>72</v>
      </c>
      <c r="B63" s="52" t="s">
        <v>354</v>
      </c>
      <c r="C63" s="28"/>
      <c r="D63" s="28"/>
      <c r="E63" s="44">
        <v>21</v>
      </c>
      <c r="F63" s="44">
        <v>9</v>
      </c>
      <c r="G63" s="44">
        <v>16</v>
      </c>
      <c r="H63" s="44">
        <v>15</v>
      </c>
      <c r="I63" s="44">
        <v>13</v>
      </c>
      <c r="J63" s="44">
        <v>6</v>
      </c>
      <c r="K63" s="44">
        <v>5</v>
      </c>
      <c r="L63" s="44"/>
      <c r="M63" s="44"/>
      <c r="N63" s="44"/>
      <c r="O63" s="44"/>
      <c r="P63" s="44"/>
      <c r="Q63" s="113">
        <v>85</v>
      </c>
      <c r="R63" s="25"/>
      <c r="S63" s="113">
        <v>137</v>
      </c>
      <c r="T63" s="48"/>
      <c r="U63" s="24">
        <v>132</v>
      </c>
    </row>
    <row r="64" spans="1:21" ht="15" thickBot="1" x14ac:dyDescent="0.25">
      <c r="A64" s="294" t="s">
        <v>160</v>
      </c>
      <c r="B64" s="295"/>
      <c r="C64" s="76">
        <v>0.62745098039215685</v>
      </c>
      <c r="D64" s="75">
        <v>0.59607843137254901</v>
      </c>
      <c r="E64" s="23">
        <v>29</v>
      </c>
      <c r="F64" s="23">
        <v>19</v>
      </c>
      <c r="G64" s="23">
        <v>34</v>
      </c>
      <c r="H64" s="23">
        <v>25</v>
      </c>
      <c r="I64" s="23">
        <v>19</v>
      </c>
      <c r="J64" s="23">
        <v>12</v>
      </c>
      <c r="K64" s="23">
        <v>14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19">
        <v>152</v>
      </c>
      <c r="R64" s="23"/>
      <c r="S64" s="219">
        <v>255</v>
      </c>
      <c r="T64" s="219">
        <v>0</v>
      </c>
      <c r="U64" s="219">
        <v>239</v>
      </c>
    </row>
    <row r="65" spans="1:21" ht="15" thickBot="1" x14ac:dyDescent="0.25">
      <c r="A65" s="1" t="s">
        <v>83</v>
      </c>
      <c r="B65" s="52" t="s">
        <v>355</v>
      </c>
      <c r="C65" s="28"/>
      <c r="D65" s="28"/>
      <c r="E65" s="44">
        <v>6</v>
      </c>
      <c r="F65" s="44">
        <v>6</v>
      </c>
      <c r="G65" s="44">
        <v>5</v>
      </c>
      <c r="H65" s="44">
        <v>4</v>
      </c>
      <c r="I65" s="44">
        <v>9</v>
      </c>
      <c r="J65" s="44">
        <v>11</v>
      </c>
      <c r="K65" s="44">
        <v>7</v>
      </c>
      <c r="L65" s="44"/>
      <c r="M65" s="44"/>
      <c r="N65" s="44"/>
      <c r="O65" s="44"/>
      <c r="P65" s="44"/>
      <c r="Q65" s="113">
        <v>48</v>
      </c>
      <c r="R65" s="25"/>
      <c r="S65" s="113">
        <v>75</v>
      </c>
      <c r="T65" s="48"/>
      <c r="U65" s="24">
        <v>76</v>
      </c>
    </row>
    <row r="66" spans="1:21" ht="15" thickBot="1" x14ac:dyDescent="0.25">
      <c r="A66" s="1" t="s">
        <v>83</v>
      </c>
      <c r="B66" s="52" t="s">
        <v>356</v>
      </c>
      <c r="C66" s="28"/>
      <c r="D66" s="28"/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/>
      <c r="M66" s="44"/>
      <c r="N66" s="44"/>
      <c r="O66" s="44"/>
      <c r="P66" s="44"/>
      <c r="Q66" s="113">
        <v>0</v>
      </c>
      <c r="R66" s="25"/>
      <c r="S66" s="113">
        <v>0</v>
      </c>
      <c r="T66" s="48"/>
      <c r="U66" s="24">
        <v>0</v>
      </c>
    </row>
    <row r="67" spans="1:21" ht="15" thickBot="1" x14ac:dyDescent="0.25">
      <c r="A67" s="1" t="s">
        <v>83</v>
      </c>
      <c r="B67" s="52" t="s">
        <v>357</v>
      </c>
      <c r="C67" s="28"/>
      <c r="D67" s="28"/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/>
      <c r="M67" s="44"/>
      <c r="N67" s="44"/>
      <c r="O67" s="44"/>
      <c r="P67" s="44"/>
      <c r="Q67" s="113">
        <v>0</v>
      </c>
      <c r="R67" s="25"/>
      <c r="S67" s="113">
        <v>0</v>
      </c>
      <c r="T67" s="48"/>
      <c r="U67" s="24">
        <v>0</v>
      </c>
    </row>
    <row r="68" spans="1:21" ht="15" thickBot="1" x14ac:dyDescent="0.25">
      <c r="A68" s="1" t="s">
        <v>83</v>
      </c>
      <c r="B68" s="52" t="s">
        <v>358</v>
      </c>
      <c r="C68" s="28"/>
      <c r="D68" s="28"/>
      <c r="E68" s="44">
        <v>0</v>
      </c>
      <c r="F68" s="44">
        <v>0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  <c r="L68" s="44"/>
      <c r="M68" s="44"/>
      <c r="N68" s="44"/>
      <c r="O68" s="44"/>
      <c r="P68" s="44"/>
      <c r="Q68" s="113">
        <v>0</v>
      </c>
      <c r="R68" s="25"/>
      <c r="S68" s="113">
        <v>0</v>
      </c>
      <c r="T68" s="48"/>
      <c r="U68" s="24">
        <v>1</v>
      </c>
    </row>
    <row r="69" spans="1:21" ht="15" thickBot="1" x14ac:dyDescent="0.25">
      <c r="A69" s="1" t="s">
        <v>83</v>
      </c>
      <c r="B69" s="52" t="s">
        <v>359</v>
      </c>
      <c r="C69" s="28"/>
      <c r="D69" s="28"/>
      <c r="E69" s="44">
        <v>0</v>
      </c>
      <c r="F69" s="44">
        <v>0</v>
      </c>
      <c r="G69" s="44">
        <v>0</v>
      </c>
      <c r="H69" s="44">
        <v>0</v>
      </c>
      <c r="I69" s="44">
        <v>0</v>
      </c>
      <c r="J69" s="44">
        <v>0</v>
      </c>
      <c r="K69" s="44">
        <v>0</v>
      </c>
      <c r="L69" s="44"/>
      <c r="M69" s="44"/>
      <c r="N69" s="44"/>
      <c r="O69" s="44"/>
      <c r="P69" s="44"/>
      <c r="Q69" s="113">
        <v>0</v>
      </c>
      <c r="R69" s="25"/>
      <c r="S69" s="113">
        <v>0</v>
      </c>
      <c r="T69" s="48"/>
      <c r="U69" s="24">
        <v>0</v>
      </c>
    </row>
    <row r="70" spans="1:21" ht="15" thickBot="1" x14ac:dyDescent="0.25">
      <c r="A70" s="1" t="s">
        <v>83</v>
      </c>
      <c r="B70" s="52" t="s">
        <v>360</v>
      </c>
      <c r="C70" s="28"/>
      <c r="D70" s="28"/>
      <c r="E70" s="44">
        <v>0</v>
      </c>
      <c r="F70" s="44">
        <v>0</v>
      </c>
      <c r="G70" s="44">
        <v>0</v>
      </c>
      <c r="H70" s="44">
        <v>0</v>
      </c>
      <c r="I70" s="44">
        <v>0</v>
      </c>
      <c r="J70" s="44">
        <v>0</v>
      </c>
      <c r="K70" s="44">
        <v>0</v>
      </c>
      <c r="L70" s="44"/>
      <c r="M70" s="44"/>
      <c r="N70" s="44"/>
      <c r="O70" s="44"/>
      <c r="P70" s="44"/>
      <c r="Q70" s="113">
        <v>0</v>
      </c>
      <c r="R70" s="25"/>
      <c r="S70" s="113">
        <v>1</v>
      </c>
      <c r="T70" s="48"/>
      <c r="U70" s="24">
        <v>0</v>
      </c>
    </row>
    <row r="71" spans="1:21" ht="15" thickBot="1" x14ac:dyDescent="0.25">
      <c r="A71" s="1" t="s">
        <v>83</v>
      </c>
      <c r="B71" s="52" t="s">
        <v>361</v>
      </c>
      <c r="C71" s="28"/>
      <c r="D71" s="28"/>
      <c r="E71" s="44">
        <v>0</v>
      </c>
      <c r="F71" s="44">
        <v>0</v>
      </c>
      <c r="G71" s="44">
        <v>0</v>
      </c>
      <c r="H71" s="44">
        <v>0</v>
      </c>
      <c r="I71" s="44">
        <v>0</v>
      </c>
      <c r="J71" s="44">
        <v>0</v>
      </c>
      <c r="K71" s="44">
        <v>0</v>
      </c>
      <c r="L71" s="44"/>
      <c r="M71" s="44"/>
      <c r="N71" s="44"/>
      <c r="O71" s="44"/>
      <c r="P71" s="44"/>
      <c r="Q71" s="113">
        <v>0</v>
      </c>
      <c r="R71" s="25"/>
      <c r="S71" s="113">
        <v>0</v>
      </c>
      <c r="T71" s="48"/>
      <c r="U71" s="24">
        <v>0</v>
      </c>
    </row>
    <row r="72" spans="1:21" ht="15" thickBot="1" x14ac:dyDescent="0.25">
      <c r="A72" s="1" t="s">
        <v>83</v>
      </c>
      <c r="B72" s="52" t="s">
        <v>362</v>
      </c>
      <c r="C72" s="28"/>
      <c r="D72" s="28"/>
      <c r="E72" s="44">
        <v>0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44"/>
      <c r="M72" s="44"/>
      <c r="N72" s="44"/>
      <c r="O72" s="44"/>
      <c r="P72" s="44"/>
      <c r="Q72" s="113">
        <v>0</v>
      </c>
      <c r="R72" s="25"/>
      <c r="S72" s="113">
        <v>1</v>
      </c>
      <c r="T72" s="48"/>
      <c r="U72" s="24">
        <v>0</v>
      </c>
    </row>
    <row r="73" spans="1:21" ht="15" thickBot="1" x14ac:dyDescent="0.25">
      <c r="A73" s="1" t="s">
        <v>83</v>
      </c>
      <c r="B73" s="52" t="s">
        <v>363</v>
      </c>
      <c r="C73" s="28"/>
      <c r="D73" s="28"/>
      <c r="E73" s="44">
        <v>0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  <c r="L73" s="44"/>
      <c r="M73" s="44"/>
      <c r="N73" s="44"/>
      <c r="O73" s="44"/>
      <c r="P73" s="44"/>
      <c r="Q73" s="113">
        <v>0</v>
      </c>
      <c r="R73" s="25"/>
      <c r="S73" s="113">
        <v>0</v>
      </c>
      <c r="T73" s="48"/>
      <c r="U73" s="24">
        <v>1</v>
      </c>
    </row>
    <row r="74" spans="1:21" ht="15" thickBot="1" x14ac:dyDescent="0.25">
      <c r="A74" s="1" t="s">
        <v>83</v>
      </c>
      <c r="B74" s="52" t="s">
        <v>364</v>
      </c>
      <c r="C74" s="28"/>
      <c r="D74" s="28"/>
      <c r="E74" s="44">
        <v>0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/>
      <c r="M74" s="44"/>
      <c r="N74" s="44"/>
      <c r="O74" s="44"/>
      <c r="P74" s="44"/>
      <c r="Q74" s="113">
        <v>0</v>
      </c>
      <c r="R74" s="25"/>
      <c r="S74" s="113">
        <v>0</v>
      </c>
      <c r="T74" s="48"/>
      <c r="U74" s="24">
        <v>0</v>
      </c>
    </row>
    <row r="75" spans="1:21" ht="15" thickBot="1" x14ac:dyDescent="0.25">
      <c r="A75" s="294" t="s">
        <v>437</v>
      </c>
      <c r="B75" s="295"/>
      <c r="C75" s="76">
        <v>0.65618591934381409</v>
      </c>
      <c r="D75" s="75">
        <v>0.62337662337662336</v>
      </c>
      <c r="E75" s="23">
        <v>6</v>
      </c>
      <c r="F75" s="23">
        <v>6</v>
      </c>
      <c r="G75" s="23">
        <v>5</v>
      </c>
      <c r="H75" s="23">
        <v>4</v>
      </c>
      <c r="I75" s="23">
        <v>9</v>
      </c>
      <c r="J75" s="23">
        <v>11</v>
      </c>
      <c r="K75" s="23">
        <v>7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19">
        <v>48</v>
      </c>
      <c r="R75" s="23"/>
      <c r="S75" s="219">
        <v>77</v>
      </c>
      <c r="T75" s="219">
        <v>0</v>
      </c>
      <c r="U75" s="219">
        <v>78</v>
      </c>
    </row>
    <row r="76" spans="1:21" ht="15" thickBot="1" x14ac:dyDescent="0.25">
      <c r="A76" s="1" t="s">
        <v>89</v>
      </c>
      <c r="B76" s="52" t="s">
        <v>365</v>
      </c>
      <c r="C76" s="28"/>
      <c r="D76" s="28"/>
      <c r="E76" s="44">
        <v>0</v>
      </c>
      <c r="F76" s="44">
        <v>2</v>
      </c>
      <c r="G76" s="44">
        <v>1</v>
      </c>
      <c r="H76" s="44">
        <v>0</v>
      </c>
      <c r="I76" s="44">
        <v>0</v>
      </c>
      <c r="J76" s="44">
        <v>3</v>
      </c>
      <c r="K76" s="44">
        <v>0</v>
      </c>
      <c r="L76" s="44"/>
      <c r="M76" s="44"/>
      <c r="N76" s="44"/>
      <c r="O76" s="44"/>
      <c r="P76" s="44"/>
      <c r="Q76" s="113">
        <v>6</v>
      </c>
      <c r="R76" s="25"/>
      <c r="S76" s="113">
        <v>5</v>
      </c>
      <c r="T76" s="48"/>
      <c r="U76" s="24">
        <v>6</v>
      </c>
    </row>
    <row r="77" spans="1:21" ht="15" thickBot="1" x14ac:dyDescent="0.25">
      <c r="A77" s="1" t="s">
        <v>89</v>
      </c>
      <c r="B77" s="52" t="s">
        <v>366</v>
      </c>
      <c r="C77" s="28"/>
      <c r="D77" s="28"/>
      <c r="E77" s="44">
        <v>1</v>
      </c>
      <c r="F77" s="44">
        <v>0</v>
      </c>
      <c r="G77" s="44">
        <v>3</v>
      </c>
      <c r="H77" s="44">
        <v>1</v>
      </c>
      <c r="I77" s="44">
        <v>1</v>
      </c>
      <c r="J77" s="44">
        <v>0</v>
      </c>
      <c r="K77" s="44">
        <v>2</v>
      </c>
      <c r="L77" s="44"/>
      <c r="M77" s="44"/>
      <c r="N77" s="44"/>
      <c r="O77" s="44"/>
      <c r="P77" s="44"/>
      <c r="Q77" s="113">
        <v>8</v>
      </c>
      <c r="R77" s="25"/>
      <c r="S77" s="113">
        <v>11</v>
      </c>
      <c r="T77" s="48"/>
      <c r="U77" s="24">
        <v>11</v>
      </c>
    </row>
    <row r="78" spans="1:21" ht="15" thickBot="1" x14ac:dyDescent="0.25">
      <c r="A78" s="1" t="s">
        <v>89</v>
      </c>
      <c r="B78" s="52" t="s">
        <v>367</v>
      </c>
      <c r="C78" s="28"/>
      <c r="D78" s="28"/>
      <c r="E78" s="44">
        <v>1</v>
      </c>
      <c r="F78" s="44">
        <v>0</v>
      </c>
      <c r="G78" s="44">
        <v>4</v>
      </c>
      <c r="H78" s="44">
        <v>0</v>
      </c>
      <c r="I78" s="44">
        <v>0</v>
      </c>
      <c r="J78" s="44">
        <v>0</v>
      </c>
      <c r="K78" s="44">
        <v>2</v>
      </c>
      <c r="L78" s="44"/>
      <c r="M78" s="44"/>
      <c r="N78" s="44"/>
      <c r="O78" s="44"/>
      <c r="P78" s="44"/>
      <c r="Q78" s="113">
        <v>7</v>
      </c>
      <c r="R78" s="25"/>
      <c r="S78" s="113">
        <v>29</v>
      </c>
      <c r="T78" s="48"/>
      <c r="U78" s="24">
        <v>32</v>
      </c>
    </row>
    <row r="79" spans="1:21" ht="15" thickBot="1" x14ac:dyDescent="0.25">
      <c r="A79" s="1" t="s">
        <v>89</v>
      </c>
      <c r="B79" s="52" t="s">
        <v>368</v>
      </c>
      <c r="C79" s="28"/>
      <c r="D79" s="28"/>
      <c r="E79" s="44">
        <v>0</v>
      </c>
      <c r="F79" s="44">
        <v>1</v>
      </c>
      <c r="G79" s="44">
        <v>1</v>
      </c>
      <c r="H79" s="44">
        <v>0</v>
      </c>
      <c r="I79" s="44">
        <v>3</v>
      </c>
      <c r="J79" s="44">
        <v>1</v>
      </c>
      <c r="K79" s="44">
        <v>0</v>
      </c>
      <c r="L79" s="44"/>
      <c r="M79" s="44"/>
      <c r="N79" s="44"/>
      <c r="O79" s="44"/>
      <c r="P79" s="44"/>
      <c r="Q79" s="113">
        <v>6</v>
      </c>
      <c r="R79" s="25"/>
      <c r="S79" s="113">
        <v>8</v>
      </c>
      <c r="T79" s="48"/>
      <c r="U79" s="24">
        <v>4</v>
      </c>
    </row>
    <row r="80" spans="1:21" ht="15" thickBot="1" x14ac:dyDescent="0.25">
      <c r="A80" s="1" t="s">
        <v>89</v>
      </c>
      <c r="B80" s="52" t="s">
        <v>369</v>
      </c>
      <c r="C80" s="28"/>
      <c r="D80" s="28"/>
      <c r="E80" s="44">
        <v>2</v>
      </c>
      <c r="F80" s="44">
        <v>1</v>
      </c>
      <c r="G80" s="44">
        <v>3</v>
      </c>
      <c r="H80" s="44">
        <v>3</v>
      </c>
      <c r="I80" s="44">
        <v>2</v>
      </c>
      <c r="J80" s="44">
        <v>2</v>
      </c>
      <c r="K80" s="44">
        <v>2</v>
      </c>
      <c r="L80" s="44"/>
      <c r="M80" s="44"/>
      <c r="N80" s="44"/>
      <c r="O80" s="44"/>
      <c r="P80" s="44"/>
      <c r="Q80" s="113">
        <v>15</v>
      </c>
      <c r="R80" s="25"/>
      <c r="S80" s="113">
        <v>18</v>
      </c>
      <c r="T80" s="48"/>
      <c r="U80" s="24">
        <v>27</v>
      </c>
    </row>
    <row r="81" spans="1:21" ht="15" thickBot="1" x14ac:dyDescent="0.25">
      <c r="A81" s="294" t="s">
        <v>438</v>
      </c>
      <c r="B81" s="295"/>
      <c r="C81" s="76">
        <v>0.62268346923647144</v>
      </c>
      <c r="D81" s="75">
        <v>0.59154929577464788</v>
      </c>
      <c r="E81" s="23">
        <v>4</v>
      </c>
      <c r="F81" s="23">
        <v>4</v>
      </c>
      <c r="G81" s="23">
        <v>12</v>
      </c>
      <c r="H81" s="23">
        <v>4</v>
      </c>
      <c r="I81" s="23">
        <v>6</v>
      </c>
      <c r="J81" s="23">
        <v>6</v>
      </c>
      <c r="K81" s="23">
        <v>6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19">
        <v>42</v>
      </c>
      <c r="R81" s="23"/>
      <c r="S81" s="219">
        <v>71</v>
      </c>
      <c r="T81" s="219">
        <v>0</v>
      </c>
      <c r="U81" s="219">
        <v>80</v>
      </c>
    </row>
    <row r="82" spans="1:21" ht="15" thickBot="1" x14ac:dyDescent="0.25">
      <c r="A82" s="1" t="s">
        <v>100</v>
      </c>
      <c r="B82" s="52" t="s">
        <v>370</v>
      </c>
      <c r="C82" s="28"/>
      <c r="D82" s="28"/>
      <c r="E82" s="44">
        <v>1</v>
      </c>
      <c r="F82" s="44">
        <v>2</v>
      </c>
      <c r="G82" s="44">
        <v>1</v>
      </c>
      <c r="H82" s="44">
        <v>0</v>
      </c>
      <c r="I82" s="44">
        <v>0</v>
      </c>
      <c r="J82" s="44">
        <v>0</v>
      </c>
      <c r="K82" s="44">
        <v>1</v>
      </c>
      <c r="L82" s="44"/>
      <c r="M82" s="44"/>
      <c r="N82" s="44"/>
      <c r="O82" s="44"/>
      <c r="P82" s="44"/>
      <c r="Q82" s="113">
        <v>5</v>
      </c>
      <c r="R82" s="25"/>
      <c r="S82" s="113">
        <v>8</v>
      </c>
      <c r="T82" s="48"/>
      <c r="U82" s="24">
        <v>7</v>
      </c>
    </row>
    <row r="83" spans="1:21" ht="15" thickBot="1" x14ac:dyDescent="0.25">
      <c r="A83" s="1" t="s">
        <v>100</v>
      </c>
      <c r="B83" s="52" t="s">
        <v>371</v>
      </c>
      <c r="C83" s="28"/>
      <c r="D83" s="28"/>
      <c r="E83" s="44">
        <v>0</v>
      </c>
      <c r="F83" s="44">
        <v>1</v>
      </c>
      <c r="G83" s="44">
        <v>0</v>
      </c>
      <c r="H83" s="44">
        <v>0</v>
      </c>
      <c r="I83" s="44">
        <v>1</v>
      </c>
      <c r="J83" s="44">
        <v>1</v>
      </c>
      <c r="K83" s="44">
        <v>0</v>
      </c>
      <c r="L83" s="44"/>
      <c r="M83" s="44"/>
      <c r="N83" s="44"/>
      <c r="O83" s="44"/>
      <c r="P83" s="44"/>
      <c r="Q83" s="113">
        <v>3</v>
      </c>
      <c r="R83" s="25"/>
      <c r="S83" s="113">
        <v>6</v>
      </c>
      <c r="T83" s="48"/>
      <c r="U83" s="24">
        <v>9</v>
      </c>
    </row>
    <row r="84" spans="1:21" ht="15" thickBot="1" x14ac:dyDescent="0.25">
      <c r="A84" s="1" t="s">
        <v>100</v>
      </c>
      <c r="B84" s="52" t="s">
        <v>372</v>
      </c>
      <c r="C84" s="28"/>
      <c r="D84" s="28"/>
      <c r="E84" s="44">
        <v>0</v>
      </c>
      <c r="F84" s="44">
        <v>0</v>
      </c>
      <c r="G84" s="44">
        <v>1</v>
      </c>
      <c r="H84" s="44">
        <v>0</v>
      </c>
      <c r="I84" s="44">
        <v>0</v>
      </c>
      <c r="J84" s="44">
        <v>0</v>
      </c>
      <c r="K84" s="44">
        <v>0</v>
      </c>
      <c r="L84" s="44"/>
      <c r="M84" s="44"/>
      <c r="N84" s="44"/>
      <c r="O84" s="44"/>
      <c r="P84" s="44"/>
      <c r="Q84" s="113">
        <v>1</v>
      </c>
      <c r="R84" s="25"/>
      <c r="S84" s="113">
        <v>1</v>
      </c>
      <c r="T84" s="48"/>
      <c r="U84" s="24">
        <v>1</v>
      </c>
    </row>
    <row r="85" spans="1:21" ht="15" thickBot="1" x14ac:dyDescent="0.25">
      <c r="A85" s="1" t="s">
        <v>100</v>
      </c>
      <c r="B85" s="52" t="s">
        <v>379</v>
      </c>
      <c r="C85" s="28"/>
      <c r="D85" s="28"/>
      <c r="E85" s="44">
        <v>1</v>
      </c>
      <c r="F85" s="44">
        <v>3</v>
      </c>
      <c r="G85" s="44">
        <v>0</v>
      </c>
      <c r="H85" s="44">
        <v>0</v>
      </c>
      <c r="I85" s="44">
        <v>0</v>
      </c>
      <c r="J85" s="44">
        <v>1</v>
      </c>
      <c r="K85" s="44">
        <v>1</v>
      </c>
      <c r="L85" s="44"/>
      <c r="M85" s="44"/>
      <c r="N85" s="44"/>
      <c r="O85" s="44"/>
      <c r="P85" s="44"/>
      <c r="Q85" s="113">
        <v>6</v>
      </c>
      <c r="R85" s="25"/>
      <c r="S85" s="113">
        <v>20</v>
      </c>
      <c r="T85" s="48"/>
      <c r="U85" s="24">
        <v>10</v>
      </c>
    </row>
    <row r="86" spans="1:21" ht="15" thickBot="1" x14ac:dyDescent="0.25">
      <c r="A86" s="1" t="s">
        <v>100</v>
      </c>
      <c r="B86" s="52" t="s">
        <v>373</v>
      </c>
      <c r="C86" s="28"/>
      <c r="D86" s="28"/>
      <c r="E86" s="44">
        <v>0</v>
      </c>
      <c r="F86" s="44">
        <v>2</v>
      </c>
      <c r="G86" s="44">
        <v>0</v>
      </c>
      <c r="H86" s="44">
        <v>0</v>
      </c>
      <c r="I86" s="44">
        <v>0</v>
      </c>
      <c r="J86" s="44">
        <v>1</v>
      </c>
      <c r="K86" s="44">
        <v>0</v>
      </c>
      <c r="L86" s="44"/>
      <c r="M86" s="44"/>
      <c r="N86" s="44"/>
      <c r="O86" s="44"/>
      <c r="P86" s="44"/>
      <c r="Q86" s="113">
        <v>3</v>
      </c>
      <c r="R86" s="25"/>
      <c r="S86" s="113">
        <v>2</v>
      </c>
      <c r="T86" s="48"/>
      <c r="U86" s="24">
        <v>6</v>
      </c>
    </row>
    <row r="87" spans="1:21" ht="15" thickBot="1" x14ac:dyDescent="0.25">
      <c r="A87" s="1" t="s">
        <v>100</v>
      </c>
      <c r="B87" s="52" t="s">
        <v>374</v>
      </c>
      <c r="C87" s="28"/>
      <c r="D87" s="28"/>
      <c r="E87" s="44">
        <v>0</v>
      </c>
      <c r="F87" s="44">
        <v>0</v>
      </c>
      <c r="G87" s="44">
        <v>1</v>
      </c>
      <c r="H87" s="44">
        <v>0</v>
      </c>
      <c r="I87" s="44">
        <v>1</v>
      </c>
      <c r="J87" s="44">
        <v>0</v>
      </c>
      <c r="K87" s="44">
        <v>0</v>
      </c>
      <c r="L87" s="44"/>
      <c r="M87" s="44"/>
      <c r="N87" s="44"/>
      <c r="O87" s="44"/>
      <c r="P87" s="44"/>
      <c r="Q87" s="113">
        <v>2</v>
      </c>
      <c r="R87" s="25"/>
      <c r="S87" s="113">
        <v>4</v>
      </c>
      <c r="T87" s="48"/>
      <c r="U87" s="24">
        <v>4</v>
      </c>
    </row>
    <row r="88" spans="1:21" ht="15" thickBot="1" x14ac:dyDescent="0.25">
      <c r="A88" s="1" t="s">
        <v>100</v>
      </c>
      <c r="B88" s="52" t="s">
        <v>375</v>
      </c>
      <c r="C88" s="28"/>
      <c r="D88" s="28"/>
      <c r="E88" s="44">
        <v>0</v>
      </c>
      <c r="F88" s="44">
        <v>0</v>
      </c>
      <c r="G88" s="44">
        <v>2</v>
      </c>
      <c r="H88" s="44">
        <v>2</v>
      </c>
      <c r="I88" s="44">
        <v>0</v>
      </c>
      <c r="J88" s="44">
        <v>2</v>
      </c>
      <c r="K88" s="44">
        <v>2</v>
      </c>
      <c r="L88" s="44"/>
      <c r="M88" s="44"/>
      <c r="N88" s="44"/>
      <c r="O88" s="44"/>
      <c r="P88" s="44"/>
      <c r="Q88" s="113">
        <v>8</v>
      </c>
      <c r="R88" s="25"/>
      <c r="S88" s="113">
        <v>17</v>
      </c>
      <c r="T88" s="48"/>
      <c r="U88" s="24">
        <v>22</v>
      </c>
    </row>
    <row r="89" spans="1:21" ht="15" thickBot="1" x14ac:dyDescent="0.25">
      <c r="A89" s="1" t="s">
        <v>100</v>
      </c>
      <c r="B89" s="52" t="s">
        <v>376</v>
      </c>
      <c r="C89" s="28"/>
      <c r="D89" s="28"/>
      <c r="E89" s="44">
        <v>2</v>
      </c>
      <c r="F89" s="44">
        <v>1</v>
      </c>
      <c r="G89" s="44">
        <v>0</v>
      </c>
      <c r="H89" s="44">
        <v>0</v>
      </c>
      <c r="I89" s="44">
        <v>0</v>
      </c>
      <c r="J89" s="44">
        <v>0</v>
      </c>
      <c r="K89" s="44">
        <v>3</v>
      </c>
      <c r="L89" s="44"/>
      <c r="M89" s="44"/>
      <c r="N89" s="44"/>
      <c r="O89" s="44"/>
      <c r="P89" s="44"/>
      <c r="Q89" s="113">
        <v>6</v>
      </c>
      <c r="R89" s="25"/>
      <c r="S89" s="113">
        <v>13</v>
      </c>
      <c r="T89" s="48"/>
      <c r="U89" s="24">
        <v>8</v>
      </c>
    </row>
    <row r="90" spans="1:21" ht="15" thickBot="1" x14ac:dyDescent="0.25">
      <c r="A90" s="1" t="s">
        <v>100</v>
      </c>
      <c r="B90" s="52" t="s">
        <v>377</v>
      </c>
      <c r="C90" s="28"/>
      <c r="D90" s="28"/>
      <c r="E90" s="44">
        <v>0</v>
      </c>
      <c r="F90" s="44">
        <v>0</v>
      </c>
      <c r="G90" s="44">
        <v>0</v>
      </c>
      <c r="H90" s="44">
        <v>0</v>
      </c>
      <c r="I90" s="44">
        <v>0</v>
      </c>
      <c r="J90" s="44">
        <v>0</v>
      </c>
      <c r="K90" s="44">
        <v>0</v>
      </c>
      <c r="L90" s="44"/>
      <c r="M90" s="44"/>
      <c r="N90" s="44"/>
      <c r="O90" s="44"/>
      <c r="P90" s="44"/>
      <c r="Q90" s="113">
        <v>0</v>
      </c>
      <c r="R90" s="25"/>
      <c r="S90" s="113">
        <v>2</v>
      </c>
      <c r="T90" s="48"/>
      <c r="U90" s="24">
        <v>1</v>
      </c>
    </row>
    <row r="91" spans="1:21" ht="15" thickBot="1" x14ac:dyDescent="0.25">
      <c r="A91" s="1" t="s">
        <v>100</v>
      </c>
      <c r="B91" s="52" t="s">
        <v>378</v>
      </c>
      <c r="C91" s="28"/>
      <c r="D91" s="28"/>
      <c r="E91" s="44">
        <v>0</v>
      </c>
      <c r="F91" s="44">
        <v>1</v>
      </c>
      <c r="G91" s="44">
        <v>0</v>
      </c>
      <c r="H91" s="44">
        <v>2</v>
      </c>
      <c r="I91" s="44">
        <v>1</v>
      </c>
      <c r="J91" s="44">
        <v>1</v>
      </c>
      <c r="K91" s="44">
        <v>1</v>
      </c>
      <c r="L91" s="44"/>
      <c r="M91" s="44"/>
      <c r="N91" s="44"/>
      <c r="O91" s="44"/>
      <c r="P91" s="44"/>
      <c r="Q91" s="113">
        <v>6</v>
      </c>
      <c r="R91" s="25"/>
      <c r="S91" s="113">
        <v>8</v>
      </c>
      <c r="T91" s="48"/>
      <c r="U91" s="24">
        <v>12</v>
      </c>
    </row>
    <row r="92" spans="1:21" ht="15" thickBot="1" x14ac:dyDescent="0.25">
      <c r="A92" s="294" t="s">
        <v>439</v>
      </c>
      <c r="B92" s="295"/>
      <c r="C92" s="76">
        <v>0.51981806367771277</v>
      </c>
      <c r="D92" s="75">
        <v>0.49382716049382713</v>
      </c>
      <c r="E92" s="23">
        <v>4</v>
      </c>
      <c r="F92" s="23">
        <v>10</v>
      </c>
      <c r="G92" s="23">
        <v>5</v>
      </c>
      <c r="H92" s="23">
        <v>4</v>
      </c>
      <c r="I92" s="23">
        <v>3</v>
      </c>
      <c r="J92" s="23">
        <v>6</v>
      </c>
      <c r="K92" s="23">
        <v>8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19">
        <v>40</v>
      </c>
      <c r="R92" s="23"/>
      <c r="S92" s="219">
        <v>81</v>
      </c>
      <c r="T92" s="219">
        <v>0</v>
      </c>
      <c r="U92" s="219">
        <v>80</v>
      </c>
    </row>
    <row r="93" spans="1:21" ht="15" thickBot="1" x14ac:dyDescent="0.25">
      <c r="A93" s="1" t="s">
        <v>116</v>
      </c>
      <c r="B93" s="52" t="s">
        <v>380</v>
      </c>
      <c r="C93" s="28"/>
      <c r="D93" s="28"/>
      <c r="E93" s="44">
        <v>3</v>
      </c>
      <c r="F93" s="44">
        <v>4</v>
      </c>
      <c r="G93" s="44">
        <v>8</v>
      </c>
      <c r="H93" s="44">
        <v>3</v>
      </c>
      <c r="I93" s="44">
        <v>0</v>
      </c>
      <c r="J93" s="44">
        <v>2</v>
      </c>
      <c r="K93" s="44">
        <v>7</v>
      </c>
      <c r="L93" s="44"/>
      <c r="M93" s="44"/>
      <c r="N93" s="44"/>
      <c r="O93" s="44"/>
      <c r="P93" s="44"/>
      <c r="Q93" s="113">
        <v>27</v>
      </c>
      <c r="R93" s="25"/>
      <c r="S93" s="113">
        <v>69</v>
      </c>
      <c r="T93" s="48"/>
      <c r="U93" s="24">
        <v>63</v>
      </c>
    </row>
    <row r="94" spans="1:21" ht="15" thickBot="1" x14ac:dyDescent="0.25">
      <c r="A94" s="1" t="s">
        <v>116</v>
      </c>
      <c r="B94" s="52" t="s">
        <v>381</v>
      </c>
      <c r="C94" s="28"/>
      <c r="D94" s="28"/>
      <c r="E94" s="44">
        <v>13</v>
      </c>
      <c r="F94" s="44">
        <v>9</v>
      </c>
      <c r="G94" s="44">
        <v>25</v>
      </c>
      <c r="H94" s="44">
        <v>10</v>
      </c>
      <c r="I94" s="44">
        <v>19</v>
      </c>
      <c r="J94" s="44">
        <v>19</v>
      </c>
      <c r="K94" s="44">
        <v>20</v>
      </c>
      <c r="L94" s="44"/>
      <c r="M94" s="44"/>
      <c r="N94" s="44"/>
      <c r="O94" s="44"/>
      <c r="P94" s="44"/>
      <c r="Q94" s="113">
        <v>115</v>
      </c>
      <c r="R94" s="25"/>
      <c r="S94" s="113">
        <v>213</v>
      </c>
      <c r="T94" s="48"/>
      <c r="U94" s="24">
        <v>219</v>
      </c>
    </row>
    <row r="95" spans="1:21" ht="15" thickBot="1" x14ac:dyDescent="0.25">
      <c r="A95" s="1" t="s">
        <v>116</v>
      </c>
      <c r="B95" s="52" t="s">
        <v>382</v>
      </c>
      <c r="C95" s="28"/>
      <c r="D95" s="28"/>
      <c r="E95" s="44">
        <v>18</v>
      </c>
      <c r="F95" s="44">
        <v>9</v>
      </c>
      <c r="G95" s="44">
        <v>0</v>
      </c>
      <c r="H95" s="44">
        <v>20</v>
      </c>
      <c r="I95" s="44">
        <v>18</v>
      </c>
      <c r="J95" s="44">
        <v>0</v>
      </c>
      <c r="K95" s="44">
        <v>0</v>
      </c>
      <c r="L95" s="44"/>
      <c r="M95" s="44"/>
      <c r="N95" s="44"/>
      <c r="O95" s="44"/>
      <c r="P95" s="44"/>
      <c r="Q95" s="113">
        <v>65</v>
      </c>
      <c r="R95" s="25"/>
      <c r="S95" s="113">
        <v>344</v>
      </c>
      <c r="T95" s="48"/>
      <c r="U95" s="24">
        <v>156</v>
      </c>
    </row>
    <row r="96" spans="1:21" ht="15" thickBot="1" x14ac:dyDescent="0.25">
      <c r="A96" s="1" t="s">
        <v>116</v>
      </c>
      <c r="B96" s="52" t="s">
        <v>383</v>
      </c>
      <c r="C96" s="28"/>
      <c r="D96" s="28"/>
      <c r="E96" s="44">
        <v>1</v>
      </c>
      <c r="F96" s="44">
        <v>3</v>
      </c>
      <c r="G96" s="44">
        <v>7</v>
      </c>
      <c r="H96" s="44">
        <v>5</v>
      </c>
      <c r="I96" s="44">
        <v>2</v>
      </c>
      <c r="J96" s="44">
        <v>4</v>
      </c>
      <c r="K96" s="44">
        <v>5</v>
      </c>
      <c r="L96" s="44"/>
      <c r="M96" s="44"/>
      <c r="N96" s="44"/>
      <c r="O96" s="44"/>
      <c r="P96" s="44"/>
      <c r="Q96" s="113">
        <v>27</v>
      </c>
      <c r="R96" s="25"/>
      <c r="S96" s="113">
        <v>65</v>
      </c>
      <c r="T96" s="48"/>
      <c r="U96" s="24">
        <v>47</v>
      </c>
    </row>
    <row r="97" spans="1:21" ht="15" thickBot="1" x14ac:dyDescent="0.25">
      <c r="A97" s="1" t="s">
        <v>116</v>
      </c>
      <c r="B97" s="52" t="s">
        <v>384</v>
      </c>
      <c r="C97" s="28"/>
      <c r="D97" s="28"/>
      <c r="E97" s="44">
        <v>2</v>
      </c>
      <c r="F97" s="44">
        <v>0</v>
      </c>
      <c r="G97" s="44">
        <v>1</v>
      </c>
      <c r="H97" s="44">
        <v>0</v>
      </c>
      <c r="I97" s="44">
        <v>2</v>
      </c>
      <c r="J97" s="44">
        <v>1</v>
      </c>
      <c r="K97" s="44">
        <v>1</v>
      </c>
      <c r="L97" s="44"/>
      <c r="M97" s="44"/>
      <c r="N97" s="44"/>
      <c r="O97" s="44"/>
      <c r="P97" s="44"/>
      <c r="Q97" s="113">
        <v>7</v>
      </c>
      <c r="R97" s="25"/>
      <c r="S97" s="113">
        <v>5</v>
      </c>
      <c r="T97" s="48"/>
      <c r="U97" s="24">
        <v>7</v>
      </c>
    </row>
    <row r="98" spans="1:21" ht="15" thickBot="1" x14ac:dyDescent="0.25">
      <c r="A98" s="1" t="s">
        <v>116</v>
      </c>
      <c r="B98" s="52" t="s">
        <v>385</v>
      </c>
      <c r="C98" s="28"/>
      <c r="D98" s="28"/>
      <c r="E98" s="44">
        <v>0</v>
      </c>
      <c r="F98" s="44">
        <v>0</v>
      </c>
      <c r="G98" s="44">
        <v>1</v>
      </c>
      <c r="H98" s="44">
        <v>0</v>
      </c>
      <c r="I98" s="44">
        <v>0</v>
      </c>
      <c r="J98" s="44">
        <v>1</v>
      </c>
      <c r="K98" s="44">
        <v>0</v>
      </c>
      <c r="L98" s="44"/>
      <c r="M98" s="44"/>
      <c r="N98" s="44"/>
      <c r="O98" s="44"/>
      <c r="P98" s="44"/>
      <c r="Q98" s="113">
        <v>2</v>
      </c>
      <c r="R98" s="25"/>
      <c r="S98" s="113">
        <v>5</v>
      </c>
      <c r="T98" s="48"/>
      <c r="U98" s="24">
        <v>6</v>
      </c>
    </row>
    <row r="99" spans="1:21" ht="15" thickBot="1" x14ac:dyDescent="0.25">
      <c r="A99" s="1" t="s">
        <v>116</v>
      </c>
      <c r="B99" s="52" t="s">
        <v>386</v>
      </c>
      <c r="C99" s="28"/>
      <c r="D99" s="28"/>
      <c r="E99" s="44">
        <v>0</v>
      </c>
      <c r="F99" s="44">
        <v>0</v>
      </c>
      <c r="G99" s="44">
        <v>0</v>
      </c>
      <c r="H99" s="44">
        <v>0</v>
      </c>
      <c r="I99" s="44">
        <v>0</v>
      </c>
      <c r="J99" s="44">
        <v>1</v>
      </c>
      <c r="K99" s="44">
        <v>0</v>
      </c>
      <c r="L99" s="44"/>
      <c r="M99" s="44"/>
      <c r="N99" s="44"/>
      <c r="O99" s="44"/>
      <c r="P99" s="44"/>
      <c r="Q99" s="113">
        <v>1</v>
      </c>
      <c r="R99" s="25"/>
      <c r="S99" s="113">
        <v>5</v>
      </c>
      <c r="T99" s="48"/>
      <c r="U99" s="24">
        <v>5</v>
      </c>
    </row>
    <row r="100" spans="1:21" ht="15" thickBot="1" x14ac:dyDescent="0.25">
      <c r="A100" s="1" t="s">
        <v>116</v>
      </c>
      <c r="B100" s="52" t="s">
        <v>387</v>
      </c>
      <c r="C100" s="28"/>
      <c r="D100" s="28"/>
      <c r="E100" s="44">
        <v>1</v>
      </c>
      <c r="F100" s="44">
        <v>1</v>
      </c>
      <c r="G100" s="44">
        <v>0</v>
      </c>
      <c r="H100" s="44">
        <v>2</v>
      </c>
      <c r="I100" s="44">
        <v>2</v>
      </c>
      <c r="J100" s="44">
        <v>3</v>
      </c>
      <c r="K100" s="44">
        <v>2</v>
      </c>
      <c r="L100" s="44"/>
      <c r="M100" s="44"/>
      <c r="N100" s="44"/>
      <c r="O100" s="44"/>
      <c r="P100" s="44"/>
      <c r="Q100" s="113">
        <v>11</v>
      </c>
      <c r="R100" s="25"/>
      <c r="S100" s="113">
        <v>2</v>
      </c>
      <c r="T100" s="48"/>
      <c r="U100" s="24">
        <v>0</v>
      </c>
    </row>
    <row r="101" spans="1:21" ht="15" thickBot="1" x14ac:dyDescent="0.25">
      <c r="A101" s="1" t="s">
        <v>116</v>
      </c>
      <c r="B101" s="52" t="s">
        <v>388</v>
      </c>
      <c r="C101" s="28"/>
      <c r="D101" s="28"/>
      <c r="E101" s="44">
        <v>0</v>
      </c>
      <c r="F101" s="44">
        <v>0</v>
      </c>
      <c r="G101" s="44">
        <v>2</v>
      </c>
      <c r="H101" s="44">
        <v>0</v>
      </c>
      <c r="I101" s="44">
        <v>0</v>
      </c>
      <c r="J101" s="44">
        <v>1</v>
      </c>
      <c r="K101" s="44">
        <v>1</v>
      </c>
      <c r="L101" s="44"/>
      <c r="M101" s="44"/>
      <c r="N101" s="44"/>
      <c r="O101" s="44"/>
      <c r="P101" s="44"/>
      <c r="Q101" s="113">
        <v>4</v>
      </c>
      <c r="R101" s="25"/>
      <c r="S101" s="113">
        <v>5</v>
      </c>
      <c r="T101" s="48"/>
      <c r="U101" s="24">
        <v>6</v>
      </c>
    </row>
    <row r="102" spans="1:21" ht="15" thickBot="1" x14ac:dyDescent="0.25">
      <c r="A102" s="1" t="s">
        <v>116</v>
      </c>
      <c r="B102" s="52" t="s">
        <v>389</v>
      </c>
      <c r="C102" s="28"/>
      <c r="D102" s="28"/>
      <c r="E102" s="44">
        <v>0</v>
      </c>
      <c r="F102" s="44">
        <v>0</v>
      </c>
      <c r="G102" s="44">
        <v>0</v>
      </c>
      <c r="H102" s="44">
        <v>2</v>
      </c>
      <c r="I102" s="44">
        <v>0</v>
      </c>
      <c r="J102" s="44">
        <v>0</v>
      </c>
      <c r="K102" s="44">
        <v>1</v>
      </c>
      <c r="L102" s="44"/>
      <c r="M102" s="44"/>
      <c r="N102" s="44"/>
      <c r="O102" s="44"/>
      <c r="P102" s="44"/>
      <c r="Q102" s="113">
        <v>3</v>
      </c>
      <c r="R102" s="25"/>
      <c r="S102" s="113">
        <v>2</v>
      </c>
      <c r="T102" s="48"/>
      <c r="U102" s="24">
        <v>4</v>
      </c>
    </row>
    <row r="103" spans="1:21" ht="15" thickBot="1" x14ac:dyDescent="0.25">
      <c r="A103" s="1" t="s">
        <v>116</v>
      </c>
      <c r="B103" s="52" t="s">
        <v>390</v>
      </c>
      <c r="C103" s="28"/>
      <c r="D103" s="28"/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/>
      <c r="M103" s="44"/>
      <c r="N103" s="44"/>
      <c r="O103" s="44"/>
      <c r="P103" s="44"/>
      <c r="Q103" s="113">
        <v>0</v>
      </c>
      <c r="R103" s="25"/>
      <c r="S103" s="113">
        <v>0</v>
      </c>
      <c r="T103" s="48"/>
      <c r="U103" s="24">
        <v>0</v>
      </c>
    </row>
    <row r="104" spans="1:21" ht="15" thickBot="1" x14ac:dyDescent="0.25">
      <c r="A104" s="1" t="s">
        <v>116</v>
      </c>
      <c r="B104" s="52" t="s">
        <v>391</v>
      </c>
      <c r="C104" s="28"/>
      <c r="D104" s="28"/>
      <c r="E104" s="44">
        <v>1</v>
      </c>
      <c r="F104" s="44">
        <v>0</v>
      </c>
      <c r="G104" s="44">
        <v>0</v>
      </c>
      <c r="H104" s="44">
        <v>1</v>
      </c>
      <c r="I104" s="44">
        <v>0</v>
      </c>
      <c r="J104" s="44">
        <v>0</v>
      </c>
      <c r="K104" s="44">
        <v>1</v>
      </c>
      <c r="L104" s="44"/>
      <c r="M104" s="44"/>
      <c r="N104" s="44"/>
      <c r="O104" s="44"/>
      <c r="P104" s="44"/>
      <c r="Q104" s="113">
        <v>3</v>
      </c>
      <c r="R104" s="25"/>
      <c r="S104" s="113">
        <v>10</v>
      </c>
      <c r="T104" s="48"/>
      <c r="U104" s="24">
        <v>16</v>
      </c>
    </row>
    <row r="105" spans="1:21" ht="15" thickBot="1" x14ac:dyDescent="0.25">
      <c r="A105" s="1" t="s">
        <v>116</v>
      </c>
      <c r="B105" s="52" t="s">
        <v>392</v>
      </c>
      <c r="C105" s="28"/>
      <c r="D105" s="28"/>
      <c r="E105" s="44">
        <v>1</v>
      </c>
      <c r="F105" s="44">
        <v>0</v>
      </c>
      <c r="G105" s="44">
        <v>4</v>
      </c>
      <c r="H105" s="44">
        <v>0</v>
      </c>
      <c r="I105" s="44">
        <v>0</v>
      </c>
      <c r="J105" s="44">
        <v>1</v>
      </c>
      <c r="K105" s="44">
        <v>1</v>
      </c>
      <c r="L105" s="44"/>
      <c r="M105" s="44"/>
      <c r="N105" s="44"/>
      <c r="O105" s="44"/>
      <c r="P105" s="44"/>
      <c r="Q105" s="113">
        <v>7</v>
      </c>
      <c r="R105" s="25"/>
      <c r="S105" s="113">
        <v>9</v>
      </c>
      <c r="T105" s="48"/>
      <c r="U105" s="24">
        <v>11</v>
      </c>
    </row>
    <row r="106" spans="1:21" ht="15" thickBot="1" x14ac:dyDescent="0.25">
      <c r="A106" s="1" t="s">
        <v>116</v>
      </c>
      <c r="B106" s="52" t="s">
        <v>393</v>
      </c>
      <c r="C106" s="28"/>
      <c r="D106" s="28"/>
      <c r="E106" s="44">
        <v>8</v>
      </c>
      <c r="F106" s="44">
        <v>5</v>
      </c>
      <c r="G106" s="44">
        <v>4</v>
      </c>
      <c r="H106" s="44">
        <v>1</v>
      </c>
      <c r="I106" s="44">
        <v>0</v>
      </c>
      <c r="J106" s="44">
        <v>6</v>
      </c>
      <c r="K106" s="44">
        <v>11</v>
      </c>
      <c r="L106" s="44"/>
      <c r="M106" s="44"/>
      <c r="N106" s="44"/>
      <c r="O106" s="44"/>
      <c r="P106" s="44"/>
      <c r="Q106" s="113">
        <v>35</v>
      </c>
      <c r="R106" s="25"/>
      <c r="S106" s="113">
        <v>44</v>
      </c>
      <c r="T106" s="48"/>
      <c r="U106" s="24">
        <v>45</v>
      </c>
    </row>
    <row r="107" spans="1:21" ht="15" thickBot="1" x14ac:dyDescent="0.25">
      <c r="A107" s="1" t="s">
        <v>116</v>
      </c>
      <c r="B107" s="52" t="s">
        <v>394</v>
      </c>
      <c r="C107" s="28"/>
      <c r="D107" s="28"/>
      <c r="E107" s="44">
        <v>2</v>
      </c>
      <c r="F107" s="44">
        <v>4</v>
      </c>
      <c r="G107" s="44">
        <v>3</v>
      </c>
      <c r="H107" s="44">
        <v>1</v>
      </c>
      <c r="I107" s="44">
        <v>1</v>
      </c>
      <c r="J107" s="44">
        <v>0</v>
      </c>
      <c r="K107" s="44">
        <v>2</v>
      </c>
      <c r="L107" s="44"/>
      <c r="M107" s="44"/>
      <c r="N107" s="44"/>
      <c r="O107" s="44"/>
      <c r="P107" s="44"/>
      <c r="Q107" s="113">
        <v>13</v>
      </c>
      <c r="R107" s="25"/>
      <c r="S107" s="113">
        <v>29</v>
      </c>
      <c r="T107" s="48"/>
      <c r="U107" s="24">
        <v>22</v>
      </c>
    </row>
    <row r="108" spans="1:21" ht="15" thickBot="1" x14ac:dyDescent="0.25">
      <c r="A108" s="1" t="s">
        <v>116</v>
      </c>
      <c r="B108" s="52" t="s">
        <v>395</v>
      </c>
      <c r="C108" s="28"/>
      <c r="D108" s="28"/>
      <c r="E108" s="44">
        <v>3</v>
      </c>
      <c r="F108" s="44">
        <v>3</v>
      </c>
      <c r="G108" s="44">
        <v>2</v>
      </c>
      <c r="H108" s="44">
        <v>4</v>
      </c>
      <c r="I108" s="44">
        <v>1</v>
      </c>
      <c r="J108" s="44">
        <v>3</v>
      </c>
      <c r="K108" s="44">
        <v>4</v>
      </c>
      <c r="L108" s="44"/>
      <c r="M108" s="44"/>
      <c r="N108" s="44"/>
      <c r="O108" s="44"/>
      <c r="P108" s="44"/>
      <c r="Q108" s="113">
        <v>20</v>
      </c>
      <c r="R108" s="25"/>
      <c r="S108" s="113">
        <v>36</v>
      </c>
      <c r="T108" s="48"/>
      <c r="U108" s="24">
        <v>10</v>
      </c>
    </row>
    <row r="109" spans="1:21" ht="15" thickBot="1" x14ac:dyDescent="0.25">
      <c r="A109" s="1" t="s">
        <v>116</v>
      </c>
      <c r="B109" s="52" t="s">
        <v>396</v>
      </c>
      <c r="C109" s="28"/>
      <c r="D109" s="28"/>
      <c r="E109" s="44">
        <v>2</v>
      </c>
      <c r="F109" s="44">
        <v>2</v>
      </c>
      <c r="G109" s="44">
        <v>0</v>
      </c>
      <c r="H109" s="44">
        <v>2</v>
      </c>
      <c r="I109" s="44">
        <v>0</v>
      </c>
      <c r="J109" s="44">
        <v>2</v>
      </c>
      <c r="K109" s="44">
        <v>0</v>
      </c>
      <c r="L109" s="44"/>
      <c r="M109" s="44"/>
      <c r="N109" s="44"/>
      <c r="O109" s="44"/>
      <c r="P109" s="44"/>
      <c r="Q109" s="113">
        <v>8</v>
      </c>
      <c r="R109" s="25"/>
      <c r="S109" s="113">
        <v>38</v>
      </c>
      <c r="T109" s="48"/>
      <c r="U109" s="24">
        <v>17</v>
      </c>
    </row>
    <row r="110" spans="1:21" ht="15" thickBot="1" x14ac:dyDescent="0.25">
      <c r="A110" s="138" t="s">
        <v>116</v>
      </c>
      <c r="B110" s="52" t="s">
        <v>397</v>
      </c>
      <c r="C110" s="28"/>
      <c r="D110" s="28"/>
      <c r="E110" s="44">
        <v>19</v>
      </c>
      <c r="F110" s="44">
        <v>7</v>
      </c>
      <c r="G110" s="44">
        <v>10</v>
      </c>
      <c r="H110" s="44">
        <v>29</v>
      </c>
      <c r="I110" s="44">
        <v>18</v>
      </c>
      <c r="J110" s="44">
        <v>17</v>
      </c>
      <c r="K110" s="44">
        <v>18</v>
      </c>
      <c r="L110" s="44"/>
      <c r="M110" s="44"/>
      <c r="N110" s="44"/>
      <c r="O110" s="44"/>
      <c r="P110" s="44"/>
      <c r="Q110" s="113">
        <v>118</v>
      </c>
      <c r="R110" s="25"/>
      <c r="S110" s="113">
        <v>231</v>
      </c>
      <c r="T110" s="48"/>
      <c r="U110" s="24">
        <v>230</v>
      </c>
    </row>
    <row r="111" spans="1:21" ht="15" thickBot="1" x14ac:dyDescent="0.25">
      <c r="A111" s="294" t="s">
        <v>163</v>
      </c>
      <c r="B111" s="295"/>
      <c r="C111" s="76">
        <v>0.44112078758046197</v>
      </c>
      <c r="D111" s="75">
        <v>0.41906474820143885</v>
      </c>
      <c r="E111" s="23">
        <v>74</v>
      </c>
      <c r="F111" s="23">
        <v>47</v>
      </c>
      <c r="G111" s="23">
        <v>67</v>
      </c>
      <c r="H111" s="23">
        <v>80</v>
      </c>
      <c r="I111" s="23">
        <v>63</v>
      </c>
      <c r="J111" s="23">
        <v>61</v>
      </c>
      <c r="K111" s="23">
        <v>74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19">
        <v>466</v>
      </c>
      <c r="R111" s="23"/>
      <c r="S111" s="219">
        <v>1112</v>
      </c>
      <c r="T111" s="219">
        <v>0</v>
      </c>
      <c r="U111" s="219">
        <v>864</v>
      </c>
    </row>
    <row r="112" spans="1:21" ht="15" thickBot="1" x14ac:dyDescent="0.25">
      <c r="A112" s="1" t="s">
        <v>129</v>
      </c>
      <c r="B112" s="52" t="s">
        <v>398</v>
      </c>
      <c r="C112" s="28"/>
      <c r="D112" s="28"/>
      <c r="E112" s="44">
        <v>0</v>
      </c>
      <c r="F112" s="44">
        <v>0</v>
      </c>
      <c r="G112" s="44">
        <v>0</v>
      </c>
      <c r="H112" s="44">
        <v>0</v>
      </c>
      <c r="I112" s="44">
        <v>0</v>
      </c>
      <c r="J112" s="44">
        <v>0</v>
      </c>
      <c r="K112" s="44">
        <v>0</v>
      </c>
      <c r="L112" s="44"/>
      <c r="M112" s="44"/>
      <c r="N112" s="44"/>
      <c r="O112" s="44"/>
      <c r="P112" s="44"/>
      <c r="Q112" s="113">
        <v>0</v>
      </c>
      <c r="R112" s="25"/>
      <c r="S112" s="113">
        <v>0</v>
      </c>
      <c r="T112" s="48"/>
      <c r="U112" s="24">
        <v>0</v>
      </c>
    </row>
    <row r="113" spans="1:21" ht="15" thickBot="1" x14ac:dyDescent="0.25">
      <c r="A113" s="1" t="s">
        <v>129</v>
      </c>
      <c r="B113" s="52" t="s">
        <v>399</v>
      </c>
      <c r="C113" s="28"/>
      <c r="D113" s="28"/>
      <c r="E113" s="44">
        <v>0</v>
      </c>
      <c r="F113" s="44">
        <v>0</v>
      </c>
      <c r="G113" s="44">
        <v>0</v>
      </c>
      <c r="H113" s="44">
        <v>0</v>
      </c>
      <c r="I113" s="44">
        <v>0</v>
      </c>
      <c r="J113" s="44">
        <v>0</v>
      </c>
      <c r="K113" s="44">
        <v>0</v>
      </c>
      <c r="L113" s="44"/>
      <c r="M113" s="44"/>
      <c r="N113" s="44"/>
      <c r="O113" s="44"/>
      <c r="P113" s="44"/>
      <c r="Q113" s="113">
        <v>0</v>
      </c>
      <c r="R113" s="25"/>
      <c r="S113" s="113">
        <v>2</v>
      </c>
      <c r="T113" s="48"/>
      <c r="U113" s="24">
        <v>0</v>
      </c>
    </row>
    <row r="114" spans="1:21" ht="15" thickBot="1" x14ac:dyDescent="0.25">
      <c r="A114" s="1" t="s">
        <v>129</v>
      </c>
      <c r="B114" s="52" t="s">
        <v>400</v>
      </c>
      <c r="C114" s="28"/>
      <c r="D114" s="28"/>
      <c r="E114" s="44">
        <v>0</v>
      </c>
      <c r="F114" s="44">
        <v>0</v>
      </c>
      <c r="G114" s="44">
        <v>0</v>
      </c>
      <c r="H114" s="44">
        <v>0</v>
      </c>
      <c r="I114" s="44">
        <v>0</v>
      </c>
      <c r="J114" s="44">
        <v>0</v>
      </c>
      <c r="K114" s="44">
        <v>1</v>
      </c>
      <c r="L114" s="44"/>
      <c r="M114" s="44"/>
      <c r="N114" s="44"/>
      <c r="O114" s="44"/>
      <c r="P114" s="44"/>
      <c r="Q114" s="113">
        <v>1</v>
      </c>
      <c r="R114" s="25"/>
      <c r="S114" s="113">
        <v>1</v>
      </c>
      <c r="T114" s="48"/>
      <c r="U114" s="24">
        <v>0</v>
      </c>
    </row>
    <row r="115" spans="1:21" ht="15" thickBot="1" x14ac:dyDescent="0.25">
      <c r="A115" s="1" t="s">
        <v>129</v>
      </c>
      <c r="B115" s="52" t="s">
        <v>401</v>
      </c>
      <c r="C115" s="28"/>
      <c r="D115" s="28"/>
      <c r="E115" s="44">
        <v>0</v>
      </c>
      <c r="F115" s="44">
        <v>1</v>
      </c>
      <c r="G115" s="44">
        <v>2</v>
      </c>
      <c r="H115" s="44">
        <v>1</v>
      </c>
      <c r="I115" s="44">
        <v>1</v>
      </c>
      <c r="J115" s="44">
        <v>0</v>
      </c>
      <c r="K115" s="44">
        <v>1</v>
      </c>
      <c r="L115" s="44"/>
      <c r="M115" s="44"/>
      <c r="N115" s="44"/>
      <c r="O115" s="44"/>
      <c r="P115" s="44"/>
      <c r="Q115" s="113">
        <v>6</v>
      </c>
      <c r="R115" s="25"/>
      <c r="S115" s="113">
        <v>5</v>
      </c>
      <c r="T115" s="48"/>
      <c r="U115" s="24">
        <v>5</v>
      </c>
    </row>
    <row r="116" spans="1:21" ht="15" thickBot="1" x14ac:dyDescent="0.25">
      <c r="A116" s="1" t="s">
        <v>129</v>
      </c>
      <c r="B116" s="52" t="s">
        <v>402</v>
      </c>
      <c r="C116" s="28"/>
      <c r="D116" s="28"/>
      <c r="E116" s="44">
        <v>1</v>
      </c>
      <c r="F116" s="44">
        <v>0</v>
      </c>
      <c r="G116" s="44">
        <v>1</v>
      </c>
      <c r="H116" s="44">
        <v>0</v>
      </c>
      <c r="I116" s="44">
        <v>0</v>
      </c>
      <c r="J116" s="44">
        <v>1</v>
      </c>
      <c r="K116" s="44">
        <v>0</v>
      </c>
      <c r="L116" s="44"/>
      <c r="M116" s="44"/>
      <c r="N116" s="44"/>
      <c r="O116" s="44"/>
      <c r="P116" s="44"/>
      <c r="Q116" s="113">
        <v>3</v>
      </c>
      <c r="R116" s="25"/>
      <c r="S116" s="113">
        <v>5</v>
      </c>
      <c r="T116" s="48"/>
      <c r="U116" s="24">
        <v>4</v>
      </c>
    </row>
    <row r="117" spans="1:21" ht="15" thickBot="1" x14ac:dyDescent="0.25">
      <c r="A117" s="1" t="s">
        <v>129</v>
      </c>
      <c r="B117" s="52" t="s">
        <v>403</v>
      </c>
      <c r="C117" s="28"/>
      <c r="D117" s="28"/>
      <c r="E117" s="44">
        <v>1</v>
      </c>
      <c r="F117" s="44">
        <v>0</v>
      </c>
      <c r="G117" s="44">
        <v>1</v>
      </c>
      <c r="H117" s="44">
        <v>0</v>
      </c>
      <c r="I117" s="44">
        <v>0</v>
      </c>
      <c r="J117" s="44">
        <v>0</v>
      </c>
      <c r="K117" s="44">
        <v>0</v>
      </c>
      <c r="L117" s="44"/>
      <c r="M117" s="44"/>
      <c r="N117" s="44"/>
      <c r="O117" s="44"/>
      <c r="P117" s="44"/>
      <c r="Q117" s="113">
        <v>2</v>
      </c>
      <c r="R117" s="25"/>
      <c r="S117" s="113">
        <v>3</v>
      </c>
      <c r="T117" s="48"/>
      <c r="U117" s="24">
        <v>2</v>
      </c>
    </row>
    <row r="118" spans="1:21" ht="15" thickBot="1" x14ac:dyDescent="0.25">
      <c r="A118" s="1" t="s">
        <v>129</v>
      </c>
      <c r="B118" s="52" t="s">
        <v>404</v>
      </c>
      <c r="C118" s="28"/>
      <c r="D118" s="28"/>
      <c r="E118" s="44">
        <v>0</v>
      </c>
      <c r="F118" s="44">
        <v>0</v>
      </c>
      <c r="G118" s="44">
        <v>0</v>
      </c>
      <c r="H118" s="44">
        <v>0</v>
      </c>
      <c r="I118" s="44">
        <v>1</v>
      </c>
      <c r="J118" s="44">
        <v>0</v>
      </c>
      <c r="K118" s="44">
        <v>0</v>
      </c>
      <c r="L118" s="44"/>
      <c r="M118" s="44"/>
      <c r="N118" s="44"/>
      <c r="O118" s="44"/>
      <c r="P118" s="44"/>
      <c r="Q118" s="113">
        <v>1</v>
      </c>
      <c r="R118" s="25"/>
      <c r="S118" s="113">
        <v>3</v>
      </c>
      <c r="T118" s="48"/>
      <c r="U118" s="24">
        <v>2</v>
      </c>
    </row>
    <row r="119" spans="1:21" ht="15" thickBot="1" x14ac:dyDescent="0.25">
      <c r="A119" s="1" t="s">
        <v>129</v>
      </c>
      <c r="B119" s="52" t="s">
        <v>405</v>
      </c>
      <c r="C119" s="28"/>
      <c r="D119" s="28"/>
      <c r="E119" s="44">
        <v>0</v>
      </c>
      <c r="F119" s="44">
        <v>0</v>
      </c>
      <c r="G119" s="44">
        <v>0</v>
      </c>
      <c r="H119" s="44">
        <v>2</v>
      </c>
      <c r="I119" s="44">
        <v>0</v>
      </c>
      <c r="J119" s="44">
        <v>0</v>
      </c>
      <c r="K119" s="44">
        <v>0</v>
      </c>
      <c r="L119" s="44"/>
      <c r="M119" s="44"/>
      <c r="N119" s="44"/>
      <c r="O119" s="44"/>
      <c r="P119" s="44"/>
      <c r="Q119" s="113">
        <v>2</v>
      </c>
      <c r="R119" s="25"/>
      <c r="S119" s="113">
        <v>6</v>
      </c>
      <c r="T119" s="48"/>
      <c r="U119" s="24">
        <v>1</v>
      </c>
    </row>
    <row r="120" spans="1:21" ht="15" thickBot="1" x14ac:dyDescent="0.25">
      <c r="A120" s="1" t="s">
        <v>129</v>
      </c>
      <c r="B120" s="52" t="s">
        <v>406</v>
      </c>
      <c r="C120" s="28"/>
      <c r="D120" s="28"/>
      <c r="E120" s="44">
        <v>1</v>
      </c>
      <c r="F120" s="44">
        <v>0</v>
      </c>
      <c r="G120" s="44">
        <v>0</v>
      </c>
      <c r="H120" s="44">
        <v>1</v>
      </c>
      <c r="I120" s="44">
        <v>1</v>
      </c>
      <c r="J120" s="44">
        <v>0</v>
      </c>
      <c r="K120" s="44">
        <v>0</v>
      </c>
      <c r="L120" s="44"/>
      <c r="M120" s="44"/>
      <c r="N120" s="44"/>
      <c r="O120" s="44"/>
      <c r="P120" s="44"/>
      <c r="Q120" s="113">
        <v>3</v>
      </c>
      <c r="R120" s="25"/>
      <c r="S120" s="113">
        <v>4</v>
      </c>
      <c r="T120" s="48"/>
      <c r="U120" s="24">
        <v>3</v>
      </c>
    </row>
    <row r="121" spans="1:21" ht="15" thickBot="1" x14ac:dyDescent="0.25">
      <c r="A121" s="1" t="s">
        <v>129</v>
      </c>
      <c r="B121" s="52" t="s">
        <v>407</v>
      </c>
      <c r="C121" s="28"/>
      <c r="D121" s="28"/>
      <c r="E121" s="44">
        <v>0</v>
      </c>
      <c r="F121" s="44">
        <v>1</v>
      </c>
      <c r="G121" s="44">
        <v>0</v>
      </c>
      <c r="H121" s="44">
        <v>0</v>
      </c>
      <c r="I121" s="44">
        <v>0</v>
      </c>
      <c r="J121" s="44">
        <v>1</v>
      </c>
      <c r="K121" s="44">
        <v>0</v>
      </c>
      <c r="L121" s="44"/>
      <c r="M121" s="44"/>
      <c r="N121" s="44"/>
      <c r="O121" s="44"/>
      <c r="P121" s="44"/>
      <c r="Q121" s="113">
        <v>2</v>
      </c>
      <c r="R121" s="25"/>
      <c r="S121" s="113">
        <v>2</v>
      </c>
      <c r="T121" s="48"/>
      <c r="U121" s="24">
        <v>2</v>
      </c>
    </row>
    <row r="122" spans="1:21" ht="15" thickBot="1" x14ac:dyDescent="0.25">
      <c r="A122" s="1" t="s">
        <v>129</v>
      </c>
      <c r="B122" s="52" t="s">
        <v>408</v>
      </c>
      <c r="C122" s="28"/>
      <c r="D122" s="28"/>
      <c r="E122" s="44">
        <v>2</v>
      </c>
      <c r="F122" s="44">
        <v>1</v>
      </c>
      <c r="G122" s="44">
        <v>0</v>
      </c>
      <c r="H122" s="44">
        <v>0</v>
      </c>
      <c r="I122" s="44">
        <v>1</v>
      </c>
      <c r="J122" s="44">
        <v>0</v>
      </c>
      <c r="K122" s="44">
        <v>0</v>
      </c>
      <c r="L122" s="44"/>
      <c r="M122" s="44"/>
      <c r="N122" s="44"/>
      <c r="O122" s="44"/>
      <c r="P122" s="44"/>
      <c r="Q122" s="113">
        <v>4</v>
      </c>
      <c r="R122" s="25"/>
      <c r="S122" s="113">
        <v>1</v>
      </c>
      <c r="T122" s="48"/>
      <c r="U122" s="24">
        <v>5</v>
      </c>
    </row>
    <row r="123" spans="1:21" ht="15" thickBot="1" x14ac:dyDescent="0.25">
      <c r="A123" s="1" t="s">
        <v>129</v>
      </c>
      <c r="B123" s="52" t="s">
        <v>409</v>
      </c>
      <c r="C123" s="28"/>
      <c r="D123" s="28"/>
      <c r="E123" s="44">
        <v>0</v>
      </c>
      <c r="F123" s="44">
        <v>0</v>
      </c>
      <c r="G123" s="44">
        <v>0</v>
      </c>
      <c r="H123" s="44">
        <v>0</v>
      </c>
      <c r="I123" s="44">
        <v>0</v>
      </c>
      <c r="J123" s="44">
        <v>0</v>
      </c>
      <c r="K123" s="44">
        <v>0</v>
      </c>
      <c r="L123" s="44"/>
      <c r="M123" s="44"/>
      <c r="N123" s="44"/>
      <c r="O123" s="44"/>
      <c r="P123" s="44"/>
      <c r="Q123" s="113">
        <v>0</v>
      </c>
      <c r="R123" s="25"/>
      <c r="S123" s="113">
        <v>0</v>
      </c>
      <c r="T123" s="48"/>
      <c r="U123" s="24">
        <v>1</v>
      </c>
    </row>
    <row r="124" spans="1:21" ht="15" thickBot="1" x14ac:dyDescent="0.25">
      <c r="A124" s="294" t="s">
        <v>440</v>
      </c>
      <c r="B124" s="295"/>
      <c r="C124" s="76">
        <v>0.78947368421052633</v>
      </c>
      <c r="D124" s="75">
        <v>0.75</v>
      </c>
      <c r="E124" s="23">
        <v>5</v>
      </c>
      <c r="F124" s="23">
        <v>3</v>
      </c>
      <c r="G124" s="23">
        <v>4</v>
      </c>
      <c r="H124" s="23">
        <v>4</v>
      </c>
      <c r="I124" s="23">
        <v>4</v>
      </c>
      <c r="J124" s="23">
        <v>2</v>
      </c>
      <c r="K124" s="23">
        <v>2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19">
        <v>24</v>
      </c>
      <c r="R124" s="23"/>
      <c r="S124" s="219">
        <v>32</v>
      </c>
      <c r="T124" s="219">
        <v>0</v>
      </c>
      <c r="U124" s="219">
        <v>25</v>
      </c>
    </row>
    <row r="125" spans="1:21" ht="15" thickBot="1" x14ac:dyDescent="0.25">
      <c r="A125" s="1" t="s">
        <v>143</v>
      </c>
      <c r="B125" s="52" t="s">
        <v>410</v>
      </c>
      <c r="C125" s="28"/>
      <c r="D125" s="28"/>
      <c r="E125" s="44">
        <v>8</v>
      </c>
      <c r="F125" s="44">
        <v>4</v>
      </c>
      <c r="G125" s="44">
        <v>7</v>
      </c>
      <c r="H125" s="44">
        <v>5</v>
      </c>
      <c r="I125" s="44">
        <v>9</v>
      </c>
      <c r="J125" s="44">
        <v>3</v>
      </c>
      <c r="K125" s="44">
        <v>9</v>
      </c>
      <c r="L125" s="44"/>
      <c r="M125" s="44"/>
      <c r="N125" s="44"/>
      <c r="O125" s="44"/>
      <c r="P125" s="44"/>
      <c r="Q125" s="113">
        <v>45</v>
      </c>
      <c r="R125" s="25"/>
      <c r="S125" s="113">
        <v>220</v>
      </c>
      <c r="T125" s="48"/>
      <c r="U125" s="24">
        <v>84</v>
      </c>
    </row>
    <row r="126" spans="1:21" ht="15" thickBot="1" x14ac:dyDescent="0.25">
      <c r="A126" s="1" t="s">
        <v>143</v>
      </c>
      <c r="B126" s="52" t="s">
        <v>411</v>
      </c>
      <c r="C126" s="28"/>
      <c r="D126" s="28"/>
      <c r="E126" s="44">
        <v>5</v>
      </c>
      <c r="F126" s="44">
        <v>7</v>
      </c>
      <c r="G126" s="44">
        <v>1</v>
      </c>
      <c r="H126" s="44">
        <v>0</v>
      </c>
      <c r="I126" s="44">
        <v>2</v>
      </c>
      <c r="J126" s="44">
        <v>3</v>
      </c>
      <c r="K126" s="44">
        <v>2</v>
      </c>
      <c r="L126" s="44"/>
      <c r="M126" s="44"/>
      <c r="N126" s="44"/>
      <c r="O126" s="44"/>
      <c r="P126" s="44"/>
      <c r="Q126" s="113">
        <v>20</v>
      </c>
      <c r="R126" s="25"/>
      <c r="S126" s="113">
        <v>84</v>
      </c>
      <c r="T126" s="48"/>
      <c r="U126" s="24">
        <v>36</v>
      </c>
    </row>
    <row r="127" spans="1:21" ht="15" thickBot="1" x14ac:dyDescent="0.25">
      <c r="A127" s="1" t="s">
        <v>143</v>
      </c>
      <c r="B127" s="52" t="s">
        <v>412</v>
      </c>
      <c r="C127" s="28"/>
      <c r="D127" s="28"/>
      <c r="E127" s="44">
        <v>2</v>
      </c>
      <c r="F127" s="44">
        <v>1</v>
      </c>
      <c r="G127" s="44">
        <v>6</v>
      </c>
      <c r="H127" s="44">
        <v>3</v>
      </c>
      <c r="I127" s="44">
        <v>3</v>
      </c>
      <c r="J127" s="44">
        <v>0</v>
      </c>
      <c r="K127" s="44">
        <v>1</v>
      </c>
      <c r="L127" s="44"/>
      <c r="M127" s="44"/>
      <c r="N127" s="44"/>
      <c r="O127" s="44"/>
      <c r="P127" s="44"/>
      <c r="Q127" s="113">
        <v>16</v>
      </c>
      <c r="R127" s="25"/>
      <c r="S127" s="113">
        <v>36</v>
      </c>
      <c r="T127" s="48"/>
      <c r="U127" s="24">
        <v>18</v>
      </c>
    </row>
    <row r="128" spans="1:21" ht="15" thickBot="1" x14ac:dyDescent="0.25">
      <c r="A128" s="1" t="s">
        <v>143</v>
      </c>
      <c r="B128" s="52" t="s">
        <v>413</v>
      </c>
      <c r="C128" s="28"/>
      <c r="D128" s="28"/>
      <c r="E128" s="44">
        <v>3</v>
      </c>
      <c r="F128" s="44">
        <v>9</v>
      </c>
      <c r="G128" s="44">
        <v>5</v>
      </c>
      <c r="H128" s="44">
        <v>8</v>
      </c>
      <c r="I128" s="44">
        <v>5</v>
      </c>
      <c r="J128" s="44">
        <v>5</v>
      </c>
      <c r="K128" s="44">
        <v>11</v>
      </c>
      <c r="L128" s="44"/>
      <c r="M128" s="44"/>
      <c r="N128" s="44"/>
      <c r="O128" s="44"/>
      <c r="P128" s="44"/>
      <c r="Q128" s="113">
        <v>46</v>
      </c>
      <c r="R128" s="25"/>
      <c r="S128" s="113">
        <v>178</v>
      </c>
      <c r="T128" s="48"/>
      <c r="U128" s="24">
        <v>58</v>
      </c>
    </row>
    <row r="129" spans="1:21" ht="15" thickBot="1" x14ac:dyDescent="0.25">
      <c r="A129" s="1" t="s">
        <v>143</v>
      </c>
      <c r="B129" s="52" t="s">
        <v>414</v>
      </c>
      <c r="C129" s="28"/>
      <c r="D129" s="28"/>
      <c r="E129" s="44">
        <v>0</v>
      </c>
      <c r="F129" s="44">
        <v>0</v>
      </c>
      <c r="G129" s="44">
        <v>0</v>
      </c>
      <c r="H129" s="44">
        <v>0</v>
      </c>
      <c r="I129" s="44">
        <v>0</v>
      </c>
      <c r="J129" s="44">
        <v>0</v>
      </c>
      <c r="K129" s="44">
        <v>0</v>
      </c>
      <c r="L129" s="44"/>
      <c r="M129" s="44"/>
      <c r="N129" s="44"/>
      <c r="O129" s="44"/>
      <c r="P129" s="44"/>
      <c r="Q129" s="113">
        <v>0</v>
      </c>
      <c r="R129" s="25"/>
      <c r="S129" s="113">
        <v>1</v>
      </c>
      <c r="T129" s="48"/>
      <c r="U129" s="24">
        <v>0</v>
      </c>
    </row>
    <row r="130" spans="1:21" ht="15" thickBot="1" x14ac:dyDescent="0.25">
      <c r="A130" s="1" t="s">
        <v>143</v>
      </c>
      <c r="B130" s="52" t="s">
        <v>415</v>
      </c>
      <c r="C130" s="28"/>
      <c r="D130" s="28"/>
      <c r="E130" s="44">
        <v>0</v>
      </c>
      <c r="F130" s="44">
        <v>1</v>
      </c>
      <c r="G130" s="44">
        <v>1</v>
      </c>
      <c r="H130" s="44">
        <v>1</v>
      </c>
      <c r="I130" s="44">
        <v>0</v>
      </c>
      <c r="J130" s="44">
        <v>0</v>
      </c>
      <c r="K130" s="44">
        <v>0</v>
      </c>
      <c r="L130" s="44"/>
      <c r="M130" s="44"/>
      <c r="N130" s="44"/>
      <c r="O130" s="44"/>
      <c r="P130" s="44"/>
      <c r="Q130" s="113">
        <v>3</v>
      </c>
      <c r="R130" s="25"/>
      <c r="S130" s="113">
        <v>3</v>
      </c>
      <c r="T130" s="48"/>
      <c r="U130" s="24">
        <v>4</v>
      </c>
    </row>
    <row r="131" spans="1:21" ht="15" thickBot="1" x14ac:dyDescent="0.25">
      <c r="A131" s="1" t="s">
        <v>143</v>
      </c>
      <c r="B131" s="52" t="s">
        <v>416</v>
      </c>
      <c r="C131" s="28"/>
      <c r="D131" s="28"/>
      <c r="E131" s="44">
        <v>1</v>
      </c>
      <c r="F131" s="44">
        <v>0</v>
      </c>
      <c r="G131" s="44">
        <v>0</v>
      </c>
      <c r="H131" s="44">
        <v>1</v>
      </c>
      <c r="I131" s="44">
        <v>0</v>
      </c>
      <c r="J131" s="44">
        <v>0</v>
      </c>
      <c r="K131" s="44">
        <v>0</v>
      </c>
      <c r="L131" s="44"/>
      <c r="M131" s="44"/>
      <c r="N131" s="44"/>
      <c r="O131" s="44"/>
      <c r="P131" s="44"/>
      <c r="Q131" s="113">
        <v>2</v>
      </c>
      <c r="R131" s="25"/>
      <c r="S131" s="113">
        <v>8</v>
      </c>
      <c r="T131" s="48"/>
      <c r="U131" s="24">
        <v>6</v>
      </c>
    </row>
    <row r="132" spans="1:21" ht="15" thickBot="1" x14ac:dyDescent="0.25">
      <c r="A132" s="1" t="s">
        <v>143</v>
      </c>
      <c r="B132" s="52" t="s">
        <v>417</v>
      </c>
      <c r="C132" s="28"/>
      <c r="D132" s="28"/>
      <c r="E132" s="44">
        <v>0</v>
      </c>
      <c r="F132" s="44">
        <v>0</v>
      </c>
      <c r="G132" s="44">
        <v>0</v>
      </c>
      <c r="H132" s="44">
        <v>0</v>
      </c>
      <c r="I132" s="44">
        <v>1</v>
      </c>
      <c r="J132" s="44">
        <v>0</v>
      </c>
      <c r="K132" s="44">
        <v>0</v>
      </c>
      <c r="L132" s="44"/>
      <c r="M132" s="44"/>
      <c r="N132" s="44"/>
      <c r="O132" s="44"/>
      <c r="P132" s="44"/>
      <c r="Q132" s="113">
        <v>1</v>
      </c>
      <c r="R132" s="25"/>
      <c r="S132" s="113">
        <v>6</v>
      </c>
      <c r="T132" s="48"/>
      <c r="U132" s="24">
        <v>3</v>
      </c>
    </row>
    <row r="133" spans="1:21" ht="15" thickBot="1" x14ac:dyDescent="0.25">
      <c r="A133" s="1" t="s">
        <v>143</v>
      </c>
      <c r="B133" s="52" t="s">
        <v>418</v>
      </c>
      <c r="C133" s="28"/>
      <c r="D133" s="28"/>
      <c r="E133" s="44">
        <v>1</v>
      </c>
      <c r="F133" s="44">
        <v>0</v>
      </c>
      <c r="G133" s="44">
        <v>0</v>
      </c>
      <c r="H133" s="44">
        <v>0</v>
      </c>
      <c r="I133" s="44">
        <v>0</v>
      </c>
      <c r="J133" s="44">
        <v>0</v>
      </c>
      <c r="K133" s="44">
        <v>0</v>
      </c>
      <c r="L133" s="44"/>
      <c r="M133" s="44"/>
      <c r="N133" s="44"/>
      <c r="O133" s="44"/>
      <c r="P133" s="44"/>
      <c r="Q133" s="113">
        <v>1</v>
      </c>
      <c r="R133" s="25"/>
      <c r="S133" s="113">
        <v>4</v>
      </c>
      <c r="T133" s="48"/>
      <c r="U133" s="24">
        <v>2</v>
      </c>
    </row>
    <row r="134" spans="1:21" ht="15" thickBot="1" x14ac:dyDescent="0.25">
      <c r="A134" s="1" t="s">
        <v>143</v>
      </c>
      <c r="B134" s="52" t="s">
        <v>419</v>
      </c>
      <c r="C134" s="28"/>
      <c r="D134" s="28"/>
      <c r="E134" s="44">
        <v>1</v>
      </c>
      <c r="F134" s="44">
        <v>0</v>
      </c>
      <c r="G134" s="44">
        <v>0</v>
      </c>
      <c r="H134" s="44">
        <v>0</v>
      </c>
      <c r="I134" s="44">
        <v>0</v>
      </c>
      <c r="J134" s="44">
        <v>0</v>
      </c>
      <c r="K134" s="44">
        <v>0</v>
      </c>
      <c r="L134" s="44"/>
      <c r="M134" s="44"/>
      <c r="N134" s="44"/>
      <c r="O134" s="44"/>
      <c r="P134" s="44"/>
      <c r="Q134" s="113">
        <v>1</v>
      </c>
      <c r="R134" s="25"/>
      <c r="S134" s="113">
        <v>4</v>
      </c>
      <c r="T134" s="48"/>
      <c r="U134" s="24">
        <v>6</v>
      </c>
    </row>
    <row r="135" spans="1:21" ht="15" thickBot="1" x14ac:dyDescent="0.25">
      <c r="A135" s="1" t="s">
        <v>143</v>
      </c>
      <c r="B135" s="52" t="s">
        <v>420</v>
      </c>
      <c r="C135" s="28"/>
      <c r="D135" s="28"/>
      <c r="E135" s="44">
        <v>2</v>
      </c>
      <c r="F135" s="44">
        <v>0</v>
      </c>
      <c r="G135" s="44">
        <v>0</v>
      </c>
      <c r="H135" s="44">
        <v>1</v>
      </c>
      <c r="I135" s="44">
        <v>0</v>
      </c>
      <c r="J135" s="44">
        <v>0</v>
      </c>
      <c r="K135" s="44">
        <v>0</v>
      </c>
      <c r="L135" s="44"/>
      <c r="M135" s="44"/>
      <c r="N135" s="44"/>
      <c r="O135" s="44"/>
      <c r="P135" s="44"/>
      <c r="Q135" s="113">
        <v>3</v>
      </c>
      <c r="R135" s="25"/>
      <c r="S135" s="113">
        <v>12</v>
      </c>
      <c r="T135" s="48"/>
      <c r="U135" s="24">
        <v>8</v>
      </c>
    </row>
    <row r="136" spans="1:21" ht="15" thickBot="1" x14ac:dyDescent="0.25">
      <c r="A136" s="1" t="s">
        <v>143</v>
      </c>
      <c r="B136" s="52" t="s">
        <v>421</v>
      </c>
      <c r="C136" s="28"/>
      <c r="D136" s="28"/>
      <c r="E136" s="44">
        <v>1</v>
      </c>
      <c r="F136" s="44">
        <v>1</v>
      </c>
      <c r="G136" s="44">
        <v>0</v>
      </c>
      <c r="H136" s="44">
        <v>0</v>
      </c>
      <c r="I136" s="44">
        <v>0</v>
      </c>
      <c r="J136" s="44">
        <v>0</v>
      </c>
      <c r="K136" s="44">
        <v>0</v>
      </c>
      <c r="L136" s="44"/>
      <c r="M136" s="44"/>
      <c r="N136" s="44"/>
      <c r="O136" s="44"/>
      <c r="P136" s="44"/>
      <c r="Q136" s="113">
        <v>2</v>
      </c>
      <c r="R136" s="25"/>
      <c r="S136" s="113">
        <v>4</v>
      </c>
      <c r="T136" s="48"/>
      <c r="U136" s="24">
        <v>5</v>
      </c>
    </row>
    <row r="137" spans="1:21" ht="15" thickBot="1" x14ac:dyDescent="0.25">
      <c r="A137" s="1" t="s">
        <v>143</v>
      </c>
      <c r="B137" s="52" t="s">
        <v>422</v>
      </c>
      <c r="C137" s="28"/>
      <c r="D137" s="28"/>
      <c r="E137" s="44">
        <v>1</v>
      </c>
      <c r="F137" s="44">
        <v>2</v>
      </c>
      <c r="G137" s="44">
        <v>0</v>
      </c>
      <c r="H137" s="44">
        <v>0</v>
      </c>
      <c r="I137" s="44">
        <v>2</v>
      </c>
      <c r="J137" s="44">
        <v>1</v>
      </c>
      <c r="K137" s="44">
        <v>0</v>
      </c>
      <c r="L137" s="44"/>
      <c r="M137" s="44"/>
      <c r="N137" s="44"/>
      <c r="O137" s="44"/>
      <c r="P137" s="44"/>
      <c r="Q137" s="113">
        <v>6</v>
      </c>
      <c r="R137" s="25"/>
      <c r="S137" s="113">
        <v>10</v>
      </c>
      <c r="T137" s="48"/>
      <c r="U137" s="24">
        <v>8</v>
      </c>
    </row>
    <row r="138" spans="1:21" ht="15" thickBot="1" x14ac:dyDescent="0.25">
      <c r="A138" s="294" t="s">
        <v>441</v>
      </c>
      <c r="B138" s="295"/>
      <c r="C138" s="76">
        <v>0.26962142197599265</v>
      </c>
      <c r="D138" s="75">
        <v>0.256140350877193</v>
      </c>
      <c r="E138" s="23">
        <v>25</v>
      </c>
      <c r="F138" s="23">
        <v>25</v>
      </c>
      <c r="G138" s="23">
        <v>20</v>
      </c>
      <c r="H138" s="23">
        <v>19</v>
      </c>
      <c r="I138" s="23">
        <v>22</v>
      </c>
      <c r="J138" s="23">
        <v>12</v>
      </c>
      <c r="K138" s="23">
        <v>23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19">
        <v>146</v>
      </c>
      <c r="R138" s="23"/>
      <c r="S138" s="219">
        <v>570</v>
      </c>
      <c r="T138" s="219">
        <v>0</v>
      </c>
      <c r="U138" s="219">
        <v>238</v>
      </c>
    </row>
    <row r="139" spans="1:21" ht="15" thickBot="1" x14ac:dyDescent="0.25">
      <c r="A139" s="3" t="s">
        <v>148</v>
      </c>
      <c r="B139" s="52" t="s">
        <v>423</v>
      </c>
      <c r="C139" s="28"/>
      <c r="D139" s="28"/>
      <c r="E139" s="44">
        <v>10</v>
      </c>
      <c r="F139" s="44">
        <v>7</v>
      </c>
      <c r="G139" s="44">
        <v>6</v>
      </c>
      <c r="H139" s="44">
        <v>12</v>
      </c>
      <c r="I139" s="44">
        <v>9</v>
      </c>
      <c r="J139" s="44">
        <v>7</v>
      </c>
      <c r="K139" s="44">
        <v>12</v>
      </c>
      <c r="L139" s="44"/>
      <c r="M139" s="44"/>
      <c r="N139" s="44"/>
      <c r="O139" s="44"/>
      <c r="P139" s="44"/>
      <c r="Q139" s="113">
        <v>63</v>
      </c>
      <c r="R139" s="25"/>
      <c r="S139" s="113">
        <v>101</v>
      </c>
      <c r="T139" s="48"/>
      <c r="U139" s="24">
        <v>87</v>
      </c>
    </row>
    <row r="140" spans="1:21" ht="15" thickBot="1" x14ac:dyDescent="0.25">
      <c r="A140" s="3" t="s">
        <v>148</v>
      </c>
      <c r="B140" s="52" t="s">
        <v>424</v>
      </c>
      <c r="C140" s="28"/>
      <c r="D140" s="28"/>
      <c r="E140" s="44">
        <v>0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/>
      <c r="M140" s="44"/>
      <c r="N140" s="44"/>
      <c r="O140" s="44"/>
      <c r="P140" s="44"/>
      <c r="Q140" s="113">
        <v>0</v>
      </c>
      <c r="R140" s="25"/>
      <c r="S140" s="113">
        <v>0</v>
      </c>
      <c r="T140" s="48"/>
      <c r="U140" s="24">
        <v>0</v>
      </c>
    </row>
    <row r="141" spans="1:21" ht="15" thickBot="1" x14ac:dyDescent="0.25">
      <c r="A141" s="3" t="s">
        <v>148</v>
      </c>
      <c r="B141" s="52" t="s">
        <v>425</v>
      </c>
      <c r="C141" s="28"/>
      <c r="D141" s="28"/>
      <c r="E141" s="44">
        <v>0</v>
      </c>
      <c r="F141" s="44">
        <v>0</v>
      </c>
      <c r="G141" s="44">
        <v>0</v>
      </c>
      <c r="H141" s="44">
        <v>0</v>
      </c>
      <c r="I141" s="44">
        <v>0</v>
      </c>
      <c r="J141" s="44">
        <v>0</v>
      </c>
      <c r="K141" s="44">
        <v>0</v>
      </c>
      <c r="L141" s="44"/>
      <c r="M141" s="44"/>
      <c r="N141" s="44"/>
      <c r="O141" s="44"/>
      <c r="P141" s="44"/>
      <c r="Q141" s="113">
        <v>0</v>
      </c>
      <c r="R141" s="25"/>
      <c r="S141" s="113">
        <v>0</v>
      </c>
      <c r="T141" s="48"/>
      <c r="U141" s="24">
        <v>0</v>
      </c>
    </row>
    <row r="142" spans="1:21" ht="15" thickBot="1" x14ac:dyDescent="0.25">
      <c r="A142" s="3" t="s">
        <v>148</v>
      </c>
      <c r="B142" s="52" t="s">
        <v>426</v>
      </c>
      <c r="C142" s="28"/>
      <c r="D142" s="28"/>
      <c r="E142" s="44">
        <v>0</v>
      </c>
      <c r="F142" s="44">
        <v>0</v>
      </c>
      <c r="G142" s="44">
        <v>0</v>
      </c>
      <c r="H142" s="44">
        <v>0</v>
      </c>
      <c r="I142" s="44">
        <v>0</v>
      </c>
      <c r="J142" s="44">
        <v>0</v>
      </c>
      <c r="K142" s="44">
        <v>0</v>
      </c>
      <c r="L142" s="44"/>
      <c r="M142" s="44"/>
      <c r="N142" s="44"/>
      <c r="O142" s="44"/>
      <c r="P142" s="44"/>
      <c r="Q142" s="113">
        <v>0</v>
      </c>
      <c r="R142" s="25"/>
      <c r="S142" s="113">
        <v>0</v>
      </c>
      <c r="T142" s="48"/>
      <c r="U142" s="24">
        <v>0</v>
      </c>
    </row>
    <row r="143" spans="1:21" ht="15" thickBot="1" x14ac:dyDescent="0.25">
      <c r="A143" s="294" t="s">
        <v>166</v>
      </c>
      <c r="B143" s="295"/>
      <c r="C143" s="76">
        <v>0.65659197498697242</v>
      </c>
      <c r="D143" s="75">
        <v>0.62376237623762376</v>
      </c>
      <c r="E143" s="23">
        <v>10</v>
      </c>
      <c r="F143" s="23">
        <v>7</v>
      </c>
      <c r="G143" s="23">
        <v>6</v>
      </c>
      <c r="H143" s="23">
        <v>12</v>
      </c>
      <c r="I143" s="23">
        <v>9</v>
      </c>
      <c r="J143" s="23">
        <v>7</v>
      </c>
      <c r="K143" s="23">
        <v>12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19">
        <v>63</v>
      </c>
      <c r="R143" s="23"/>
      <c r="S143" s="219">
        <v>101</v>
      </c>
      <c r="T143" s="219">
        <v>0</v>
      </c>
      <c r="U143" s="219">
        <v>87</v>
      </c>
    </row>
    <row r="144" spans="1:21" ht="15" thickBot="1" x14ac:dyDescent="0.25">
      <c r="A144" s="42" t="s">
        <v>156</v>
      </c>
      <c r="B144" s="52" t="s">
        <v>427</v>
      </c>
      <c r="C144" s="28"/>
      <c r="D144" s="28"/>
      <c r="E144" s="44">
        <v>1</v>
      </c>
      <c r="F144" s="44">
        <v>0</v>
      </c>
      <c r="G144" s="44">
        <v>1</v>
      </c>
      <c r="H144" s="44">
        <v>0</v>
      </c>
      <c r="I144" s="44">
        <v>1</v>
      </c>
      <c r="J144" s="44">
        <v>0</v>
      </c>
      <c r="K144" s="44">
        <v>2</v>
      </c>
      <c r="L144" s="44"/>
      <c r="M144" s="44"/>
      <c r="N144" s="44"/>
      <c r="O144" s="44"/>
      <c r="P144" s="44"/>
      <c r="Q144" s="113">
        <v>5</v>
      </c>
      <c r="R144" s="25"/>
      <c r="S144" s="113">
        <v>10</v>
      </c>
      <c r="T144" s="48"/>
      <c r="U144" s="24">
        <v>10</v>
      </c>
    </row>
    <row r="145" spans="1:21" ht="15" thickBot="1" x14ac:dyDescent="0.25">
      <c r="A145" s="42" t="s">
        <v>156</v>
      </c>
      <c r="B145" s="52" t="s">
        <v>428</v>
      </c>
      <c r="C145" s="28"/>
      <c r="D145" s="28"/>
      <c r="E145" s="44">
        <v>0</v>
      </c>
      <c r="F145" s="44">
        <v>0</v>
      </c>
      <c r="G145" s="44">
        <v>0</v>
      </c>
      <c r="H145" s="44">
        <v>0</v>
      </c>
      <c r="I145" s="44">
        <v>0</v>
      </c>
      <c r="J145" s="44">
        <v>0</v>
      </c>
      <c r="K145" s="44">
        <v>0</v>
      </c>
      <c r="L145" s="44"/>
      <c r="M145" s="44"/>
      <c r="N145" s="44"/>
      <c r="O145" s="44"/>
      <c r="P145" s="44"/>
      <c r="Q145" s="113">
        <v>0</v>
      </c>
      <c r="R145" s="25"/>
      <c r="S145" s="113">
        <v>0</v>
      </c>
      <c r="T145" s="48"/>
      <c r="U145" s="24">
        <v>0</v>
      </c>
    </row>
    <row r="146" spans="1:21" ht="15" thickBot="1" x14ac:dyDescent="0.25">
      <c r="A146" s="42" t="s">
        <v>156</v>
      </c>
      <c r="B146" s="52" t="s">
        <v>429</v>
      </c>
      <c r="C146" s="28"/>
      <c r="D146" s="28"/>
      <c r="E146" s="44">
        <v>1</v>
      </c>
      <c r="F146" s="44">
        <v>0</v>
      </c>
      <c r="G146" s="44">
        <v>0</v>
      </c>
      <c r="H146" s="44">
        <v>0</v>
      </c>
      <c r="I146" s="44">
        <v>0</v>
      </c>
      <c r="J146" s="44">
        <v>0</v>
      </c>
      <c r="K146" s="44">
        <v>0</v>
      </c>
      <c r="L146" s="44"/>
      <c r="M146" s="44"/>
      <c r="N146" s="44"/>
      <c r="O146" s="44"/>
      <c r="P146" s="44"/>
      <c r="Q146" s="113">
        <v>1</v>
      </c>
      <c r="R146" s="25"/>
      <c r="S146" s="113">
        <v>3</v>
      </c>
      <c r="T146" s="48"/>
      <c r="U146" s="24">
        <v>2</v>
      </c>
    </row>
    <row r="147" spans="1:21" ht="15" thickBot="1" x14ac:dyDescent="0.25">
      <c r="A147" s="42" t="s">
        <v>156</v>
      </c>
      <c r="B147" s="52" t="s">
        <v>430</v>
      </c>
      <c r="C147" s="28"/>
      <c r="D147" s="28"/>
      <c r="E147" s="44">
        <v>1</v>
      </c>
      <c r="F147" s="44">
        <v>0</v>
      </c>
      <c r="G147" s="44">
        <v>2</v>
      </c>
      <c r="H147" s="44">
        <v>2</v>
      </c>
      <c r="I147" s="44">
        <v>0</v>
      </c>
      <c r="J147" s="44">
        <v>0</v>
      </c>
      <c r="K147" s="44">
        <v>2</v>
      </c>
      <c r="L147" s="44"/>
      <c r="M147" s="44"/>
      <c r="N147" s="44"/>
      <c r="O147" s="44"/>
      <c r="P147" s="44"/>
      <c r="Q147" s="113">
        <v>7</v>
      </c>
      <c r="R147" s="25"/>
      <c r="S147" s="113">
        <v>7</v>
      </c>
      <c r="T147" s="48"/>
      <c r="U147" s="24">
        <v>7</v>
      </c>
    </row>
    <row r="148" spans="1:21" ht="15" thickBot="1" x14ac:dyDescent="0.25">
      <c r="A148" s="42" t="s">
        <v>156</v>
      </c>
      <c r="B148" s="52" t="s">
        <v>431</v>
      </c>
      <c r="C148" s="28"/>
      <c r="D148" s="28"/>
      <c r="E148" s="44">
        <v>0</v>
      </c>
      <c r="F148" s="44">
        <v>1</v>
      </c>
      <c r="G148" s="44">
        <v>1</v>
      </c>
      <c r="H148" s="44">
        <v>0</v>
      </c>
      <c r="I148" s="44">
        <v>0</v>
      </c>
      <c r="J148" s="44">
        <v>0</v>
      </c>
      <c r="K148" s="44">
        <v>0</v>
      </c>
      <c r="L148" s="44"/>
      <c r="M148" s="44"/>
      <c r="N148" s="44"/>
      <c r="O148" s="44"/>
      <c r="P148" s="44"/>
      <c r="Q148" s="113">
        <v>2</v>
      </c>
      <c r="R148" s="25"/>
      <c r="S148" s="113">
        <v>2</v>
      </c>
      <c r="T148" s="48"/>
      <c r="U148" s="24">
        <v>2</v>
      </c>
    </row>
    <row r="149" spans="1:21" ht="15" thickBot="1" x14ac:dyDescent="0.25">
      <c r="A149" s="42" t="s">
        <v>156</v>
      </c>
      <c r="B149" s="52" t="s">
        <v>432</v>
      </c>
      <c r="C149" s="28"/>
      <c r="D149" s="28"/>
      <c r="E149" s="44">
        <v>1</v>
      </c>
      <c r="F149" s="44">
        <v>0</v>
      </c>
      <c r="G149" s="44">
        <v>0</v>
      </c>
      <c r="H149" s="44">
        <v>0</v>
      </c>
      <c r="I149" s="44">
        <v>0</v>
      </c>
      <c r="J149" s="44">
        <v>0</v>
      </c>
      <c r="K149" s="44">
        <v>0</v>
      </c>
      <c r="L149" s="44"/>
      <c r="M149" s="44"/>
      <c r="N149" s="44"/>
      <c r="O149" s="44"/>
      <c r="P149" s="44"/>
      <c r="Q149" s="113">
        <v>1</v>
      </c>
      <c r="R149" s="25"/>
      <c r="S149" s="113">
        <v>4</v>
      </c>
      <c r="T149" s="48"/>
      <c r="U149" s="24">
        <v>4</v>
      </c>
    </row>
    <row r="150" spans="1:21" ht="15" thickBot="1" x14ac:dyDescent="0.25">
      <c r="A150" s="42" t="s">
        <v>156</v>
      </c>
      <c r="B150" s="52" t="s">
        <v>433</v>
      </c>
      <c r="C150" s="28"/>
      <c r="D150" s="28"/>
      <c r="E150" s="44">
        <v>0</v>
      </c>
      <c r="F150" s="44">
        <v>0</v>
      </c>
      <c r="G150" s="44">
        <v>0</v>
      </c>
      <c r="H150" s="44">
        <v>0</v>
      </c>
      <c r="I150" s="44">
        <v>0</v>
      </c>
      <c r="J150" s="44">
        <v>1</v>
      </c>
      <c r="K150" s="44">
        <v>0</v>
      </c>
      <c r="L150" s="44"/>
      <c r="M150" s="44"/>
      <c r="N150" s="44"/>
      <c r="O150" s="44"/>
      <c r="P150" s="44"/>
      <c r="Q150" s="113">
        <v>1</v>
      </c>
      <c r="R150" s="25"/>
      <c r="S150" s="113">
        <v>2</v>
      </c>
      <c r="T150" s="48"/>
      <c r="U150" s="24">
        <v>2</v>
      </c>
    </row>
    <row r="151" spans="1:21" ht="15" thickBot="1" x14ac:dyDescent="0.25">
      <c r="A151" s="294" t="s">
        <v>167</v>
      </c>
      <c r="B151" s="295"/>
      <c r="C151" s="76">
        <v>0.68302717644600863</v>
      </c>
      <c r="D151" s="75">
        <v>0.6071428571428571</v>
      </c>
      <c r="E151" s="23">
        <v>4</v>
      </c>
      <c r="F151" s="23">
        <v>1</v>
      </c>
      <c r="G151" s="23">
        <v>4</v>
      </c>
      <c r="H151" s="23">
        <v>2</v>
      </c>
      <c r="I151" s="23">
        <v>1</v>
      </c>
      <c r="J151" s="23">
        <v>1</v>
      </c>
      <c r="K151" s="23">
        <v>4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19">
        <v>17</v>
      </c>
      <c r="R151" s="23"/>
      <c r="S151" s="219">
        <v>28</v>
      </c>
      <c r="T151" s="219">
        <v>0</v>
      </c>
      <c r="U151" s="219">
        <v>27</v>
      </c>
    </row>
    <row r="152" spans="1:21" ht="15" x14ac:dyDescent="0.25">
      <c r="C152" s="77"/>
      <c r="D152" s="39"/>
      <c r="S152" s="265" t="s">
        <v>614</v>
      </c>
      <c r="U152" s="265" t="s">
        <v>615</v>
      </c>
    </row>
  </sheetData>
  <sheetProtection selectLockedCells="1" selectUnlockedCells="1"/>
  <mergeCells count="21">
    <mergeCell ref="A124:B124"/>
    <mergeCell ref="A138:B138"/>
    <mergeCell ref="A143:B143"/>
    <mergeCell ref="A151:B151"/>
    <mergeCell ref="A1:A10"/>
    <mergeCell ref="A26:B26"/>
    <mergeCell ref="B1:B10"/>
    <mergeCell ref="A38:B38"/>
    <mergeCell ref="A49:B49"/>
    <mergeCell ref="A64:B64"/>
    <mergeCell ref="A75:B75"/>
    <mergeCell ref="A81:B81"/>
    <mergeCell ref="A92:B92"/>
    <mergeCell ref="A111:B111"/>
    <mergeCell ref="E1:U1"/>
    <mergeCell ref="D1:D10"/>
    <mergeCell ref="E10:Q10"/>
    <mergeCell ref="E2:Q9"/>
    <mergeCell ref="C1:C11"/>
    <mergeCell ref="R2:U9"/>
    <mergeCell ref="R10:U10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4"/>
  <sheetViews>
    <sheetView zoomScale="80" zoomScaleNormal="80" workbookViewId="0">
      <pane xSplit="1" ySplit="11" topLeftCell="B21" activePane="bottomRight" state="frozen"/>
      <selection sqref="A1:A10"/>
      <selection pane="topRight" sqref="A1:A10"/>
      <selection pane="bottomLeft" sqref="A1:A10"/>
      <selection pane="bottomRight" activeCell="H13" sqref="H13"/>
    </sheetView>
  </sheetViews>
  <sheetFormatPr baseColWidth="10" defaultColWidth="11.42578125" defaultRowHeight="14.25" x14ac:dyDescent="0.2"/>
  <cols>
    <col min="1" max="1" width="24.28515625" style="27" bestFit="1" customWidth="1"/>
    <col min="2" max="2" width="48.140625" style="42" customWidth="1"/>
    <col min="3" max="3" width="16.42578125" style="27" customWidth="1"/>
    <col min="4" max="4" width="14.140625" style="27" customWidth="1"/>
    <col min="5" max="5" width="8.85546875" style="34" bestFit="1" customWidth="1"/>
    <col min="6" max="6" width="9.85546875" style="34" bestFit="1" customWidth="1"/>
    <col min="7" max="8" width="9.7109375" style="27" bestFit="1" customWidth="1"/>
    <col min="9" max="13" width="9.7109375" style="27" customWidth="1"/>
    <col min="14" max="16" width="9.7109375" style="27" bestFit="1" customWidth="1"/>
    <col min="17" max="17" width="11.7109375" style="27" bestFit="1" customWidth="1"/>
    <col min="18" max="18" width="11.42578125" style="27"/>
    <col min="19" max="19" width="13.7109375" style="27" customWidth="1"/>
    <col min="20" max="16384" width="11.42578125" style="29"/>
  </cols>
  <sheetData>
    <row r="1" spans="1:19" s="126" customFormat="1" ht="73.5" customHeight="1" thickBot="1" x14ac:dyDescent="0.25">
      <c r="A1" s="306" t="s">
        <v>0</v>
      </c>
      <c r="B1" s="361" t="s">
        <v>1</v>
      </c>
      <c r="C1" s="309" t="s">
        <v>170</v>
      </c>
      <c r="D1" s="313" t="s">
        <v>168</v>
      </c>
      <c r="E1" s="316" t="s">
        <v>245</v>
      </c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19" s="126" customFormat="1" ht="15" customHeight="1" thickTop="1" x14ac:dyDescent="0.2">
      <c r="A2" s="307"/>
      <c r="B2" s="310"/>
      <c r="C2" s="312"/>
      <c r="D2" s="314"/>
      <c r="E2" s="350" t="s">
        <v>2</v>
      </c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23" t="s">
        <v>3</v>
      </c>
      <c r="S2" s="324"/>
    </row>
    <row r="3" spans="1:19" s="126" customFormat="1" ht="15" customHeight="1" x14ac:dyDescent="0.2">
      <c r="A3" s="307"/>
      <c r="B3" s="310"/>
      <c r="C3" s="312"/>
      <c r="D3" s="314"/>
      <c r="E3" s="350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23"/>
      <c r="S3" s="324"/>
    </row>
    <row r="4" spans="1:19" s="126" customFormat="1" ht="15" customHeight="1" x14ac:dyDescent="0.2">
      <c r="A4" s="307"/>
      <c r="B4" s="310"/>
      <c r="C4" s="312"/>
      <c r="D4" s="314"/>
      <c r="E4" s="350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23"/>
      <c r="S4" s="324"/>
    </row>
    <row r="5" spans="1:19" s="126" customFormat="1" ht="15" customHeight="1" x14ac:dyDescent="0.2">
      <c r="A5" s="307"/>
      <c r="B5" s="310"/>
      <c r="C5" s="312"/>
      <c r="D5" s="314"/>
      <c r="E5" s="350"/>
      <c r="F5" s="351"/>
      <c r="G5" s="351"/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23"/>
      <c r="S5" s="324"/>
    </row>
    <row r="6" spans="1:19" s="126" customFormat="1" ht="15" customHeight="1" x14ac:dyDescent="0.2">
      <c r="A6" s="307"/>
      <c r="B6" s="310"/>
      <c r="C6" s="312"/>
      <c r="D6" s="314"/>
      <c r="E6" s="350"/>
      <c r="F6" s="351"/>
      <c r="G6" s="351"/>
      <c r="H6" s="351"/>
      <c r="I6" s="351"/>
      <c r="J6" s="351"/>
      <c r="K6" s="351"/>
      <c r="L6" s="351"/>
      <c r="M6" s="351"/>
      <c r="N6" s="351"/>
      <c r="O6" s="351"/>
      <c r="P6" s="351"/>
      <c r="Q6" s="351"/>
      <c r="R6" s="323"/>
      <c r="S6" s="324"/>
    </row>
    <row r="7" spans="1:19" s="126" customFormat="1" ht="15" customHeight="1" x14ac:dyDescent="0.2">
      <c r="A7" s="307"/>
      <c r="B7" s="310"/>
      <c r="C7" s="312"/>
      <c r="D7" s="314"/>
      <c r="E7" s="350"/>
      <c r="F7" s="351"/>
      <c r="G7" s="351"/>
      <c r="H7" s="351"/>
      <c r="I7" s="351"/>
      <c r="J7" s="351"/>
      <c r="K7" s="351"/>
      <c r="L7" s="351"/>
      <c r="M7" s="351"/>
      <c r="N7" s="351"/>
      <c r="O7" s="351"/>
      <c r="P7" s="351"/>
      <c r="Q7" s="351"/>
      <c r="R7" s="323"/>
      <c r="S7" s="324"/>
    </row>
    <row r="8" spans="1:19" s="126" customFormat="1" ht="15" customHeight="1" x14ac:dyDescent="0.2">
      <c r="A8" s="307"/>
      <c r="B8" s="310"/>
      <c r="C8" s="312"/>
      <c r="D8" s="314"/>
      <c r="E8" s="350"/>
      <c r="F8" s="351"/>
      <c r="G8" s="351"/>
      <c r="H8" s="351"/>
      <c r="I8" s="351"/>
      <c r="J8" s="351"/>
      <c r="K8" s="351"/>
      <c r="L8" s="351"/>
      <c r="M8" s="351"/>
      <c r="N8" s="351"/>
      <c r="O8" s="351"/>
      <c r="P8" s="351"/>
      <c r="Q8" s="351"/>
      <c r="R8" s="323"/>
      <c r="S8" s="324"/>
    </row>
    <row r="9" spans="1:19" s="126" customFormat="1" ht="15.75" customHeight="1" thickBot="1" x14ac:dyDescent="0.25">
      <c r="A9" s="307"/>
      <c r="B9" s="310"/>
      <c r="C9" s="312"/>
      <c r="D9" s="314"/>
      <c r="E9" s="352"/>
      <c r="F9" s="353"/>
      <c r="G9" s="353"/>
      <c r="H9" s="353"/>
      <c r="I9" s="353"/>
      <c r="J9" s="353"/>
      <c r="K9" s="353"/>
      <c r="L9" s="353"/>
      <c r="M9" s="353"/>
      <c r="N9" s="353"/>
      <c r="O9" s="353"/>
      <c r="P9" s="353"/>
      <c r="Q9" s="353"/>
      <c r="R9" s="325"/>
      <c r="S9" s="326"/>
    </row>
    <row r="10" spans="1:19" s="126" customFormat="1" ht="57.75" customHeight="1" thickTop="1" thickBot="1" x14ac:dyDescent="0.25">
      <c r="A10" s="308"/>
      <c r="B10" s="345"/>
      <c r="C10" s="312"/>
      <c r="D10" s="315"/>
      <c r="E10" s="346" t="s">
        <v>246</v>
      </c>
      <c r="F10" s="346"/>
      <c r="G10" s="346"/>
      <c r="H10" s="346"/>
      <c r="I10" s="346"/>
      <c r="J10" s="346"/>
      <c r="K10" s="346"/>
      <c r="L10" s="346"/>
      <c r="M10" s="346"/>
      <c r="N10" s="346"/>
      <c r="O10" s="346"/>
      <c r="P10" s="346"/>
      <c r="Q10" s="346"/>
      <c r="R10" s="328" t="s">
        <v>191</v>
      </c>
      <c r="S10" s="329"/>
    </row>
    <row r="11" spans="1:19" s="126" customFormat="1" ht="15" thickBot="1" x14ac:dyDescent="0.25">
      <c r="A11" s="119"/>
      <c r="B11" s="120"/>
      <c r="C11" s="311"/>
      <c r="D11" s="98" t="s">
        <v>169</v>
      </c>
      <c r="E11" s="99" t="s">
        <v>4</v>
      </c>
      <c r="F11" s="99" t="s">
        <v>5</v>
      </c>
      <c r="G11" s="98" t="s">
        <v>6</v>
      </c>
      <c r="H11" s="98" t="s">
        <v>7</v>
      </c>
      <c r="I11" s="98" t="s">
        <v>8</v>
      </c>
      <c r="J11" s="98" t="s">
        <v>9</v>
      </c>
      <c r="K11" s="98" t="s">
        <v>10</v>
      </c>
      <c r="L11" s="98" t="s">
        <v>11</v>
      </c>
      <c r="M11" s="98" t="s">
        <v>12</v>
      </c>
      <c r="N11" s="98" t="s">
        <v>13</v>
      </c>
      <c r="O11" s="98" t="s">
        <v>14</v>
      </c>
      <c r="P11" s="98" t="s">
        <v>15</v>
      </c>
      <c r="Q11" s="100" t="s">
        <v>16</v>
      </c>
      <c r="R11" s="330"/>
      <c r="S11" s="331"/>
    </row>
    <row r="12" spans="1:19" ht="15" thickBot="1" x14ac:dyDescent="0.25">
      <c r="A12" s="108" t="s">
        <v>38</v>
      </c>
      <c r="B12" s="52" t="s">
        <v>306</v>
      </c>
      <c r="C12" s="28"/>
      <c r="D12" s="28"/>
      <c r="E12" s="44">
        <v>12</v>
      </c>
      <c r="F12" s="44">
        <v>1</v>
      </c>
      <c r="G12" s="44">
        <v>11</v>
      </c>
      <c r="H12" s="44">
        <v>12</v>
      </c>
      <c r="I12" s="44">
        <v>8</v>
      </c>
      <c r="J12" s="44">
        <v>4</v>
      </c>
      <c r="K12" s="44">
        <v>23</v>
      </c>
      <c r="L12" s="44"/>
      <c r="M12" s="44"/>
      <c r="N12" s="44"/>
      <c r="O12" s="44"/>
      <c r="P12" s="44"/>
      <c r="Q12" s="105">
        <v>48</v>
      </c>
    </row>
    <row r="13" spans="1:19" ht="15" thickBot="1" x14ac:dyDescent="0.25">
      <c r="A13" s="1" t="s">
        <v>38</v>
      </c>
      <c r="B13" s="52" t="s">
        <v>307</v>
      </c>
      <c r="C13" s="28"/>
      <c r="D13" s="28"/>
      <c r="E13" s="44">
        <v>6</v>
      </c>
      <c r="F13" s="44">
        <v>11</v>
      </c>
      <c r="G13" s="44">
        <v>6</v>
      </c>
      <c r="H13" s="44">
        <v>11</v>
      </c>
      <c r="I13" s="44">
        <v>4</v>
      </c>
      <c r="J13" s="44">
        <v>0</v>
      </c>
      <c r="K13" s="44">
        <v>15</v>
      </c>
      <c r="L13" s="44"/>
      <c r="M13" s="44"/>
      <c r="N13" s="44"/>
      <c r="O13" s="44"/>
      <c r="P13" s="44"/>
      <c r="Q13" s="105">
        <v>27</v>
      </c>
    </row>
    <row r="14" spans="1:19" ht="15" thickBot="1" x14ac:dyDescent="0.25">
      <c r="A14" s="1" t="s">
        <v>38</v>
      </c>
      <c r="B14" s="52" t="s">
        <v>308</v>
      </c>
      <c r="C14" s="28"/>
      <c r="D14" s="28"/>
      <c r="E14" s="44">
        <v>8</v>
      </c>
      <c r="F14" s="44">
        <v>0</v>
      </c>
      <c r="G14" s="44">
        <v>31</v>
      </c>
      <c r="H14" s="44">
        <v>27</v>
      </c>
      <c r="I14" s="44">
        <v>6</v>
      </c>
      <c r="J14" s="44">
        <v>12</v>
      </c>
      <c r="K14" s="44">
        <v>18</v>
      </c>
      <c r="L14" s="44"/>
      <c r="M14" s="44"/>
      <c r="N14" s="44"/>
      <c r="O14" s="44"/>
      <c r="P14" s="44"/>
      <c r="Q14" s="105">
        <v>72</v>
      </c>
    </row>
    <row r="15" spans="1:19" ht="15" thickBot="1" x14ac:dyDescent="0.25">
      <c r="A15" s="1" t="s">
        <v>38</v>
      </c>
      <c r="B15" s="52" t="s">
        <v>309</v>
      </c>
      <c r="C15" s="28"/>
      <c r="D15" s="28"/>
      <c r="E15" s="44">
        <v>15</v>
      </c>
      <c r="F15" s="44">
        <v>6</v>
      </c>
      <c r="G15" s="44">
        <v>147</v>
      </c>
      <c r="H15" s="44">
        <v>329</v>
      </c>
      <c r="I15" s="44">
        <v>255</v>
      </c>
      <c r="J15" s="44">
        <v>270</v>
      </c>
      <c r="K15" s="44">
        <v>247</v>
      </c>
      <c r="L15" s="44"/>
      <c r="M15" s="44"/>
      <c r="N15" s="44"/>
      <c r="O15" s="44"/>
      <c r="P15" s="44"/>
      <c r="Q15" s="105">
        <v>1022</v>
      </c>
    </row>
    <row r="16" spans="1:19" ht="15" thickBot="1" x14ac:dyDescent="0.25">
      <c r="A16" s="1" t="s">
        <v>38</v>
      </c>
      <c r="B16" s="54" t="s">
        <v>310</v>
      </c>
      <c r="C16" s="30"/>
      <c r="D16" s="28"/>
      <c r="E16" s="44">
        <v>21</v>
      </c>
      <c r="F16" s="44">
        <v>20</v>
      </c>
      <c r="G16" s="44">
        <v>30</v>
      </c>
      <c r="H16" s="44">
        <v>28</v>
      </c>
      <c r="I16" s="44">
        <v>36</v>
      </c>
      <c r="J16" s="44">
        <v>57</v>
      </c>
      <c r="K16" s="44">
        <v>42</v>
      </c>
      <c r="L16" s="44"/>
      <c r="M16" s="44"/>
      <c r="N16" s="44"/>
      <c r="O16" s="44"/>
      <c r="P16" s="44"/>
      <c r="Q16" s="105">
        <v>192</v>
      </c>
    </row>
    <row r="17" spans="1:19" ht="15" thickBot="1" x14ac:dyDescent="0.25">
      <c r="A17" s="1" t="s">
        <v>38</v>
      </c>
      <c r="B17" s="52" t="s">
        <v>311</v>
      </c>
      <c r="C17" s="28"/>
      <c r="D17" s="28"/>
      <c r="E17" s="44">
        <v>6</v>
      </c>
      <c r="F17" s="44">
        <v>0</v>
      </c>
      <c r="G17" s="44">
        <v>13</v>
      </c>
      <c r="H17" s="44">
        <v>19</v>
      </c>
      <c r="I17" s="44">
        <v>32</v>
      </c>
      <c r="J17" s="44">
        <v>45</v>
      </c>
      <c r="K17" s="44">
        <v>35</v>
      </c>
      <c r="L17" s="44"/>
      <c r="M17" s="44"/>
      <c r="N17" s="44"/>
      <c r="O17" s="44"/>
      <c r="P17" s="44"/>
      <c r="Q17" s="105">
        <v>115</v>
      </c>
    </row>
    <row r="18" spans="1:19" ht="15" thickBot="1" x14ac:dyDescent="0.25">
      <c r="A18" s="1" t="s">
        <v>38</v>
      </c>
      <c r="B18" s="52" t="s">
        <v>312</v>
      </c>
      <c r="C18" s="28"/>
      <c r="D18" s="28"/>
      <c r="E18" s="44">
        <v>4</v>
      </c>
      <c r="F18" s="44">
        <v>1</v>
      </c>
      <c r="G18" s="44">
        <v>2</v>
      </c>
      <c r="H18" s="44">
        <v>4</v>
      </c>
      <c r="I18" s="44">
        <v>1</v>
      </c>
      <c r="J18" s="44">
        <v>0</v>
      </c>
      <c r="K18" s="44">
        <v>1</v>
      </c>
      <c r="L18" s="44"/>
      <c r="M18" s="44"/>
      <c r="N18" s="44"/>
      <c r="O18" s="44"/>
      <c r="P18" s="44"/>
      <c r="Q18" s="105">
        <v>8</v>
      </c>
    </row>
    <row r="19" spans="1:19" ht="15" thickBot="1" x14ac:dyDescent="0.25">
      <c r="A19" s="1" t="s">
        <v>38</v>
      </c>
      <c r="B19" s="52" t="s">
        <v>313</v>
      </c>
      <c r="C19" s="28"/>
      <c r="D19" s="28"/>
      <c r="E19" s="44">
        <v>0</v>
      </c>
      <c r="F19" s="44">
        <v>7</v>
      </c>
      <c r="G19" s="44">
        <v>0</v>
      </c>
      <c r="H19" s="44">
        <v>4</v>
      </c>
      <c r="I19" s="44">
        <v>3</v>
      </c>
      <c r="J19" s="44">
        <v>4</v>
      </c>
      <c r="K19" s="44">
        <v>0</v>
      </c>
      <c r="L19" s="44"/>
      <c r="M19" s="44"/>
      <c r="N19" s="44"/>
      <c r="O19" s="44"/>
      <c r="P19" s="44"/>
      <c r="Q19" s="105">
        <v>14</v>
      </c>
    </row>
    <row r="20" spans="1:19" ht="15" thickBot="1" x14ac:dyDescent="0.25">
      <c r="A20" s="1" t="s">
        <v>38</v>
      </c>
      <c r="B20" s="52" t="s">
        <v>314</v>
      </c>
      <c r="C20" s="28"/>
      <c r="D20" s="28"/>
      <c r="E20" s="44">
        <v>0</v>
      </c>
      <c r="F20" s="44">
        <v>3</v>
      </c>
      <c r="G20" s="44">
        <v>0</v>
      </c>
      <c r="H20" s="44">
        <v>2</v>
      </c>
      <c r="I20" s="44">
        <v>6</v>
      </c>
      <c r="J20" s="44">
        <v>2</v>
      </c>
      <c r="K20" s="44">
        <v>1</v>
      </c>
      <c r="L20" s="44"/>
      <c r="M20" s="44"/>
      <c r="N20" s="44"/>
      <c r="O20" s="44"/>
      <c r="P20" s="44"/>
      <c r="Q20" s="105">
        <v>11</v>
      </c>
    </row>
    <row r="21" spans="1:19" ht="15" thickBot="1" x14ac:dyDescent="0.25">
      <c r="A21" s="1" t="s">
        <v>38</v>
      </c>
      <c r="B21" s="52" t="s">
        <v>315</v>
      </c>
      <c r="C21" s="31"/>
      <c r="D21" s="28"/>
      <c r="E21" s="44">
        <v>0</v>
      </c>
      <c r="F21" s="44">
        <v>0</v>
      </c>
      <c r="G21" s="44">
        <v>0</v>
      </c>
      <c r="H21" s="44">
        <v>0</v>
      </c>
      <c r="I21" s="44">
        <v>1</v>
      </c>
      <c r="J21" s="44">
        <v>0</v>
      </c>
      <c r="K21" s="44">
        <v>1</v>
      </c>
      <c r="L21" s="44"/>
      <c r="M21" s="44"/>
      <c r="N21" s="44"/>
      <c r="O21" s="44"/>
      <c r="P21" s="44"/>
      <c r="Q21" s="105">
        <v>1</v>
      </c>
    </row>
    <row r="22" spans="1:19" ht="15" thickBot="1" x14ac:dyDescent="0.25">
      <c r="A22" s="1" t="s">
        <v>38</v>
      </c>
      <c r="B22" s="52" t="s">
        <v>316</v>
      </c>
      <c r="C22" s="28"/>
      <c r="D22" s="28"/>
      <c r="E22" s="44">
        <v>3</v>
      </c>
      <c r="F22" s="44">
        <v>1</v>
      </c>
      <c r="G22" s="44">
        <v>0</v>
      </c>
      <c r="H22" s="44">
        <v>1</v>
      </c>
      <c r="I22" s="44">
        <v>1</v>
      </c>
      <c r="J22" s="44">
        <v>0</v>
      </c>
      <c r="K22" s="44">
        <v>9</v>
      </c>
      <c r="L22" s="44"/>
      <c r="M22" s="44"/>
      <c r="N22" s="44"/>
      <c r="O22" s="44"/>
      <c r="P22" s="44"/>
      <c r="Q22" s="105">
        <v>6</v>
      </c>
    </row>
    <row r="23" spans="1:19" ht="15" thickBot="1" x14ac:dyDescent="0.25">
      <c r="A23" s="1" t="s">
        <v>38</v>
      </c>
      <c r="B23" s="52" t="s">
        <v>317</v>
      </c>
      <c r="C23" s="28"/>
      <c r="D23" s="28"/>
      <c r="E23" s="44">
        <v>7</v>
      </c>
      <c r="F23" s="44">
        <v>5</v>
      </c>
      <c r="G23" s="44">
        <v>6</v>
      </c>
      <c r="H23" s="44">
        <v>6</v>
      </c>
      <c r="I23" s="44">
        <v>16</v>
      </c>
      <c r="J23" s="44">
        <v>9</v>
      </c>
      <c r="K23" s="44">
        <v>7</v>
      </c>
      <c r="L23" s="44"/>
      <c r="M23" s="44"/>
      <c r="N23" s="44"/>
      <c r="O23" s="44"/>
      <c r="P23" s="44"/>
      <c r="Q23" s="105">
        <v>52</v>
      </c>
    </row>
    <row r="24" spans="1:19" ht="15" thickBot="1" x14ac:dyDescent="0.25">
      <c r="A24" s="1" t="s">
        <v>38</v>
      </c>
      <c r="B24" s="52" t="s">
        <v>318</v>
      </c>
      <c r="C24" s="28"/>
      <c r="D24" s="28"/>
      <c r="E24" s="44">
        <v>2</v>
      </c>
      <c r="F24" s="44">
        <v>5</v>
      </c>
      <c r="G24" s="44">
        <v>6</v>
      </c>
      <c r="H24" s="44">
        <v>5</v>
      </c>
      <c r="I24" s="44">
        <v>8</v>
      </c>
      <c r="J24" s="44">
        <v>0</v>
      </c>
      <c r="K24" s="44">
        <v>0</v>
      </c>
      <c r="L24" s="44"/>
      <c r="M24" s="44"/>
      <c r="N24" s="44"/>
      <c r="O24" s="44"/>
      <c r="P24" s="44"/>
      <c r="Q24" s="105">
        <v>26</v>
      </c>
    </row>
    <row r="25" spans="1:19" ht="15" thickBot="1" x14ac:dyDescent="0.25">
      <c r="A25" s="40" t="s">
        <v>38</v>
      </c>
      <c r="B25" s="52" t="s">
        <v>319</v>
      </c>
      <c r="C25" s="28"/>
      <c r="D25" s="28"/>
      <c r="E25" s="44">
        <v>1</v>
      </c>
      <c r="F25" s="44">
        <v>0</v>
      </c>
      <c r="G25" s="44">
        <v>1</v>
      </c>
      <c r="H25" s="44">
        <v>4</v>
      </c>
      <c r="I25" s="44">
        <v>0</v>
      </c>
      <c r="J25" s="44">
        <v>0</v>
      </c>
      <c r="K25" s="44">
        <v>0</v>
      </c>
      <c r="L25" s="44"/>
      <c r="M25" s="44"/>
      <c r="N25" s="44"/>
      <c r="O25" s="44"/>
      <c r="P25" s="44"/>
      <c r="Q25" s="105">
        <v>6</v>
      </c>
    </row>
    <row r="26" spans="1:19" ht="15" thickBot="1" x14ac:dyDescent="0.25">
      <c r="A26" s="294" t="s">
        <v>434</v>
      </c>
      <c r="B26" s="295"/>
      <c r="C26" s="76">
        <v>0.63651596620736728</v>
      </c>
      <c r="D26" s="75">
        <v>0.10629816635663035</v>
      </c>
      <c r="E26" s="37">
        <v>85</v>
      </c>
      <c r="F26" s="37">
        <v>60</v>
      </c>
      <c r="G26" s="37">
        <v>253</v>
      </c>
      <c r="H26" s="37">
        <v>452</v>
      </c>
      <c r="I26" s="37">
        <v>377</v>
      </c>
      <c r="J26" s="37">
        <v>403</v>
      </c>
      <c r="K26" s="37">
        <v>399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211">
        <v>1600</v>
      </c>
      <c r="R26" s="370">
        <v>15052</v>
      </c>
      <c r="S26" s="371"/>
    </row>
    <row r="27" spans="1:19" ht="15" thickBot="1" x14ac:dyDescent="0.25">
      <c r="A27" s="1" t="s">
        <v>39</v>
      </c>
      <c r="B27" s="52" t="s">
        <v>320</v>
      </c>
      <c r="C27" s="28"/>
      <c r="D27" s="28"/>
      <c r="E27" s="44">
        <v>29</v>
      </c>
      <c r="F27" s="44">
        <v>25</v>
      </c>
      <c r="G27" s="44">
        <v>85</v>
      </c>
      <c r="H27" s="44">
        <v>100</v>
      </c>
      <c r="I27" s="44">
        <v>101</v>
      </c>
      <c r="J27" s="44">
        <v>72</v>
      </c>
      <c r="K27" s="44">
        <v>46</v>
      </c>
      <c r="L27" s="44"/>
      <c r="M27" s="44"/>
      <c r="N27" s="44"/>
      <c r="O27" s="44"/>
      <c r="P27" s="44"/>
      <c r="Q27" s="105">
        <v>412</v>
      </c>
    </row>
    <row r="28" spans="1:19" ht="15" thickBot="1" x14ac:dyDescent="0.25">
      <c r="A28" s="1" t="s">
        <v>39</v>
      </c>
      <c r="B28" s="52" t="s">
        <v>321</v>
      </c>
      <c r="C28" s="28"/>
      <c r="D28" s="28"/>
      <c r="E28" s="44">
        <v>7</v>
      </c>
      <c r="F28" s="44">
        <v>22</v>
      </c>
      <c r="G28" s="44">
        <v>76</v>
      </c>
      <c r="H28" s="44">
        <v>61</v>
      </c>
      <c r="I28" s="44">
        <v>128</v>
      </c>
      <c r="J28" s="44">
        <v>44</v>
      </c>
      <c r="K28" s="44">
        <v>132</v>
      </c>
      <c r="L28" s="44"/>
      <c r="M28" s="44"/>
      <c r="N28" s="44"/>
      <c r="O28" s="44"/>
      <c r="P28" s="44"/>
      <c r="Q28" s="105">
        <v>338</v>
      </c>
    </row>
    <row r="29" spans="1:19" ht="15" thickBot="1" x14ac:dyDescent="0.25">
      <c r="A29" s="1" t="s">
        <v>39</v>
      </c>
      <c r="B29" s="52" t="s">
        <v>322</v>
      </c>
      <c r="C29" s="28"/>
      <c r="D29" s="28"/>
      <c r="E29" s="44">
        <v>93</v>
      </c>
      <c r="F29" s="44">
        <v>97</v>
      </c>
      <c r="G29" s="44">
        <v>96</v>
      </c>
      <c r="H29" s="44">
        <v>86</v>
      </c>
      <c r="I29" s="44">
        <v>91</v>
      </c>
      <c r="J29" s="44">
        <v>97</v>
      </c>
      <c r="K29" s="44">
        <v>87</v>
      </c>
      <c r="L29" s="44"/>
      <c r="M29" s="44"/>
      <c r="N29" s="44"/>
      <c r="O29" s="44"/>
      <c r="P29" s="44"/>
      <c r="Q29" s="105">
        <v>560</v>
      </c>
    </row>
    <row r="30" spans="1:19" ht="15" thickBot="1" x14ac:dyDescent="0.25">
      <c r="A30" s="1" t="s">
        <v>39</v>
      </c>
      <c r="B30" s="52" t="s">
        <v>323</v>
      </c>
      <c r="C30" s="28"/>
      <c r="D30" s="28"/>
      <c r="E30" s="44">
        <v>6</v>
      </c>
      <c r="F30" s="44">
        <v>6</v>
      </c>
      <c r="G30" s="44">
        <v>3</v>
      </c>
      <c r="H30" s="44">
        <v>4</v>
      </c>
      <c r="I30" s="44">
        <v>10</v>
      </c>
      <c r="J30" s="44">
        <v>23</v>
      </c>
      <c r="K30" s="44">
        <v>5</v>
      </c>
      <c r="L30" s="44"/>
      <c r="M30" s="44"/>
      <c r="N30" s="44"/>
      <c r="O30" s="44"/>
      <c r="P30" s="44"/>
      <c r="Q30" s="105">
        <v>33</v>
      </c>
    </row>
    <row r="31" spans="1:19" ht="15" thickBot="1" x14ac:dyDescent="0.25">
      <c r="A31" s="1" t="s">
        <v>39</v>
      </c>
      <c r="B31" s="52" t="s">
        <v>324</v>
      </c>
      <c r="C31" s="28"/>
      <c r="D31" s="28"/>
      <c r="E31" s="44">
        <v>8</v>
      </c>
      <c r="F31" s="44">
        <v>36</v>
      </c>
      <c r="G31" s="44">
        <v>36</v>
      </c>
      <c r="H31" s="44">
        <v>114</v>
      </c>
      <c r="I31" s="44">
        <v>163</v>
      </c>
      <c r="J31" s="44">
        <v>127</v>
      </c>
      <c r="K31" s="44">
        <v>39</v>
      </c>
      <c r="L31" s="44"/>
      <c r="M31" s="44"/>
      <c r="N31" s="44"/>
      <c r="O31" s="44"/>
      <c r="P31" s="44"/>
      <c r="Q31" s="105">
        <v>484</v>
      </c>
    </row>
    <row r="32" spans="1:19" ht="15" thickBot="1" x14ac:dyDescent="0.25">
      <c r="A32" s="1" t="s">
        <v>39</v>
      </c>
      <c r="B32" s="52" t="s">
        <v>325</v>
      </c>
      <c r="C32" s="28"/>
      <c r="D32" s="28"/>
      <c r="E32" s="44">
        <v>0</v>
      </c>
      <c r="F32" s="44">
        <v>0</v>
      </c>
      <c r="G32" s="44">
        <v>9</v>
      </c>
      <c r="H32" s="44">
        <v>6</v>
      </c>
      <c r="I32" s="44">
        <v>5</v>
      </c>
      <c r="J32" s="44">
        <v>6</v>
      </c>
      <c r="K32" s="44">
        <v>6</v>
      </c>
      <c r="L32" s="44"/>
      <c r="M32" s="44"/>
      <c r="N32" s="44"/>
      <c r="O32" s="44"/>
      <c r="P32" s="44"/>
      <c r="Q32" s="105">
        <v>26</v>
      </c>
    </row>
    <row r="33" spans="1:19" ht="15" thickBot="1" x14ac:dyDescent="0.25">
      <c r="A33" s="1" t="s">
        <v>39</v>
      </c>
      <c r="B33" s="52" t="s">
        <v>326</v>
      </c>
      <c r="C33" s="28"/>
      <c r="D33" s="28"/>
      <c r="E33" s="44">
        <v>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0</v>
      </c>
      <c r="L33" s="44"/>
      <c r="M33" s="44"/>
      <c r="N33" s="44"/>
      <c r="O33" s="44"/>
      <c r="P33" s="44"/>
      <c r="Q33" s="105">
        <v>0</v>
      </c>
    </row>
    <row r="34" spans="1:19" ht="15" thickBot="1" x14ac:dyDescent="0.25">
      <c r="A34" s="1" t="s">
        <v>39</v>
      </c>
      <c r="B34" s="52" t="s">
        <v>327</v>
      </c>
      <c r="C34" s="28"/>
      <c r="D34" s="28"/>
      <c r="E34" s="44">
        <v>3</v>
      </c>
      <c r="F34" s="44">
        <v>3</v>
      </c>
      <c r="G34" s="44">
        <v>4</v>
      </c>
      <c r="H34" s="44">
        <v>3</v>
      </c>
      <c r="I34" s="44">
        <v>1</v>
      </c>
      <c r="J34" s="44">
        <v>4</v>
      </c>
      <c r="K34" s="44">
        <v>3</v>
      </c>
      <c r="L34" s="44"/>
      <c r="M34" s="44"/>
      <c r="N34" s="44"/>
      <c r="O34" s="44"/>
      <c r="P34" s="44"/>
      <c r="Q34" s="105">
        <v>18</v>
      </c>
    </row>
    <row r="35" spans="1:19" ht="15" thickBot="1" x14ac:dyDescent="0.25">
      <c r="A35" s="1" t="s">
        <v>39</v>
      </c>
      <c r="B35" s="52" t="s">
        <v>328</v>
      </c>
      <c r="C35" s="28"/>
      <c r="D35" s="28"/>
      <c r="E35" s="44">
        <v>22</v>
      </c>
      <c r="F35" s="44">
        <v>7</v>
      </c>
      <c r="G35" s="44">
        <v>29</v>
      </c>
      <c r="H35" s="44">
        <v>41</v>
      </c>
      <c r="I35" s="44">
        <v>48</v>
      </c>
      <c r="J35" s="44">
        <v>53</v>
      </c>
      <c r="K35" s="44">
        <v>63</v>
      </c>
      <c r="L35" s="44"/>
      <c r="M35" s="44"/>
      <c r="N35" s="44"/>
      <c r="O35" s="44"/>
      <c r="P35" s="44"/>
      <c r="Q35" s="105">
        <v>159</v>
      </c>
    </row>
    <row r="36" spans="1:19" ht="15" thickBot="1" x14ac:dyDescent="0.25">
      <c r="A36" s="42" t="s">
        <v>39</v>
      </c>
      <c r="B36" s="123" t="s">
        <v>329</v>
      </c>
      <c r="C36" s="28"/>
      <c r="D36" s="28"/>
      <c r="E36" s="44">
        <v>6</v>
      </c>
      <c r="F36" s="44">
        <v>7</v>
      </c>
      <c r="G36" s="44">
        <v>48</v>
      </c>
      <c r="H36" s="44">
        <v>51</v>
      </c>
      <c r="I36" s="44">
        <v>26</v>
      </c>
      <c r="J36" s="44">
        <v>32</v>
      </c>
      <c r="K36" s="44">
        <v>14</v>
      </c>
      <c r="L36" s="44"/>
      <c r="M36" s="44"/>
      <c r="N36" s="44"/>
      <c r="O36" s="44"/>
      <c r="P36" s="44"/>
      <c r="Q36" s="105">
        <v>170</v>
      </c>
    </row>
    <row r="37" spans="1:19" ht="15" thickBot="1" x14ac:dyDescent="0.25">
      <c r="A37" s="42" t="s">
        <v>39</v>
      </c>
      <c r="B37" s="40" t="s">
        <v>330</v>
      </c>
      <c r="C37" s="28"/>
      <c r="D37" s="28"/>
      <c r="E37" s="44">
        <v>43</v>
      </c>
      <c r="F37" s="44">
        <v>54</v>
      </c>
      <c r="G37" s="44">
        <v>44</v>
      </c>
      <c r="H37" s="44">
        <v>27</v>
      </c>
      <c r="I37" s="44">
        <v>45</v>
      </c>
      <c r="J37" s="44">
        <v>96</v>
      </c>
      <c r="K37" s="44">
        <v>55</v>
      </c>
      <c r="L37" s="44"/>
      <c r="M37" s="44"/>
      <c r="N37" s="44"/>
      <c r="O37" s="44"/>
      <c r="P37" s="44"/>
      <c r="Q37" s="105">
        <v>309</v>
      </c>
    </row>
    <row r="38" spans="1:19" ht="15" thickBot="1" x14ac:dyDescent="0.25">
      <c r="A38" s="294" t="s">
        <v>435</v>
      </c>
      <c r="B38" s="295"/>
      <c r="C38" s="76">
        <v>0.89218786226240931</v>
      </c>
      <c r="D38" s="75">
        <v>0.1552406880336592</v>
      </c>
      <c r="E38" s="37">
        <v>217</v>
      </c>
      <c r="F38" s="37">
        <v>257</v>
      </c>
      <c r="G38" s="37">
        <v>430</v>
      </c>
      <c r="H38" s="37">
        <v>493</v>
      </c>
      <c r="I38" s="37">
        <v>618</v>
      </c>
      <c r="J38" s="37">
        <v>554</v>
      </c>
      <c r="K38" s="37">
        <v>450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211">
        <v>2509</v>
      </c>
      <c r="R38" s="372">
        <v>16162</v>
      </c>
      <c r="S38" s="373"/>
    </row>
    <row r="39" spans="1:19" ht="15" thickBot="1" x14ac:dyDescent="0.25">
      <c r="A39" s="1" t="s">
        <v>58</v>
      </c>
      <c r="B39" s="52" t="s">
        <v>331</v>
      </c>
      <c r="C39" s="28"/>
      <c r="D39" s="28"/>
      <c r="E39" s="44">
        <v>1</v>
      </c>
      <c r="F39" s="44">
        <v>1</v>
      </c>
      <c r="G39" s="44">
        <v>4</v>
      </c>
      <c r="H39" s="44">
        <v>1</v>
      </c>
      <c r="I39" s="44">
        <v>0</v>
      </c>
      <c r="J39" s="44">
        <v>0</v>
      </c>
      <c r="K39" s="44">
        <v>0</v>
      </c>
      <c r="L39" s="44"/>
      <c r="M39" s="44"/>
      <c r="N39" s="44"/>
      <c r="O39" s="44"/>
      <c r="P39" s="44"/>
      <c r="Q39" s="105">
        <v>7</v>
      </c>
    </row>
    <row r="40" spans="1:19" ht="15" thickBot="1" x14ac:dyDescent="0.25">
      <c r="A40" s="1" t="s">
        <v>58</v>
      </c>
      <c r="B40" s="52" t="s">
        <v>332</v>
      </c>
      <c r="C40" s="28"/>
      <c r="D40" s="28"/>
      <c r="E40" s="44">
        <v>2</v>
      </c>
      <c r="F40" s="44">
        <v>0</v>
      </c>
      <c r="G40" s="44">
        <v>0</v>
      </c>
      <c r="H40" s="44">
        <v>2</v>
      </c>
      <c r="I40" s="44">
        <v>4</v>
      </c>
      <c r="J40" s="44">
        <v>2</v>
      </c>
      <c r="K40" s="44">
        <v>7</v>
      </c>
      <c r="L40" s="44"/>
      <c r="M40" s="44"/>
      <c r="N40" s="44"/>
      <c r="O40" s="44"/>
      <c r="P40" s="44"/>
      <c r="Q40" s="105">
        <v>10</v>
      </c>
    </row>
    <row r="41" spans="1:19" ht="15" thickBot="1" x14ac:dyDescent="0.25">
      <c r="A41" s="1" t="s">
        <v>58</v>
      </c>
      <c r="B41" s="52" t="s">
        <v>333</v>
      </c>
      <c r="C41" s="28"/>
      <c r="D41" s="28"/>
      <c r="E41" s="44">
        <v>1</v>
      </c>
      <c r="F41" s="44">
        <v>0</v>
      </c>
      <c r="G41" s="44">
        <v>0</v>
      </c>
      <c r="H41" s="44">
        <v>0</v>
      </c>
      <c r="I41" s="44">
        <v>1</v>
      </c>
      <c r="J41" s="44">
        <v>0</v>
      </c>
      <c r="K41" s="44">
        <v>0</v>
      </c>
      <c r="L41" s="44"/>
      <c r="M41" s="44"/>
      <c r="N41" s="44"/>
      <c r="O41" s="44"/>
      <c r="P41" s="44"/>
      <c r="Q41" s="105">
        <v>2</v>
      </c>
    </row>
    <row r="42" spans="1:19" ht="15" thickBot="1" x14ac:dyDescent="0.25">
      <c r="A42" s="1" t="s">
        <v>58</v>
      </c>
      <c r="B42" s="52" t="s">
        <v>334</v>
      </c>
      <c r="C42" s="28"/>
      <c r="D42" s="28"/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1</v>
      </c>
      <c r="L42" s="44"/>
      <c r="M42" s="44"/>
      <c r="N42" s="44"/>
      <c r="O42" s="44"/>
      <c r="P42" s="44"/>
      <c r="Q42" s="105">
        <v>0</v>
      </c>
    </row>
    <row r="43" spans="1:19" ht="15" thickBot="1" x14ac:dyDescent="0.25">
      <c r="A43" s="1" t="s">
        <v>58</v>
      </c>
      <c r="B43" s="52" t="s">
        <v>335</v>
      </c>
      <c r="C43" s="28"/>
      <c r="D43" s="28"/>
      <c r="E43" s="44">
        <v>1</v>
      </c>
      <c r="F43" s="44">
        <v>0</v>
      </c>
      <c r="G43" s="44">
        <v>1</v>
      </c>
      <c r="H43" s="44">
        <v>0</v>
      </c>
      <c r="I43" s="44">
        <v>5</v>
      </c>
      <c r="J43" s="44">
        <v>0</v>
      </c>
      <c r="K43" s="44">
        <v>4</v>
      </c>
      <c r="L43" s="44"/>
      <c r="M43" s="44"/>
      <c r="N43" s="44"/>
      <c r="O43" s="44"/>
      <c r="P43" s="44"/>
      <c r="Q43" s="105">
        <v>7</v>
      </c>
    </row>
    <row r="44" spans="1:19" ht="15" thickBot="1" x14ac:dyDescent="0.25">
      <c r="A44" s="1" t="s">
        <v>58</v>
      </c>
      <c r="B44" s="52" t="s">
        <v>336</v>
      </c>
      <c r="C44" s="28"/>
      <c r="D44" s="28" t="s">
        <v>617</v>
      </c>
      <c r="E44" s="44">
        <v>0</v>
      </c>
      <c r="F44" s="44">
        <v>0</v>
      </c>
      <c r="G44" s="44">
        <v>2</v>
      </c>
      <c r="H44" s="44">
        <v>3</v>
      </c>
      <c r="I44" s="44">
        <v>5</v>
      </c>
      <c r="J44" s="44">
        <v>0</v>
      </c>
      <c r="K44" s="44">
        <v>0</v>
      </c>
      <c r="L44" s="44"/>
      <c r="M44" s="44"/>
      <c r="N44" s="44"/>
      <c r="O44" s="44"/>
      <c r="P44" s="44"/>
      <c r="Q44" s="105">
        <v>10</v>
      </c>
    </row>
    <row r="45" spans="1:19" ht="15" thickBot="1" x14ac:dyDescent="0.25">
      <c r="A45" s="1" t="s">
        <v>58</v>
      </c>
      <c r="B45" s="52" t="s">
        <v>337</v>
      </c>
      <c r="C45" s="28"/>
      <c r="D45" s="28"/>
      <c r="E45" s="44">
        <v>0</v>
      </c>
      <c r="F45" s="44">
        <v>0</v>
      </c>
      <c r="G45" s="44">
        <v>2</v>
      </c>
      <c r="H45" s="44">
        <v>0</v>
      </c>
      <c r="I45" s="44">
        <v>1</v>
      </c>
      <c r="J45" s="44">
        <v>0</v>
      </c>
      <c r="K45" s="44">
        <v>1</v>
      </c>
      <c r="L45" s="44"/>
      <c r="M45" s="44"/>
      <c r="N45" s="44"/>
      <c r="O45" s="44"/>
      <c r="P45" s="44"/>
      <c r="Q45" s="105">
        <v>3</v>
      </c>
    </row>
    <row r="46" spans="1:19" ht="15" thickBot="1" x14ac:dyDescent="0.25">
      <c r="A46" s="1" t="s">
        <v>58</v>
      </c>
      <c r="B46" s="52" t="s">
        <v>338</v>
      </c>
      <c r="C46" s="28"/>
      <c r="D46" s="28"/>
      <c r="E46" s="44">
        <v>0</v>
      </c>
      <c r="F46" s="44">
        <v>0</v>
      </c>
      <c r="G46" s="44">
        <v>0</v>
      </c>
      <c r="H46" s="44">
        <v>3</v>
      </c>
      <c r="I46" s="44">
        <v>0</v>
      </c>
      <c r="J46" s="44">
        <v>0</v>
      </c>
      <c r="K46" s="44">
        <v>0</v>
      </c>
      <c r="L46" s="44"/>
      <c r="M46" s="44"/>
      <c r="N46" s="44"/>
      <c r="O46" s="44"/>
      <c r="P46" s="44"/>
      <c r="Q46" s="105">
        <v>3</v>
      </c>
    </row>
    <row r="47" spans="1:19" ht="15" thickBot="1" x14ac:dyDescent="0.25">
      <c r="A47" s="1" t="s">
        <v>58</v>
      </c>
      <c r="B47" s="52" t="s">
        <v>339</v>
      </c>
      <c r="C47" s="28"/>
      <c r="D47" s="28"/>
      <c r="E47" s="44">
        <v>2</v>
      </c>
      <c r="F47" s="44">
        <v>1</v>
      </c>
      <c r="G47" s="44">
        <v>0</v>
      </c>
      <c r="H47" s="44">
        <v>0</v>
      </c>
      <c r="I47" s="44">
        <v>0</v>
      </c>
      <c r="J47" s="44">
        <v>1</v>
      </c>
      <c r="K47" s="44">
        <v>1</v>
      </c>
      <c r="L47" s="44"/>
      <c r="M47" s="44"/>
      <c r="N47" s="44"/>
      <c r="O47" s="44"/>
      <c r="P47" s="44"/>
      <c r="Q47" s="105">
        <v>4</v>
      </c>
    </row>
    <row r="48" spans="1:19" ht="15" thickBot="1" x14ac:dyDescent="0.25">
      <c r="A48" s="40" t="s">
        <v>58</v>
      </c>
      <c r="B48" s="40" t="s">
        <v>340</v>
      </c>
      <c r="C48" s="28"/>
      <c r="D48" s="28"/>
      <c r="E48" s="44">
        <v>17</v>
      </c>
      <c r="F48" s="44">
        <v>36</v>
      </c>
      <c r="G48" s="44">
        <v>28</v>
      </c>
      <c r="H48" s="44">
        <v>19</v>
      </c>
      <c r="I48" s="44">
        <v>21</v>
      </c>
      <c r="J48" s="44">
        <v>20</v>
      </c>
      <c r="K48" s="44">
        <v>17</v>
      </c>
      <c r="L48" s="44"/>
      <c r="M48" s="44"/>
      <c r="N48" s="44"/>
      <c r="O48" s="44"/>
      <c r="P48" s="44"/>
      <c r="Q48" s="105">
        <v>141</v>
      </c>
    </row>
    <row r="49" spans="1:19" ht="15" thickBot="1" x14ac:dyDescent="0.25">
      <c r="A49" s="294" t="s">
        <v>436</v>
      </c>
      <c r="B49" s="295"/>
      <c r="C49" s="76">
        <v>1.1077936541788109</v>
      </c>
      <c r="D49" s="75">
        <v>0.17946257197696738</v>
      </c>
      <c r="E49" s="37">
        <v>24</v>
      </c>
      <c r="F49" s="37">
        <v>38</v>
      </c>
      <c r="G49" s="37">
        <v>37</v>
      </c>
      <c r="H49" s="37">
        <v>28</v>
      </c>
      <c r="I49" s="37">
        <v>37</v>
      </c>
      <c r="J49" s="37">
        <v>23</v>
      </c>
      <c r="K49" s="37">
        <v>31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211">
        <v>187</v>
      </c>
      <c r="R49" s="372">
        <v>1042</v>
      </c>
      <c r="S49" s="373"/>
    </row>
    <row r="50" spans="1:19" ht="15" thickBot="1" x14ac:dyDescent="0.25">
      <c r="A50" s="1" t="s">
        <v>72</v>
      </c>
      <c r="B50" s="52" t="s">
        <v>341</v>
      </c>
      <c r="C50" s="28"/>
      <c r="D50" s="28"/>
      <c r="E50" s="44">
        <v>30</v>
      </c>
      <c r="F50" s="44">
        <v>10</v>
      </c>
      <c r="G50" s="44">
        <v>14</v>
      </c>
      <c r="H50" s="44">
        <v>18</v>
      </c>
      <c r="I50" s="44">
        <v>10</v>
      </c>
      <c r="J50" s="44">
        <v>4</v>
      </c>
      <c r="K50" s="44">
        <v>11</v>
      </c>
      <c r="L50" s="44"/>
      <c r="M50" s="44"/>
      <c r="N50" s="44"/>
      <c r="O50" s="44"/>
      <c r="P50" s="44"/>
      <c r="Q50" s="105">
        <v>86</v>
      </c>
    </row>
    <row r="51" spans="1:19" ht="15" thickBot="1" x14ac:dyDescent="0.25">
      <c r="A51" s="1" t="s">
        <v>72</v>
      </c>
      <c r="B51" s="52" t="s">
        <v>342</v>
      </c>
      <c r="C51" s="28"/>
      <c r="D51" s="28"/>
      <c r="E51" s="44">
        <v>0</v>
      </c>
      <c r="F51" s="44">
        <v>2</v>
      </c>
      <c r="G51" s="44">
        <v>1</v>
      </c>
      <c r="H51" s="44">
        <v>0</v>
      </c>
      <c r="I51" s="44">
        <v>0</v>
      </c>
      <c r="J51" s="44">
        <v>0</v>
      </c>
      <c r="K51" s="44">
        <v>0</v>
      </c>
      <c r="L51" s="44"/>
      <c r="M51" s="44"/>
      <c r="N51" s="44"/>
      <c r="O51" s="44"/>
      <c r="P51" s="44"/>
      <c r="Q51" s="105">
        <v>6</v>
      </c>
    </row>
    <row r="52" spans="1:19" ht="15" thickBot="1" x14ac:dyDescent="0.25">
      <c r="A52" s="1" t="s">
        <v>72</v>
      </c>
      <c r="B52" s="52" t="s">
        <v>343</v>
      </c>
      <c r="C52" s="28"/>
      <c r="D52" s="28"/>
      <c r="E52" s="44">
        <v>3</v>
      </c>
      <c r="F52" s="44">
        <v>5</v>
      </c>
      <c r="G52" s="44">
        <v>4</v>
      </c>
      <c r="H52" s="44">
        <v>0</v>
      </c>
      <c r="I52" s="44">
        <v>0</v>
      </c>
      <c r="J52" s="44">
        <v>0</v>
      </c>
      <c r="K52" s="44">
        <v>0</v>
      </c>
      <c r="L52" s="44"/>
      <c r="M52" s="44"/>
      <c r="N52" s="44"/>
      <c r="O52" s="44"/>
      <c r="P52" s="44"/>
      <c r="Q52" s="105">
        <v>14</v>
      </c>
    </row>
    <row r="53" spans="1:19" ht="15" thickBot="1" x14ac:dyDescent="0.25">
      <c r="A53" s="1" t="s">
        <v>72</v>
      </c>
      <c r="B53" s="52" t="s">
        <v>344</v>
      </c>
      <c r="C53" s="28"/>
      <c r="D53" s="28"/>
      <c r="E53" s="44">
        <v>2</v>
      </c>
      <c r="F53" s="44">
        <v>1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/>
      <c r="M53" s="44"/>
      <c r="N53" s="44"/>
      <c r="O53" s="44"/>
      <c r="P53" s="44"/>
      <c r="Q53" s="105">
        <v>3</v>
      </c>
    </row>
    <row r="54" spans="1:19" ht="15" thickBot="1" x14ac:dyDescent="0.25">
      <c r="A54" s="1" t="s">
        <v>72</v>
      </c>
      <c r="B54" s="52" t="s">
        <v>345</v>
      </c>
      <c r="C54" s="28"/>
      <c r="D54" s="28"/>
      <c r="E54" s="44">
        <v>0</v>
      </c>
      <c r="F54" s="44">
        <v>2</v>
      </c>
      <c r="G54" s="44">
        <v>1</v>
      </c>
      <c r="H54" s="44">
        <v>0</v>
      </c>
      <c r="I54" s="44">
        <v>0</v>
      </c>
      <c r="J54" s="44">
        <v>0</v>
      </c>
      <c r="K54" s="44">
        <v>0</v>
      </c>
      <c r="L54" s="44"/>
      <c r="M54" s="44"/>
      <c r="N54" s="44"/>
      <c r="O54" s="44"/>
      <c r="P54" s="44"/>
      <c r="Q54" s="105">
        <v>3</v>
      </c>
    </row>
    <row r="55" spans="1:19" ht="15" thickBot="1" x14ac:dyDescent="0.25">
      <c r="A55" s="1" t="s">
        <v>72</v>
      </c>
      <c r="B55" s="52" t="s">
        <v>346</v>
      </c>
      <c r="C55" s="28"/>
      <c r="D55" s="28"/>
      <c r="E55" s="44">
        <v>2</v>
      </c>
      <c r="F55" s="44">
        <v>0</v>
      </c>
      <c r="G55" s="44">
        <v>0</v>
      </c>
      <c r="H55" s="44">
        <v>0</v>
      </c>
      <c r="I55" s="44">
        <v>0</v>
      </c>
      <c r="J55" s="44">
        <v>0</v>
      </c>
      <c r="K55" s="44">
        <v>1</v>
      </c>
      <c r="L55" s="44"/>
      <c r="M55" s="44"/>
      <c r="N55" s="44"/>
      <c r="O55" s="44"/>
      <c r="P55" s="44"/>
      <c r="Q55" s="105">
        <v>2</v>
      </c>
    </row>
    <row r="56" spans="1:19" ht="15" thickBot="1" x14ac:dyDescent="0.25">
      <c r="A56" s="1" t="s">
        <v>72</v>
      </c>
      <c r="B56" s="52" t="s">
        <v>347</v>
      </c>
      <c r="C56" s="28"/>
      <c r="D56" s="28"/>
      <c r="E56" s="44">
        <v>0</v>
      </c>
      <c r="F56" s="44">
        <v>1</v>
      </c>
      <c r="G56" s="44">
        <v>0</v>
      </c>
      <c r="H56" s="44">
        <v>0</v>
      </c>
      <c r="I56" s="44">
        <v>0</v>
      </c>
      <c r="J56" s="44">
        <v>0</v>
      </c>
      <c r="K56" s="44">
        <v>3</v>
      </c>
      <c r="L56" s="44"/>
      <c r="M56" s="44"/>
      <c r="N56" s="44"/>
      <c r="O56" s="44"/>
      <c r="P56" s="44"/>
      <c r="Q56" s="105">
        <v>1</v>
      </c>
    </row>
    <row r="57" spans="1:19" ht="15" thickBot="1" x14ac:dyDescent="0.25">
      <c r="A57" s="1" t="s">
        <v>72</v>
      </c>
      <c r="B57" s="52" t="s">
        <v>348</v>
      </c>
      <c r="C57" s="28"/>
      <c r="D57" s="28"/>
      <c r="E57" s="44">
        <v>0</v>
      </c>
      <c r="F57" s="44">
        <v>0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  <c r="L57" s="44"/>
      <c r="M57" s="44"/>
      <c r="N57" s="44"/>
      <c r="O57" s="44"/>
      <c r="P57" s="44"/>
      <c r="Q57" s="105">
        <v>0</v>
      </c>
    </row>
    <row r="58" spans="1:19" ht="15" thickBot="1" x14ac:dyDescent="0.25">
      <c r="A58" s="1" t="s">
        <v>72</v>
      </c>
      <c r="B58" s="52" t="s">
        <v>349</v>
      </c>
      <c r="C58" s="28"/>
      <c r="D58" s="28"/>
      <c r="E58" s="44">
        <v>0</v>
      </c>
      <c r="F58" s="44">
        <v>1</v>
      </c>
      <c r="G58" s="44">
        <v>0</v>
      </c>
      <c r="H58" s="44">
        <v>2</v>
      </c>
      <c r="I58" s="44">
        <v>2</v>
      </c>
      <c r="J58" s="44">
        <v>0</v>
      </c>
      <c r="K58" s="44">
        <v>0</v>
      </c>
      <c r="L58" s="44"/>
      <c r="M58" s="44"/>
      <c r="N58" s="44"/>
      <c r="O58" s="44"/>
      <c r="P58" s="44"/>
      <c r="Q58" s="105">
        <v>5</v>
      </c>
    </row>
    <row r="59" spans="1:19" ht="15" thickBot="1" x14ac:dyDescent="0.25">
      <c r="A59" s="1" t="s">
        <v>72</v>
      </c>
      <c r="B59" s="52" t="s">
        <v>350</v>
      </c>
      <c r="C59" s="28"/>
      <c r="D59" s="28"/>
      <c r="E59" s="44">
        <v>5</v>
      </c>
      <c r="F59" s="44">
        <v>0</v>
      </c>
      <c r="G59" s="44">
        <v>4</v>
      </c>
      <c r="H59" s="44">
        <v>0</v>
      </c>
      <c r="I59" s="44">
        <v>0</v>
      </c>
      <c r="J59" s="44">
        <v>0</v>
      </c>
      <c r="K59" s="44">
        <v>0</v>
      </c>
      <c r="L59" s="44"/>
      <c r="M59" s="44"/>
      <c r="N59" s="44"/>
      <c r="O59" s="44"/>
      <c r="P59" s="44"/>
      <c r="Q59" s="105">
        <v>9</v>
      </c>
    </row>
    <row r="60" spans="1:19" ht="15" thickBot="1" x14ac:dyDescent="0.25">
      <c r="A60" s="1" t="s">
        <v>72</v>
      </c>
      <c r="B60" s="52" t="s">
        <v>351</v>
      </c>
      <c r="C60" s="28"/>
      <c r="D60" s="28"/>
      <c r="E60" s="44">
        <v>2</v>
      </c>
      <c r="F60" s="44">
        <v>26</v>
      </c>
      <c r="G60" s="44">
        <v>3</v>
      </c>
      <c r="H60" s="44">
        <v>0</v>
      </c>
      <c r="I60" s="44">
        <v>11</v>
      </c>
      <c r="J60" s="44">
        <v>2</v>
      </c>
      <c r="K60" s="44">
        <v>2</v>
      </c>
      <c r="L60" s="44"/>
      <c r="M60" s="44"/>
      <c r="N60" s="44"/>
      <c r="O60" s="44"/>
      <c r="P60" s="44"/>
      <c r="Q60" s="105">
        <v>44</v>
      </c>
    </row>
    <row r="61" spans="1:19" ht="15" thickBot="1" x14ac:dyDescent="0.25">
      <c r="A61" s="1" t="s">
        <v>72</v>
      </c>
      <c r="B61" s="52" t="s">
        <v>352</v>
      </c>
      <c r="C61" s="28"/>
      <c r="D61" s="28"/>
      <c r="E61" s="44">
        <v>1</v>
      </c>
      <c r="F61" s="44">
        <v>0</v>
      </c>
      <c r="G61" s="44">
        <v>1</v>
      </c>
      <c r="H61" s="44">
        <v>0</v>
      </c>
      <c r="I61" s="44">
        <v>0</v>
      </c>
      <c r="J61" s="44">
        <v>0</v>
      </c>
      <c r="K61" s="44">
        <v>0</v>
      </c>
      <c r="L61" s="44"/>
      <c r="M61" s="44"/>
      <c r="N61" s="44"/>
      <c r="O61" s="44"/>
      <c r="P61" s="44"/>
      <c r="Q61" s="105">
        <v>2</v>
      </c>
    </row>
    <row r="62" spans="1:19" ht="15" thickBot="1" x14ac:dyDescent="0.25">
      <c r="A62" s="1" t="s">
        <v>72</v>
      </c>
      <c r="B62" s="52" t="s">
        <v>353</v>
      </c>
      <c r="C62" s="28"/>
      <c r="D62" s="28"/>
      <c r="E62" s="44">
        <v>0</v>
      </c>
      <c r="F62" s="44">
        <v>0</v>
      </c>
      <c r="G62" s="44">
        <v>1</v>
      </c>
      <c r="H62" s="44">
        <v>0</v>
      </c>
      <c r="I62" s="44">
        <v>0</v>
      </c>
      <c r="J62" s="44">
        <v>0</v>
      </c>
      <c r="K62" s="44">
        <v>3</v>
      </c>
      <c r="L62" s="44"/>
      <c r="M62" s="44"/>
      <c r="N62" s="44"/>
      <c r="O62" s="44"/>
      <c r="P62" s="44"/>
      <c r="Q62" s="105">
        <v>1</v>
      </c>
    </row>
    <row r="63" spans="1:19" ht="15" thickBot="1" x14ac:dyDescent="0.25">
      <c r="A63" s="51" t="s">
        <v>72</v>
      </c>
      <c r="B63" s="52" t="s">
        <v>354</v>
      </c>
      <c r="C63" s="28"/>
      <c r="D63" s="28"/>
      <c r="E63" s="44">
        <v>12</v>
      </c>
      <c r="F63" s="44">
        <v>5</v>
      </c>
      <c r="G63" s="44">
        <v>60</v>
      </c>
      <c r="H63" s="44">
        <v>33</v>
      </c>
      <c r="I63" s="44">
        <v>16</v>
      </c>
      <c r="J63" s="44">
        <v>12</v>
      </c>
      <c r="K63" s="44">
        <v>18</v>
      </c>
      <c r="L63" s="44"/>
      <c r="M63" s="44"/>
      <c r="N63" s="44"/>
      <c r="O63" s="44"/>
      <c r="P63" s="44"/>
      <c r="Q63" s="105">
        <v>138</v>
      </c>
    </row>
    <row r="64" spans="1:19" ht="15" thickBot="1" x14ac:dyDescent="0.25">
      <c r="A64" s="294" t="s">
        <v>160</v>
      </c>
      <c r="B64" s="295"/>
      <c r="C64" s="76">
        <v>0.88348667735854358</v>
      </c>
      <c r="D64" s="75">
        <v>0.1457753017641597</v>
      </c>
      <c r="E64" s="37">
        <v>57</v>
      </c>
      <c r="F64" s="37">
        <v>53</v>
      </c>
      <c r="G64" s="37">
        <v>89</v>
      </c>
      <c r="H64" s="37">
        <v>53</v>
      </c>
      <c r="I64" s="37">
        <v>39</v>
      </c>
      <c r="J64" s="37">
        <v>18</v>
      </c>
      <c r="K64" s="37">
        <v>38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211">
        <v>314</v>
      </c>
      <c r="R64" s="372">
        <v>2154</v>
      </c>
      <c r="S64" s="373"/>
    </row>
    <row r="65" spans="1:19" ht="15" thickBot="1" x14ac:dyDescent="0.25">
      <c r="A65" s="1" t="s">
        <v>83</v>
      </c>
      <c r="B65" s="52" t="s">
        <v>355</v>
      </c>
      <c r="C65" s="28"/>
      <c r="D65" s="28"/>
      <c r="E65" s="44">
        <v>0</v>
      </c>
      <c r="F65" s="44">
        <v>13</v>
      </c>
      <c r="G65" s="44">
        <v>6</v>
      </c>
      <c r="H65" s="44">
        <v>32</v>
      </c>
      <c r="I65" s="44">
        <v>9</v>
      </c>
      <c r="J65" s="44">
        <v>4</v>
      </c>
      <c r="K65" s="44">
        <v>15</v>
      </c>
      <c r="L65" s="44"/>
      <c r="M65" s="44"/>
      <c r="N65" s="44"/>
      <c r="O65" s="44"/>
      <c r="P65" s="44"/>
      <c r="Q65" s="105">
        <v>64</v>
      </c>
    </row>
    <row r="66" spans="1:19" ht="15" thickBot="1" x14ac:dyDescent="0.25">
      <c r="A66" s="1" t="s">
        <v>83</v>
      </c>
      <c r="B66" s="52" t="s">
        <v>356</v>
      </c>
      <c r="C66" s="28"/>
      <c r="D66" s="28"/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/>
      <c r="M66" s="44"/>
      <c r="N66" s="44"/>
      <c r="O66" s="44"/>
      <c r="P66" s="44"/>
      <c r="Q66" s="105">
        <v>0</v>
      </c>
    </row>
    <row r="67" spans="1:19" ht="15" thickBot="1" x14ac:dyDescent="0.25">
      <c r="A67" s="1" t="s">
        <v>83</v>
      </c>
      <c r="B67" s="52" t="s">
        <v>357</v>
      </c>
      <c r="C67" s="28"/>
      <c r="D67" s="28"/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/>
      <c r="M67" s="44"/>
      <c r="N67" s="44"/>
      <c r="O67" s="44"/>
      <c r="P67" s="44"/>
      <c r="Q67" s="105">
        <v>0</v>
      </c>
    </row>
    <row r="68" spans="1:19" ht="15" thickBot="1" x14ac:dyDescent="0.25">
      <c r="A68" s="1" t="s">
        <v>83</v>
      </c>
      <c r="B68" s="52" t="s">
        <v>358</v>
      </c>
      <c r="C68" s="28"/>
      <c r="D68" s="28"/>
      <c r="E68" s="44">
        <v>0</v>
      </c>
      <c r="F68" s="44">
        <v>0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  <c r="L68" s="44"/>
      <c r="M68" s="44"/>
      <c r="N68" s="44"/>
      <c r="O68" s="44"/>
      <c r="P68" s="44"/>
      <c r="Q68" s="105">
        <v>0</v>
      </c>
    </row>
    <row r="69" spans="1:19" ht="15" thickBot="1" x14ac:dyDescent="0.25">
      <c r="A69" s="1" t="s">
        <v>83</v>
      </c>
      <c r="B69" s="52" t="s">
        <v>359</v>
      </c>
      <c r="C69" s="28"/>
      <c r="D69" s="28"/>
      <c r="E69" s="44">
        <v>0</v>
      </c>
      <c r="F69" s="44">
        <v>0</v>
      </c>
      <c r="G69" s="44">
        <v>0</v>
      </c>
      <c r="H69" s="44">
        <v>0</v>
      </c>
      <c r="I69" s="44">
        <v>0</v>
      </c>
      <c r="J69" s="44">
        <v>0</v>
      </c>
      <c r="K69" s="44">
        <v>0</v>
      </c>
      <c r="L69" s="44"/>
      <c r="M69" s="44"/>
      <c r="N69" s="44"/>
      <c r="O69" s="44"/>
      <c r="P69" s="44"/>
      <c r="Q69" s="105">
        <v>0</v>
      </c>
    </row>
    <row r="70" spans="1:19" ht="15" thickBot="1" x14ac:dyDescent="0.25">
      <c r="A70" s="1" t="s">
        <v>83</v>
      </c>
      <c r="B70" s="52" t="s">
        <v>360</v>
      </c>
      <c r="C70" s="28"/>
      <c r="D70" s="28"/>
      <c r="E70" s="44">
        <v>0</v>
      </c>
      <c r="F70" s="44">
        <v>0</v>
      </c>
      <c r="G70" s="44">
        <v>0</v>
      </c>
      <c r="H70" s="44">
        <v>0</v>
      </c>
      <c r="I70" s="44">
        <v>0</v>
      </c>
      <c r="J70" s="44">
        <v>0</v>
      </c>
      <c r="K70" s="44">
        <v>0</v>
      </c>
      <c r="L70" s="44"/>
      <c r="M70" s="44"/>
      <c r="N70" s="44"/>
      <c r="O70" s="44"/>
      <c r="P70" s="44"/>
      <c r="Q70" s="105">
        <v>0</v>
      </c>
    </row>
    <row r="71" spans="1:19" ht="15" thickBot="1" x14ac:dyDescent="0.25">
      <c r="A71" s="1" t="s">
        <v>83</v>
      </c>
      <c r="B71" s="52" t="s">
        <v>361</v>
      </c>
      <c r="C71" s="28"/>
      <c r="D71" s="28"/>
      <c r="E71" s="44">
        <v>0</v>
      </c>
      <c r="F71" s="44">
        <v>0</v>
      </c>
      <c r="G71" s="44">
        <v>0</v>
      </c>
      <c r="H71" s="44">
        <v>0</v>
      </c>
      <c r="I71" s="44">
        <v>0</v>
      </c>
      <c r="J71" s="44">
        <v>0</v>
      </c>
      <c r="K71" s="44">
        <v>0</v>
      </c>
      <c r="L71" s="44"/>
      <c r="M71" s="44"/>
      <c r="N71" s="44"/>
      <c r="O71" s="44"/>
      <c r="P71" s="44"/>
      <c r="Q71" s="105">
        <v>0</v>
      </c>
    </row>
    <row r="72" spans="1:19" ht="15" thickBot="1" x14ac:dyDescent="0.25">
      <c r="A72" s="1" t="s">
        <v>83</v>
      </c>
      <c r="B72" s="52" t="s">
        <v>362</v>
      </c>
      <c r="C72" s="28"/>
      <c r="D72" s="28"/>
      <c r="E72" s="44">
        <v>0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44"/>
      <c r="M72" s="44"/>
      <c r="N72" s="44"/>
      <c r="O72" s="44"/>
      <c r="P72" s="44"/>
      <c r="Q72" s="105">
        <v>0</v>
      </c>
    </row>
    <row r="73" spans="1:19" ht="15" thickBot="1" x14ac:dyDescent="0.25">
      <c r="A73" s="1" t="s">
        <v>83</v>
      </c>
      <c r="B73" s="52" t="s">
        <v>363</v>
      </c>
      <c r="C73" s="28"/>
      <c r="D73" s="28"/>
      <c r="E73" s="44">
        <v>0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  <c r="L73" s="44"/>
      <c r="M73" s="44"/>
      <c r="N73" s="44"/>
      <c r="O73" s="44"/>
      <c r="P73" s="44"/>
      <c r="Q73" s="105">
        <v>0</v>
      </c>
    </row>
    <row r="74" spans="1:19" ht="15" thickBot="1" x14ac:dyDescent="0.25">
      <c r="A74" s="1" t="s">
        <v>83</v>
      </c>
      <c r="B74" s="52" t="s">
        <v>364</v>
      </c>
      <c r="C74" s="28"/>
      <c r="D74" s="28"/>
      <c r="E74" s="44">
        <v>0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/>
      <c r="M74" s="44"/>
      <c r="N74" s="44"/>
      <c r="O74" s="44"/>
      <c r="P74" s="44"/>
      <c r="Q74" s="105">
        <v>0</v>
      </c>
    </row>
    <row r="75" spans="1:19" ht="15" thickBot="1" x14ac:dyDescent="0.25">
      <c r="A75" s="294" t="s">
        <v>437</v>
      </c>
      <c r="B75" s="295"/>
      <c r="C75" s="76">
        <v>0.53872053872053871</v>
      </c>
      <c r="D75" s="75">
        <v>0.10666666666666667</v>
      </c>
      <c r="E75" s="37">
        <v>0</v>
      </c>
      <c r="F75" s="37">
        <v>13</v>
      </c>
      <c r="G75" s="37">
        <v>6</v>
      </c>
      <c r="H75" s="37">
        <v>32</v>
      </c>
      <c r="I75" s="37">
        <v>9</v>
      </c>
      <c r="J75" s="37">
        <v>4</v>
      </c>
      <c r="K75" s="37">
        <v>15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211">
        <v>64</v>
      </c>
      <c r="R75" s="372">
        <v>600</v>
      </c>
      <c r="S75" s="373"/>
    </row>
    <row r="76" spans="1:19" ht="15" thickBot="1" x14ac:dyDescent="0.25">
      <c r="A76" s="1" t="s">
        <v>89</v>
      </c>
      <c r="B76" s="52" t="s">
        <v>365</v>
      </c>
      <c r="C76" s="28"/>
      <c r="D76" s="28"/>
      <c r="E76" s="44">
        <v>1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/>
      <c r="M76" s="44"/>
      <c r="N76" s="44"/>
      <c r="O76" s="44"/>
      <c r="P76" s="44"/>
      <c r="Q76" s="105">
        <v>1</v>
      </c>
    </row>
    <row r="77" spans="1:19" ht="15" thickBot="1" x14ac:dyDescent="0.25">
      <c r="A77" s="1" t="s">
        <v>89</v>
      </c>
      <c r="B77" s="52" t="s">
        <v>366</v>
      </c>
      <c r="C77" s="28"/>
      <c r="D77" s="28"/>
      <c r="E77" s="44">
        <v>0</v>
      </c>
      <c r="F77" s="44">
        <v>1</v>
      </c>
      <c r="G77" s="44">
        <v>0</v>
      </c>
      <c r="H77" s="44">
        <v>0</v>
      </c>
      <c r="I77" s="44">
        <v>1</v>
      </c>
      <c r="J77" s="44">
        <v>0</v>
      </c>
      <c r="K77" s="44">
        <v>0</v>
      </c>
      <c r="L77" s="44"/>
      <c r="M77" s="44"/>
      <c r="N77" s="44"/>
      <c r="O77" s="44"/>
      <c r="P77" s="44"/>
      <c r="Q77" s="105">
        <v>2</v>
      </c>
    </row>
    <row r="78" spans="1:19" ht="15" thickBot="1" x14ac:dyDescent="0.25">
      <c r="A78" s="1" t="s">
        <v>89</v>
      </c>
      <c r="B78" s="52" t="s">
        <v>367</v>
      </c>
      <c r="C78" s="28"/>
      <c r="D78" s="28"/>
      <c r="E78" s="44">
        <v>0</v>
      </c>
      <c r="F78" s="44">
        <v>0</v>
      </c>
      <c r="G78" s="44">
        <v>1</v>
      </c>
      <c r="H78" s="44">
        <v>4</v>
      </c>
      <c r="I78" s="44">
        <v>1</v>
      </c>
      <c r="J78" s="44">
        <v>6</v>
      </c>
      <c r="K78" s="44">
        <v>3</v>
      </c>
      <c r="L78" s="44"/>
      <c r="M78" s="44"/>
      <c r="N78" s="44"/>
      <c r="O78" s="44"/>
      <c r="P78" s="44"/>
      <c r="Q78" s="105">
        <v>12</v>
      </c>
    </row>
    <row r="79" spans="1:19" ht="15" thickBot="1" x14ac:dyDescent="0.25">
      <c r="A79" s="1" t="s">
        <v>89</v>
      </c>
      <c r="B79" s="52" t="s">
        <v>368</v>
      </c>
      <c r="C79" s="28"/>
      <c r="D79" s="28"/>
      <c r="E79" s="44">
        <v>0</v>
      </c>
      <c r="F79" s="44">
        <v>2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/>
      <c r="M79" s="44"/>
      <c r="N79" s="44"/>
      <c r="O79" s="44"/>
      <c r="P79" s="44"/>
      <c r="Q79" s="105">
        <v>2</v>
      </c>
    </row>
    <row r="80" spans="1:19" ht="15" thickBot="1" x14ac:dyDescent="0.25">
      <c r="A80" s="1" t="s">
        <v>89</v>
      </c>
      <c r="B80" s="52" t="s">
        <v>369</v>
      </c>
      <c r="C80" s="28"/>
      <c r="D80" s="28"/>
      <c r="E80" s="44">
        <v>1</v>
      </c>
      <c r="F80" s="44">
        <v>1</v>
      </c>
      <c r="G80" s="44">
        <v>1</v>
      </c>
      <c r="H80" s="44">
        <v>0</v>
      </c>
      <c r="I80" s="44">
        <v>0</v>
      </c>
      <c r="J80" s="44">
        <v>1</v>
      </c>
      <c r="K80" s="44">
        <v>0</v>
      </c>
      <c r="L80" s="44"/>
      <c r="M80" s="44"/>
      <c r="N80" s="44"/>
      <c r="O80" s="44"/>
      <c r="P80" s="44"/>
      <c r="Q80" s="105">
        <v>4</v>
      </c>
    </row>
    <row r="81" spans="1:19" ht="15" thickBot="1" x14ac:dyDescent="0.25">
      <c r="A81" s="294" t="s">
        <v>438</v>
      </c>
      <c r="B81" s="295"/>
      <c r="C81" s="76">
        <v>0.20529866067064229</v>
      </c>
      <c r="D81" s="75">
        <v>3.962264150943396E-2</v>
      </c>
      <c r="E81" s="37">
        <v>2</v>
      </c>
      <c r="F81" s="37">
        <v>4</v>
      </c>
      <c r="G81" s="37">
        <v>2</v>
      </c>
      <c r="H81" s="37">
        <v>4</v>
      </c>
      <c r="I81" s="37">
        <v>2</v>
      </c>
      <c r="J81" s="37">
        <v>7</v>
      </c>
      <c r="K81" s="37">
        <v>3</v>
      </c>
      <c r="L81" s="37">
        <v>0</v>
      </c>
      <c r="M81" s="37">
        <v>0</v>
      </c>
      <c r="N81" s="37">
        <v>0</v>
      </c>
      <c r="O81" s="37">
        <v>0</v>
      </c>
      <c r="P81" s="37">
        <v>0</v>
      </c>
      <c r="Q81" s="211">
        <v>21</v>
      </c>
      <c r="R81" s="372">
        <v>530</v>
      </c>
      <c r="S81" s="373"/>
    </row>
    <row r="82" spans="1:19" ht="15" thickBot="1" x14ac:dyDescent="0.25">
      <c r="A82" s="1" t="s">
        <v>100</v>
      </c>
      <c r="B82" s="52" t="s">
        <v>370</v>
      </c>
      <c r="C82" s="28"/>
      <c r="D82" s="28"/>
      <c r="E82" s="44">
        <v>0</v>
      </c>
      <c r="F82" s="44">
        <v>0</v>
      </c>
      <c r="G82" s="44">
        <v>0</v>
      </c>
      <c r="H82" s="44">
        <v>3</v>
      </c>
      <c r="I82" s="44">
        <v>3</v>
      </c>
      <c r="J82" s="44">
        <v>0</v>
      </c>
      <c r="K82" s="44">
        <v>0</v>
      </c>
      <c r="L82" s="44"/>
      <c r="M82" s="44"/>
      <c r="N82" s="44"/>
      <c r="O82" s="44"/>
      <c r="P82" s="44"/>
      <c r="Q82" s="105">
        <v>6</v>
      </c>
    </row>
    <row r="83" spans="1:19" ht="15" thickBot="1" x14ac:dyDescent="0.25">
      <c r="A83" s="1" t="s">
        <v>100</v>
      </c>
      <c r="B83" s="52" t="s">
        <v>371</v>
      </c>
      <c r="C83" s="28"/>
      <c r="D83" s="28"/>
      <c r="E83" s="44">
        <v>0</v>
      </c>
      <c r="F83" s="44">
        <v>0</v>
      </c>
      <c r="G83" s="44">
        <v>0</v>
      </c>
      <c r="H83" s="44">
        <v>1</v>
      </c>
      <c r="I83" s="44">
        <v>4</v>
      </c>
      <c r="J83" s="44">
        <v>0</v>
      </c>
      <c r="K83" s="44">
        <v>6</v>
      </c>
      <c r="L83" s="44"/>
      <c r="M83" s="44"/>
      <c r="N83" s="44"/>
      <c r="O83" s="44"/>
      <c r="P83" s="44"/>
      <c r="Q83" s="105">
        <v>5</v>
      </c>
    </row>
    <row r="84" spans="1:19" ht="15" thickBot="1" x14ac:dyDescent="0.25">
      <c r="A84" s="1" t="s">
        <v>100</v>
      </c>
      <c r="B84" s="52" t="s">
        <v>372</v>
      </c>
      <c r="C84" s="28"/>
      <c r="D84" s="28"/>
      <c r="E84" s="44">
        <v>0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/>
      <c r="M84" s="44"/>
      <c r="N84" s="44"/>
      <c r="O84" s="44"/>
      <c r="P84" s="44"/>
      <c r="Q84" s="105">
        <v>0</v>
      </c>
    </row>
    <row r="85" spans="1:19" ht="15" thickBot="1" x14ac:dyDescent="0.25">
      <c r="A85" s="1" t="s">
        <v>100</v>
      </c>
      <c r="B85" s="52" t="s">
        <v>379</v>
      </c>
      <c r="C85" s="28"/>
      <c r="D85" s="28"/>
      <c r="E85" s="44">
        <v>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/>
      <c r="M85" s="44"/>
      <c r="N85" s="44"/>
      <c r="O85" s="44"/>
      <c r="P85" s="44"/>
      <c r="Q85" s="105">
        <v>0</v>
      </c>
    </row>
    <row r="86" spans="1:19" ht="15" thickBot="1" x14ac:dyDescent="0.25">
      <c r="A86" s="1" t="s">
        <v>100</v>
      </c>
      <c r="B86" s="52" t="s">
        <v>373</v>
      </c>
      <c r="C86" s="28"/>
      <c r="D86" s="28"/>
      <c r="E86" s="44">
        <v>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/>
      <c r="M86" s="44"/>
      <c r="N86" s="44"/>
      <c r="O86" s="44"/>
      <c r="P86" s="44"/>
      <c r="Q86" s="105">
        <v>0</v>
      </c>
    </row>
    <row r="87" spans="1:19" ht="15" thickBot="1" x14ac:dyDescent="0.25">
      <c r="A87" s="1" t="s">
        <v>100</v>
      </c>
      <c r="B87" s="52" t="s">
        <v>374</v>
      </c>
      <c r="C87" s="28"/>
      <c r="D87" s="28"/>
      <c r="E87" s="44">
        <v>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4</v>
      </c>
      <c r="L87" s="44"/>
      <c r="M87" s="44"/>
      <c r="N87" s="44"/>
      <c r="O87" s="44"/>
      <c r="P87" s="44"/>
      <c r="Q87" s="105">
        <v>0</v>
      </c>
    </row>
    <row r="88" spans="1:19" ht="15" thickBot="1" x14ac:dyDescent="0.25">
      <c r="A88" s="1" t="s">
        <v>100</v>
      </c>
      <c r="B88" s="52" t="s">
        <v>375</v>
      </c>
      <c r="C88" s="28"/>
      <c r="D88" s="28"/>
      <c r="E88" s="44">
        <v>0</v>
      </c>
      <c r="F88" s="44">
        <v>0</v>
      </c>
      <c r="G88" s="44">
        <v>0</v>
      </c>
      <c r="H88" s="44">
        <v>1</v>
      </c>
      <c r="I88" s="44">
        <v>1</v>
      </c>
      <c r="J88" s="44">
        <v>0</v>
      </c>
      <c r="K88" s="44">
        <v>0</v>
      </c>
      <c r="L88" s="44"/>
      <c r="M88" s="44"/>
      <c r="N88" s="44"/>
      <c r="O88" s="44"/>
      <c r="P88" s="44"/>
      <c r="Q88" s="105">
        <v>2</v>
      </c>
    </row>
    <row r="89" spans="1:19" ht="15" thickBot="1" x14ac:dyDescent="0.25">
      <c r="A89" s="1" t="s">
        <v>100</v>
      </c>
      <c r="B89" s="52" t="s">
        <v>376</v>
      </c>
      <c r="C89" s="28"/>
      <c r="D89" s="28"/>
      <c r="E89" s="44">
        <v>0</v>
      </c>
      <c r="F89" s="44">
        <v>0</v>
      </c>
      <c r="G89" s="44">
        <v>0</v>
      </c>
      <c r="H89" s="44">
        <v>0</v>
      </c>
      <c r="I89" s="44">
        <v>4</v>
      </c>
      <c r="J89" s="44">
        <v>0</v>
      </c>
      <c r="K89" s="44">
        <v>0</v>
      </c>
      <c r="L89" s="44"/>
      <c r="M89" s="44"/>
      <c r="N89" s="44"/>
      <c r="O89" s="44"/>
      <c r="P89" s="44"/>
      <c r="Q89" s="105">
        <v>4</v>
      </c>
    </row>
    <row r="90" spans="1:19" ht="15" thickBot="1" x14ac:dyDescent="0.25">
      <c r="A90" s="1" t="s">
        <v>100</v>
      </c>
      <c r="B90" s="52" t="s">
        <v>377</v>
      </c>
      <c r="C90" s="28"/>
      <c r="D90" s="28"/>
      <c r="E90" s="44">
        <v>0</v>
      </c>
      <c r="F90" s="44">
        <v>0</v>
      </c>
      <c r="G90" s="44">
        <v>0</v>
      </c>
      <c r="H90" s="44">
        <v>0</v>
      </c>
      <c r="I90" s="44">
        <v>0</v>
      </c>
      <c r="J90" s="44">
        <v>0</v>
      </c>
      <c r="K90" s="44">
        <v>0</v>
      </c>
      <c r="L90" s="44"/>
      <c r="M90" s="44"/>
      <c r="N90" s="44"/>
      <c r="O90" s="44"/>
      <c r="P90" s="44"/>
      <c r="Q90" s="105">
        <v>0</v>
      </c>
    </row>
    <row r="91" spans="1:19" ht="15" thickBot="1" x14ac:dyDescent="0.25">
      <c r="A91" s="1" t="s">
        <v>100</v>
      </c>
      <c r="B91" s="52" t="s">
        <v>378</v>
      </c>
      <c r="C91" s="28"/>
      <c r="D91" s="28"/>
      <c r="E91" s="44">
        <v>0</v>
      </c>
      <c r="F91" s="44">
        <v>0</v>
      </c>
      <c r="G91" s="44">
        <v>0</v>
      </c>
      <c r="H91" s="44">
        <v>0</v>
      </c>
      <c r="I91" s="44">
        <v>0</v>
      </c>
      <c r="J91" s="44">
        <v>0</v>
      </c>
      <c r="K91" s="44">
        <v>28</v>
      </c>
      <c r="L91" s="44"/>
      <c r="M91" s="44"/>
      <c r="N91" s="44"/>
      <c r="O91" s="44"/>
      <c r="P91" s="44"/>
      <c r="Q91" s="105">
        <v>0</v>
      </c>
    </row>
    <row r="92" spans="1:19" ht="15" thickBot="1" x14ac:dyDescent="0.25">
      <c r="A92" s="294" t="s">
        <v>439</v>
      </c>
      <c r="B92" s="295"/>
      <c r="C92" s="266">
        <v>0.1216475369951627</v>
      </c>
      <c r="D92" s="75">
        <v>1.9585253456221197E-2</v>
      </c>
      <c r="E92" s="37">
        <v>0</v>
      </c>
      <c r="F92" s="37">
        <v>0</v>
      </c>
      <c r="G92" s="37">
        <v>0</v>
      </c>
      <c r="H92" s="37">
        <v>5</v>
      </c>
      <c r="I92" s="37">
        <v>12</v>
      </c>
      <c r="J92" s="37">
        <v>0</v>
      </c>
      <c r="K92" s="37">
        <v>38</v>
      </c>
      <c r="L92" s="37">
        <v>0</v>
      </c>
      <c r="M92" s="37">
        <v>0</v>
      </c>
      <c r="N92" s="37">
        <v>0</v>
      </c>
      <c r="O92" s="37">
        <v>0</v>
      </c>
      <c r="P92" s="37">
        <v>0</v>
      </c>
      <c r="Q92" s="211">
        <v>17</v>
      </c>
      <c r="R92" s="372">
        <v>868</v>
      </c>
      <c r="S92" s="373"/>
    </row>
    <row r="93" spans="1:19" ht="15" thickBot="1" x14ac:dyDescent="0.25">
      <c r="A93" s="1" t="s">
        <v>116</v>
      </c>
      <c r="B93" s="52" t="s">
        <v>380</v>
      </c>
      <c r="C93" s="28"/>
      <c r="D93" s="28"/>
      <c r="E93" s="44">
        <v>0</v>
      </c>
      <c r="F93" s="44">
        <v>0</v>
      </c>
      <c r="G93" s="44">
        <v>2</v>
      </c>
      <c r="H93" s="44">
        <v>3</v>
      </c>
      <c r="I93" s="44">
        <v>0</v>
      </c>
      <c r="J93" s="44">
        <v>20</v>
      </c>
      <c r="K93" s="44">
        <v>3</v>
      </c>
      <c r="L93" s="44"/>
      <c r="M93" s="44"/>
      <c r="N93" s="44"/>
      <c r="O93" s="44"/>
      <c r="P93" s="44"/>
      <c r="Q93" s="105">
        <v>25</v>
      </c>
    </row>
    <row r="94" spans="1:19" ht="15" thickBot="1" x14ac:dyDescent="0.25">
      <c r="A94" s="1" t="s">
        <v>116</v>
      </c>
      <c r="B94" s="52" t="s">
        <v>381</v>
      </c>
      <c r="C94" s="28"/>
      <c r="D94" s="28"/>
      <c r="E94" s="44">
        <v>10</v>
      </c>
      <c r="F94" s="44">
        <v>23</v>
      </c>
      <c r="G94" s="44">
        <v>21</v>
      </c>
      <c r="H94" s="44">
        <v>11</v>
      </c>
      <c r="I94" s="44">
        <v>16</v>
      </c>
      <c r="J94" s="44">
        <v>78</v>
      </c>
      <c r="K94" s="44">
        <v>8</v>
      </c>
      <c r="L94" s="44"/>
      <c r="M94" s="44"/>
      <c r="N94" s="44"/>
      <c r="O94" s="44"/>
      <c r="P94" s="44"/>
      <c r="Q94" s="105">
        <v>159</v>
      </c>
    </row>
    <row r="95" spans="1:19" ht="15" thickBot="1" x14ac:dyDescent="0.25">
      <c r="A95" s="1" t="s">
        <v>116</v>
      </c>
      <c r="B95" s="52" t="s">
        <v>382</v>
      </c>
      <c r="C95" s="28"/>
      <c r="D95" s="28"/>
      <c r="E95" s="44">
        <v>7</v>
      </c>
      <c r="F95" s="44">
        <v>14</v>
      </c>
      <c r="G95" s="44">
        <v>25</v>
      </c>
      <c r="H95" s="44">
        <v>14</v>
      </c>
      <c r="I95" s="44">
        <v>10</v>
      </c>
      <c r="J95" s="44">
        <v>0</v>
      </c>
      <c r="K95" s="44">
        <v>0</v>
      </c>
      <c r="L95" s="44"/>
      <c r="M95" s="44"/>
      <c r="N95" s="44"/>
      <c r="O95" s="44"/>
      <c r="P95" s="44"/>
      <c r="Q95" s="105">
        <v>70</v>
      </c>
    </row>
    <row r="96" spans="1:19" ht="15" thickBot="1" x14ac:dyDescent="0.25">
      <c r="A96" s="1" t="s">
        <v>116</v>
      </c>
      <c r="B96" s="52" t="s">
        <v>383</v>
      </c>
      <c r="C96" s="28"/>
      <c r="D96" s="28"/>
      <c r="E96" s="44">
        <v>0</v>
      </c>
      <c r="F96" s="44">
        <v>1</v>
      </c>
      <c r="G96" s="44">
        <v>1</v>
      </c>
      <c r="H96" s="44">
        <v>0</v>
      </c>
      <c r="I96" s="44">
        <v>59</v>
      </c>
      <c r="J96" s="44">
        <v>53</v>
      </c>
      <c r="K96" s="44">
        <v>0</v>
      </c>
      <c r="L96" s="44"/>
      <c r="M96" s="44"/>
      <c r="N96" s="44"/>
      <c r="O96" s="44"/>
      <c r="P96" s="44"/>
      <c r="Q96" s="105">
        <v>114</v>
      </c>
    </row>
    <row r="97" spans="1:19" ht="15" thickBot="1" x14ac:dyDescent="0.25">
      <c r="A97" s="1" t="s">
        <v>116</v>
      </c>
      <c r="B97" s="52" t="s">
        <v>384</v>
      </c>
      <c r="C97" s="28"/>
      <c r="D97" s="28"/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/>
      <c r="M97" s="44"/>
      <c r="N97" s="44"/>
      <c r="O97" s="44"/>
      <c r="P97" s="44"/>
      <c r="Q97" s="105">
        <v>0</v>
      </c>
    </row>
    <row r="98" spans="1:19" ht="15" thickBot="1" x14ac:dyDescent="0.25">
      <c r="A98" s="1" t="s">
        <v>116</v>
      </c>
      <c r="B98" s="52" t="s">
        <v>385</v>
      </c>
      <c r="C98" s="28"/>
      <c r="D98" s="28"/>
      <c r="E98" s="44">
        <v>0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/>
      <c r="M98" s="44"/>
      <c r="N98" s="44"/>
      <c r="O98" s="44"/>
      <c r="P98" s="44"/>
      <c r="Q98" s="105">
        <v>0</v>
      </c>
    </row>
    <row r="99" spans="1:19" ht="15" thickBot="1" x14ac:dyDescent="0.25">
      <c r="A99" s="1" t="s">
        <v>116</v>
      </c>
      <c r="B99" s="52" t="s">
        <v>386</v>
      </c>
      <c r="C99" s="28"/>
      <c r="D99" s="28"/>
      <c r="E99" s="44">
        <v>0</v>
      </c>
      <c r="F99" s="44">
        <v>0</v>
      </c>
      <c r="G99" s="44">
        <v>0</v>
      </c>
      <c r="H99" s="44">
        <v>0</v>
      </c>
      <c r="I99" s="44">
        <v>0</v>
      </c>
      <c r="J99" s="44">
        <v>0</v>
      </c>
      <c r="K99" s="44">
        <v>3</v>
      </c>
      <c r="L99" s="44"/>
      <c r="M99" s="44"/>
      <c r="N99" s="44"/>
      <c r="O99" s="44"/>
      <c r="P99" s="44"/>
      <c r="Q99" s="105">
        <v>0</v>
      </c>
    </row>
    <row r="100" spans="1:19" ht="15" thickBot="1" x14ac:dyDescent="0.25">
      <c r="A100" s="1" t="s">
        <v>116</v>
      </c>
      <c r="B100" s="52" t="s">
        <v>387</v>
      </c>
      <c r="C100" s="28"/>
      <c r="D100" s="28"/>
      <c r="E100" s="44">
        <v>0</v>
      </c>
      <c r="F100" s="44">
        <v>0</v>
      </c>
      <c r="G100" s="44">
        <v>0</v>
      </c>
      <c r="H100" s="44">
        <v>0</v>
      </c>
      <c r="I100" s="44">
        <v>0</v>
      </c>
      <c r="J100" s="44">
        <v>0</v>
      </c>
      <c r="K100" s="44">
        <v>0</v>
      </c>
      <c r="L100" s="44"/>
      <c r="M100" s="44"/>
      <c r="N100" s="44"/>
      <c r="O100" s="44"/>
      <c r="P100" s="44"/>
      <c r="Q100" s="105">
        <v>0</v>
      </c>
    </row>
    <row r="101" spans="1:19" ht="15" thickBot="1" x14ac:dyDescent="0.25">
      <c r="A101" s="1" t="s">
        <v>116</v>
      </c>
      <c r="B101" s="52" t="s">
        <v>388</v>
      </c>
      <c r="C101" s="28"/>
      <c r="D101" s="28"/>
      <c r="E101" s="44">
        <v>0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2</v>
      </c>
      <c r="L101" s="44"/>
      <c r="M101" s="44"/>
      <c r="N101" s="44"/>
      <c r="O101" s="44"/>
      <c r="P101" s="44"/>
      <c r="Q101" s="105">
        <v>0</v>
      </c>
    </row>
    <row r="102" spans="1:19" ht="15" thickBot="1" x14ac:dyDescent="0.25">
      <c r="A102" s="1" t="s">
        <v>116</v>
      </c>
      <c r="B102" s="52" t="s">
        <v>389</v>
      </c>
      <c r="C102" s="28"/>
      <c r="D102" s="28"/>
      <c r="E102" s="44">
        <v>0</v>
      </c>
      <c r="F102" s="44">
        <v>0</v>
      </c>
      <c r="G102" s="44">
        <v>0</v>
      </c>
      <c r="H102" s="44">
        <v>3</v>
      </c>
      <c r="I102" s="44">
        <v>0</v>
      </c>
      <c r="J102" s="44">
        <v>0</v>
      </c>
      <c r="K102" s="44">
        <v>0</v>
      </c>
      <c r="L102" s="44"/>
      <c r="M102" s="44"/>
      <c r="N102" s="44"/>
      <c r="O102" s="44"/>
      <c r="P102" s="44"/>
      <c r="Q102" s="105">
        <v>3</v>
      </c>
    </row>
    <row r="103" spans="1:19" ht="15" thickBot="1" x14ac:dyDescent="0.25">
      <c r="A103" s="1" t="s">
        <v>116</v>
      </c>
      <c r="B103" s="52" t="s">
        <v>390</v>
      </c>
      <c r="C103" s="28"/>
      <c r="D103" s="28"/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1</v>
      </c>
      <c r="K103" s="44">
        <v>4</v>
      </c>
      <c r="L103" s="44"/>
      <c r="M103" s="44"/>
      <c r="N103" s="44"/>
      <c r="O103" s="44"/>
      <c r="P103" s="44"/>
      <c r="Q103" s="105">
        <v>1</v>
      </c>
    </row>
    <row r="104" spans="1:19" ht="15" thickBot="1" x14ac:dyDescent="0.25">
      <c r="A104" s="1" t="s">
        <v>116</v>
      </c>
      <c r="B104" s="52" t="s">
        <v>391</v>
      </c>
      <c r="C104" s="28"/>
      <c r="D104" s="28"/>
      <c r="E104" s="44">
        <v>0</v>
      </c>
      <c r="F104" s="44">
        <v>0</v>
      </c>
      <c r="G104" s="44">
        <v>4</v>
      </c>
      <c r="H104" s="44">
        <v>0</v>
      </c>
      <c r="I104" s="44">
        <v>0</v>
      </c>
      <c r="J104" s="44">
        <v>0</v>
      </c>
      <c r="K104" s="44">
        <v>0</v>
      </c>
      <c r="L104" s="44"/>
      <c r="M104" s="44"/>
      <c r="N104" s="44"/>
      <c r="O104" s="44"/>
      <c r="P104" s="44"/>
      <c r="Q104" s="105">
        <v>4</v>
      </c>
    </row>
    <row r="105" spans="1:19" ht="15" thickBot="1" x14ac:dyDescent="0.25">
      <c r="A105" s="1" t="s">
        <v>116</v>
      </c>
      <c r="B105" s="52" t="s">
        <v>392</v>
      </c>
      <c r="C105" s="28"/>
      <c r="D105" s="28"/>
      <c r="E105" s="44">
        <v>0</v>
      </c>
      <c r="F105" s="44">
        <v>0</v>
      </c>
      <c r="G105" s="44">
        <v>0</v>
      </c>
      <c r="H105" s="44">
        <v>1</v>
      </c>
      <c r="I105" s="44">
        <v>0</v>
      </c>
      <c r="J105" s="44">
        <v>14</v>
      </c>
      <c r="K105" s="44">
        <v>3</v>
      </c>
      <c r="L105" s="44"/>
      <c r="M105" s="44"/>
      <c r="N105" s="44"/>
      <c r="O105" s="44"/>
      <c r="P105" s="44"/>
      <c r="Q105" s="105">
        <v>15</v>
      </c>
    </row>
    <row r="106" spans="1:19" ht="15" thickBot="1" x14ac:dyDescent="0.25">
      <c r="A106" s="1" t="s">
        <v>116</v>
      </c>
      <c r="B106" s="52" t="s">
        <v>393</v>
      </c>
      <c r="C106" s="28"/>
      <c r="D106" s="28"/>
      <c r="E106" s="44">
        <v>0</v>
      </c>
      <c r="F106" s="44">
        <v>0</v>
      </c>
      <c r="G106" s="44">
        <v>0</v>
      </c>
      <c r="H106" s="44">
        <v>0</v>
      </c>
      <c r="I106" s="44">
        <v>3</v>
      </c>
      <c r="J106" s="44">
        <v>25</v>
      </c>
      <c r="K106" s="44">
        <v>2</v>
      </c>
      <c r="L106" s="44"/>
      <c r="M106" s="44"/>
      <c r="N106" s="44"/>
      <c r="O106" s="44"/>
      <c r="P106" s="44"/>
      <c r="Q106" s="105">
        <v>28</v>
      </c>
    </row>
    <row r="107" spans="1:19" ht="15" thickBot="1" x14ac:dyDescent="0.25">
      <c r="A107" s="1" t="s">
        <v>116</v>
      </c>
      <c r="B107" s="52" t="s">
        <v>394</v>
      </c>
      <c r="C107" s="28"/>
      <c r="D107" s="28"/>
      <c r="E107" s="44">
        <v>0</v>
      </c>
      <c r="F107" s="44">
        <v>0</v>
      </c>
      <c r="G107" s="44">
        <v>0</v>
      </c>
      <c r="H107" s="44">
        <v>0</v>
      </c>
      <c r="I107" s="44">
        <v>0</v>
      </c>
      <c r="J107" s="44">
        <v>11</v>
      </c>
      <c r="K107" s="44">
        <v>14</v>
      </c>
      <c r="L107" s="44"/>
      <c r="M107" s="44"/>
      <c r="N107" s="44"/>
      <c r="O107" s="44"/>
      <c r="P107" s="44"/>
      <c r="Q107" s="105">
        <v>11</v>
      </c>
    </row>
    <row r="108" spans="1:19" ht="15" thickBot="1" x14ac:dyDescent="0.25">
      <c r="A108" s="1" t="s">
        <v>116</v>
      </c>
      <c r="B108" s="52" t="s">
        <v>395</v>
      </c>
      <c r="C108" s="28"/>
      <c r="D108" s="28"/>
      <c r="E108" s="44">
        <v>0</v>
      </c>
      <c r="F108" s="44">
        <v>4</v>
      </c>
      <c r="G108" s="44">
        <v>4</v>
      </c>
      <c r="H108" s="44">
        <v>3</v>
      </c>
      <c r="I108" s="44">
        <v>3</v>
      </c>
      <c r="J108" s="44">
        <v>4</v>
      </c>
      <c r="K108" s="44">
        <v>2</v>
      </c>
      <c r="L108" s="44"/>
      <c r="M108" s="44"/>
      <c r="N108" s="44"/>
      <c r="O108" s="44"/>
      <c r="P108" s="44"/>
      <c r="Q108" s="105">
        <v>18</v>
      </c>
    </row>
    <row r="109" spans="1:19" ht="15" thickBot="1" x14ac:dyDescent="0.25">
      <c r="A109" s="1" t="s">
        <v>116</v>
      </c>
      <c r="B109" s="52" t="s">
        <v>396</v>
      </c>
      <c r="C109" s="28"/>
      <c r="D109" s="28"/>
      <c r="E109" s="44">
        <v>0</v>
      </c>
      <c r="F109" s="44">
        <v>0</v>
      </c>
      <c r="G109" s="44">
        <v>2</v>
      </c>
      <c r="H109" s="44">
        <v>4</v>
      </c>
      <c r="I109" s="44">
        <v>2</v>
      </c>
      <c r="J109" s="44">
        <v>0</v>
      </c>
      <c r="K109" s="44">
        <v>0</v>
      </c>
      <c r="L109" s="44"/>
      <c r="M109" s="44"/>
      <c r="N109" s="44"/>
      <c r="O109" s="44"/>
      <c r="P109" s="44"/>
      <c r="Q109" s="105">
        <v>8</v>
      </c>
    </row>
    <row r="110" spans="1:19" ht="15" thickBot="1" x14ac:dyDescent="0.25">
      <c r="A110" s="138" t="s">
        <v>116</v>
      </c>
      <c r="B110" s="52" t="s">
        <v>397</v>
      </c>
      <c r="C110" s="28"/>
      <c r="D110" s="28"/>
      <c r="E110" s="44">
        <v>5</v>
      </c>
      <c r="F110" s="44">
        <v>13</v>
      </c>
      <c r="G110" s="44">
        <v>19</v>
      </c>
      <c r="H110" s="44">
        <v>22</v>
      </c>
      <c r="I110" s="44">
        <v>63</v>
      </c>
      <c r="J110" s="44">
        <v>60</v>
      </c>
      <c r="K110" s="44">
        <v>12</v>
      </c>
      <c r="L110" s="44"/>
      <c r="M110" s="44"/>
      <c r="N110" s="44"/>
      <c r="O110" s="44"/>
      <c r="P110" s="44"/>
      <c r="Q110" s="105">
        <v>182</v>
      </c>
    </row>
    <row r="111" spans="1:19" ht="15" thickBot="1" x14ac:dyDescent="0.25">
      <c r="A111" s="294" t="s">
        <v>163</v>
      </c>
      <c r="B111" s="295"/>
      <c r="C111" s="76">
        <v>0.50267885282067448</v>
      </c>
      <c r="D111" s="75">
        <v>7.6407185628742519E-2</v>
      </c>
      <c r="E111" s="37">
        <v>22</v>
      </c>
      <c r="F111" s="37">
        <v>55</v>
      </c>
      <c r="G111" s="37">
        <v>78</v>
      </c>
      <c r="H111" s="37">
        <v>61</v>
      </c>
      <c r="I111" s="37">
        <v>156</v>
      </c>
      <c r="J111" s="37">
        <v>266</v>
      </c>
      <c r="K111" s="37">
        <v>53</v>
      </c>
      <c r="L111" s="37">
        <v>0</v>
      </c>
      <c r="M111" s="37">
        <v>0</v>
      </c>
      <c r="N111" s="37">
        <v>0</v>
      </c>
      <c r="O111" s="37">
        <v>0</v>
      </c>
      <c r="P111" s="37">
        <v>0</v>
      </c>
      <c r="Q111" s="211">
        <v>638</v>
      </c>
      <c r="R111" s="372">
        <v>8350</v>
      </c>
      <c r="S111" s="373"/>
    </row>
    <row r="112" spans="1:19" ht="15" thickBot="1" x14ac:dyDescent="0.25">
      <c r="A112" s="1" t="s">
        <v>129</v>
      </c>
      <c r="B112" s="52" t="s">
        <v>398</v>
      </c>
      <c r="C112" s="28"/>
      <c r="D112" s="28"/>
      <c r="E112" s="44">
        <v>1</v>
      </c>
      <c r="F112" s="44">
        <v>0</v>
      </c>
      <c r="G112" s="44">
        <v>0</v>
      </c>
      <c r="H112" s="44">
        <v>0</v>
      </c>
      <c r="I112" s="44">
        <v>0</v>
      </c>
      <c r="J112" s="44">
        <v>0</v>
      </c>
      <c r="K112" s="44">
        <v>0</v>
      </c>
      <c r="L112" s="44"/>
      <c r="M112" s="44"/>
      <c r="N112" s="44"/>
      <c r="O112" s="44"/>
      <c r="P112" s="44"/>
      <c r="Q112" s="105">
        <v>1</v>
      </c>
    </row>
    <row r="113" spans="1:19" ht="15" thickBot="1" x14ac:dyDescent="0.25">
      <c r="A113" s="1" t="s">
        <v>129</v>
      </c>
      <c r="B113" s="52" t="s">
        <v>399</v>
      </c>
      <c r="C113" s="28"/>
      <c r="D113" s="28"/>
      <c r="E113" s="44">
        <v>1</v>
      </c>
      <c r="F113" s="44">
        <v>5</v>
      </c>
      <c r="G113" s="44">
        <v>0</v>
      </c>
      <c r="H113" s="44">
        <v>3</v>
      </c>
      <c r="I113" s="44">
        <v>1</v>
      </c>
      <c r="J113" s="44">
        <v>0</v>
      </c>
      <c r="K113" s="44">
        <v>0</v>
      </c>
      <c r="L113" s="44"/>
      <c r="M113" s="44"/>
      <c r="N113" s="44"/>
      <c r="O113" s="44"/>
      <c r="P113" s="44"/>
      <c r="Q113" s="105">
        <v>10</v>
      </c>
    </row>
    <row r="114" spans="1:19" ht="15" thickBot="1" x14ac:dyDescent="0.25">
      <c r="A114" s="1" t="s">
        <v>129</v>
      </c>
      <c r="B114" s="52" t="s">
        <v>400</v>
      </c>
      <c r="C114" s="28"/>
      <c r="D114" s="28"/>
      <c r="E114" s="44">
        <v>3</v>
      </c>
      <c r="F114" s="44">
        <v>2</v>
      </c>
      <c r="G114" s="44">
        <v>0</v>
      </c>
      <c r="H114" s="44">
        <v>0</v>
      </c>
      <c r="I114" s="44">
        <v>0</v>
      </c>
      <c r="J114" s="44">
        <v>0</v>
      </c>
      <c r="K114" s="44">
        <v>1</v>
      </c>
      <c r="L114" s="44"/>
      <c r="M114" s="44"/>
      <c r="N114" s="44"/>
      <c r="O114" s="44"/>
      <c r="P114" s="44"/>
      <c r="Q114" s="105">
        <v>5</v>
      </c>
    </row>
    <row r="115" spans="1:19" ht="15" thickBot="1" x14ac:dyDescent="0.25">
      <c r="A115" s="1" t="s">
        <v>129</v>
      </c>
      <c r="B115" s="52" t="s">
        <v>401</v>
      </c>
      <c r="C115" s="28"/>
      <c r="D115" s="28"/>
      <c r="E115" s="44">
        <v>5</v>
      </c>
      <c r="F115" s="44">
        <v>4</v>
      </c>
      <c r="G115" s="44">
        <v>2</v>
      </c>
      <c r="H115" s="44">
        <v>2</v>
      </c>
      <c r="I115" s="44">
        <v>0</v>
      </c>
      <c r="J115" s="44">
        <v>0</v>
      </c>
      <c r="K115" s="44">
        <v>0</v>
      </c>
      <c r="L115" s="44"/>
      <c r="M115" s="44"/>
      <c r="N115" s="44"/>
      <c r="O115" s="44"/>
      <c r="P115" s="44"/>
      <c r="Q115" s="105">
        <v>13</v>
      </c>
    </row>
    <row r="116" spans="1:19" ht="15" thickBot="1" x14ac:dyDescent="0.25">
      <c r="A116" s="1" t="s">
        <v>129</v>
      </c>
      <c r="B116" s="52" t="s">
        <v>402</v>
      </c>
      <c r="C116" s="28"/>
      <c r="D116" s="28"/>
      <c r="E116" s="44">
        <v>0</v>
      </c>
      <c r="F116" s="44">
        <v>0</v>
      </c>
      <c r="G116" s="44">
        <v>1</v>
      </c>
      <c r="H116" s="44">
        <v>0</v>
      </c>
      <c r="I116" s="44">
        <v>1</v>
      </c>
      <c r="J116" s="44">
        <v>1</v>
      </c>
      <c r="K116" s="44">
        <v>5</v>
      </c>
      <c r="L116" s="44"/>
      <c r="M116" s="44"/>
      <c r="N116" s="44"/>
      <c r="O116" s="44"/>
      <c r="P116" s="44"/>
      <c r="Q116" s="105">
        <v>3</v>
      </c>
    </row>
    <row r="117" spans="1:19" ht="15" thickBot="1" x14ac:dyDescent="0.25">
      <c r="A117" s="1" t="s">
        <v>129</v>
      </c>
      <c r="B117" s="52" t="s">
        <v>403</v>
      </c>
      <c r="C117" s="28"/>
      <c r="D117" s="28"/>
      <c r="E117" s="44">
        <v>0</v>
      </c>
      <c r="F117" s="44">
        <v>0</v>
      </c>
      <c r="G117" s="44">
        <v>0</v>
      </c>
      <c r="H117" s="44">
        <v>0</v>
      </c>
      <c r="I117" s="44">
        <v>0</v>
      </c>
      <c r="J117" s="44">
        <v>0</v>
      </c>
      <c r="K117" s="44">
        <v>0</v>
      </c>
      <c r="L117" s="44"/>
      <c r="M117" s="44"/>
      <c r="N117" s="44"/>
      <c r="O117" s="44"/>
      <c r="P117" s="44"/>
      <c r="Q117" s="105">
        <v>0</v>
      </c>
    </row>
    <row r="118" spans="1:19" ht="15" thickBot="1" x14ac:dyDescent="0.25">
      <c r="A118" s="1" t="s">
        <v>129</v>
      </c>
      <c r="B118" s="52" t="s">
        <v>404</v>
      </c>
      <c r="C118" s="28"/>
      <c r="D118" s="28"/>
      <c r="E118" s="44">
        <v>1</v>
      </c>
      <c r="F118" s="44">
        <v>0</v>
      </c>
      <c r="G118" s="44">
        <v>0</v>
      </c>
      <c r="H118" s="44">
        <v>1</v>
      </c>
      <c r="I118" s="44">
        <v>5</v>
      </c>
      <c r="J118" s="44">
        <v>4</v>
      </c>
      <c r="K118" s="44">
        <v>0</v>
      </c>
      <c r="L118" s="44"/>
      <c r="M118" s="44"/>
      <c r="N118" s="44"/>
      <c r="O118" s="44"/>
      <c r="P118" s="44"/>
      <c r="Q118" s="105">
        <v>11</v>
      </c>
    </row>
    <row r="119" spans="1:19" ht="15" thickBot="1" x14ac:dyDescent="0.25">
      <c r="A119" s="1" t="s">
        <v>129</v>
      </c>
      <c r="B119" s="52" t="s">
        <v>405</v>
      </c>
      <c r="C119" s="28"/>
      <c r="D119" s="28"/>
      <c r="E119" s="44">
        <v>2</v>
      </c>
      <c r="F119" s="44">
        <v>0</v>
      </c>
      <c r="G119" s="44">
        <v>2</v>
      </c>
      <c r="H119" s="44">
        <v>1</v>
      </c>
      <c r="I119" s="44">
        <v>1</v>
      </c>
      <c r="J119" s="44">
        <v>0</v>
      </c>
      <c r="K119" s="44">
        <v>0</v>
      </c>
      <c r="L119" s="44"/>
      <c r="M119" s="44"/>
      <c r="N119" s="44"/>
      <c r="O119" s="44"/>
      <c r="P119" s="44"/>
      <c r="Q119" s="105">
        <v>6</v>
      </c>
    </row>
    <row r="120" spans="1:19" ht="15" thickBot="1" x14ac:dyDescent="0.25">
      <c r="A120" s="1" t="s">
        <v>129</v>
      </c>
      <c r="B120" s="52" t="s">
        <v>406</v>
      </c>
      <c r="C120" s="28"/>
      <c r="D120" s="28"/>
      <c r="E120" s="44">
        <v>1</v>
      </c>
      <c r="F120" s="44">
        <v>3</v>
      </c>
      <c r="G120" s="44">
        <v>0</v>
      </c>
      <c r="H120" s="44">
        <v>0</v>
      </c>
      <c r="I120" s="44">
        <v>3</v>
      </c>
      <c r="J120" s="44">
        <v>2</v>
      </c>
      <c r="K120" s="44">
        <v>2</v>
      </c>
      <c r="L120" s="44"/>
      <c r="M120" s="44"/>
      <c r="N120" s="44"/>
      <c r="O120" s="44"/>
      <c r="P120" s="44"/>
      <c r="Q120" s="105">
        <v>9</v>
      </c>
    </row>
    <row r="121" spans="1:19" ht="15" thickBot="1" x14ac:dyDescent="0.25">
      <c r="A121" s="1" t="s">
        <v>129</v>
      </c>
      <c r="B121" s="52" t="s">
        <v>407</v>
      </c>
      <c r="C121" s="28"/>
      <c r="D121" s="28"/>
      <c r="E121" s="44">
        <v>0</v>
      </c>
      <c r="F121" s="44">
        <v>0</v>
      </c>
      <c r="G121" s="44">
        <v>0</v>
      </c>
      <c r="H121" s="44">
        <v>0</v>
      </c>
      <c r="I121" s="44">
        <v>0</v>
      </c>
      <c r="J121" s="44">
        <v>0</v>
      </c>
      <c r="K121" s="44">
        <v>5</v>
      </c>
      <c r="L121" s="44"/>
      <c r="M121" s="44"/>
      <c r="N121" s="44"/>
      <c r="O121" s="44"/>
      <c r="P121" s="44"/>
      <c r="Q121" s="105">
        <v>0</v>
      </c>
    </row>
    <row r="122" spans="1:19" ht="15" thickBot="1" x14ac:dyDescent="0.25">
      <c r="A122" s="1" t="s">
        <v>129</v>
      </c>
      <c r="B122" s="52" t="s">
        <v>408</v>
      </c>
      <c r="C122" s="28"/>
      <c r="D122" s="28"/>
      <c r="E122" s="44">
        <v>0</v>
      </c>
      <c r="F122" s="44">
        <v>0</v>
      </c>
      <c r="G122" s="44">
        <v>0</v>
      </c>
      <c r="H122" s="44">
        <v>3</v>
      </c>
      <c r="I122" s="44">
        <v>2</v>
      </c>
      <c r="J122" s="44">
        <v>0</v>
      </c>
      <c r="K122" s="44">
        <v>0</v>
      </c>
      <c r="L122" s="44"/>
      <c r="M122" s="44"/>
      <c r="N122" s="44"/>
      <c r="O122" s="44"/>
      <c r="P122" s="44"/>
      <c r="Q122" s="105">
        <v>5</v>
      </c>
    </row>
    <row r="123" spans="1:19" ht="15" thickBot="1" x14ac:dyDescent="0.25">
      <c r="A123" s="1" t="s">
        <v>129</v>
      </c>
      <c r="B123" s="52" t="s">
        <v>409</v>
      </c>
      <c r="C123" s="28"/>
      <c r="D123" s="28"/>
      <c r="E123" s="44">
        <v>3</v>
      </c>
      <c r="F123" s="44">
        <v>3</v>
      </c>
      <c r="G123" s="44">
        <v>4</v>
      </c>
      <c r="H123" s="44">
        <v>0</v>
      </c>
      <c r="I123" s="44">
        <v>0</v>
      </c>
      <c r="J123" s="44">
        <v>0</v>
      </c>
      <c r="K123" s="44">
        <v>1</v>
      </c>
      <c r="L123" s="44"/>
      <c r="M123" s="44"/>
      <c r="N123" s="44"/>
      <c r="O123" s="44"/>
      <c r="P123" s="44"/>
      <c r="Q123" s="105">
        <v>10</v>
      </c>
    </row>
    <row r="124" spans="1:19" ht="15" thickBot="1" x14ac:dyDescent="0.25">
      <c r="A124" s="294" t="s">
        <v>440</v>
      </c>
      <c r="B124" s="295"/>
      <c r="C124" s="76">
        <v>1.2647262647262647</v>
      </c>
      <c r="D124" s="75">
        <v>0.23397435897435898</v>
      </c>
      <c r="E124" s="37">
        <v>17</v>
      </c>
      <c r="F124" s="37">
        <v>17</v>
      </c>
      <c r="G124" s="37">
        <v>9</v>
      </c>
      <c r="H124" s="37">
        <v>10</v>
      </c>
      <c r="I124" s="37">
        <v>13</v>
      </c>
      <c r="J124" s="37">
        <v>7</v>
      </c>
      <c r="K124" s="37">
        <v>14</v>
      </c>
      <c r="L124" s="37">
        <v>0</v>
      </c>
      <c r="M124" s="37">
        <v>0</v>
      </c>
      <c r="N124" s="37">
        <v>0</v>
      </c>
      <c r="O124" s="37">
        <v>0</v>
      </c>
      <c r="P124" s="37">
        <v>0</v>
      </c>
      <c r="Q124" s="211">
        <v>73</v>
      </c>
      <c r="R124" s="372">
        <v>312</v>
      </c>
      <c r="S124" s="373"/>
    </row>
    <row r="125" spans="1:19" ht="15" thickBot="1" x14ac:dyDescent="0.25">
      <c r="A125" s="1" t="s">
        <v>143</v>
      </c>
      <c r="B125" s="52" t="s">
        <v>410</v>
      </c>
      <c r="C125" s="28"/>
      <c r="D125" s="28"/>
      <c r="E125" s="44">
        <v>0</v>
      </c>
      <c r="F125" s="44">
        <v>0</v>
      </c>
      <c r="G125" s="44">
        <v>0</v>
      </c>
      <c r="H125" s="44">
        <v>0</v>
      </c>
      <c r="I125" s="44">
        <v>0</v>
      </c>
      <c r="J125" s="44">
        <v>6</v>
      </c>
      <c r="K125" s="44">
        <v>12</v>
      </c>
      <c r="L125" s="44"/>
      <c r="M125" s="44"/>
      <c r="N125" s="44"/>
      <c r="O125" s="44"/>
      <c r="P125" s="44"/>
      <c r="Q125" s="105">
        <v>6</v>
      </c>
    </row>
    <row r="126" spans="1:19" ht="15" thickBot="1" x14ac:dyDescent="0.25">
      <c r="A126" s="1" t="s">
        <v>143</v>
      </c>
      <c r="B126" s="52" t="s">
        <v>411</v>
      </c>
      <c r="C126" s="28"/>
      <c r="D126" s="28"/>
      <c r="E126" s="44">
        <v>3</v>
      </c>
      <c r="F126" s="44">
        <v>0</v>
      </c>
      <c r="G126" s="44">
        <v>4</v>
      </c>
      <c r="H126" s="44">
        <v>1</v>
      </c>
      <c r="I126" s="44">
        <v>0</v>
      </c>
      <c r="J126" s="44">
        <v>2</v>
      </c>
      <c r="K126" s="44">
        <v>12</v>
      </c>
      <c r="L126" s="44"/>
      <c r="M126" s="44"/>
      <c r="N126" s="44"/>
      <c r="O126" s="44"/>
      <c r="P126" s="44"/>
      <c r="Q126" s="105">
        <v>10</v>
      </c>
    </row>
    <row r="127" spans="1:19" ht="15" thickBot="1" x14ac:dyDescent="0.25">
      <c r="A127" s="1" t="s">
        <v>143</v>
      </c>
      <c r="B127" s="52" t="s">
        <v>412</v>
      </c>
      <c r="C127" s="28"/>
      <c r="D127" s="28"/>
      <c r="E127" s="44">
        <v>0</v>
      </c>
      <c r="F127" s="44">
        <v>0</v>
      </c>
      <c r="G127" s="44">
        <v>0</v>
      </c>
      <c r="H127" s="44">
        <v>0</v>
      </c>
      <c r="I127" s="44">
        <v>0</v>
      </c>
      <c r="J127" s="44">
        <v>0</v>
      </c>
      <c r="K127" s="44">
        <v>0</v>
      </c>
      <c r="L127" s="44"/>
      <c r="M127" s="44"/>
      <c r="N127" s="44"/>
      <c r="O127" s="44"/>
      <c r="P127" s="44"/>
      <c r="Q127" s="105">
        <v>0</v>
      </c>
    </row>
    <row r="128" spans="1:19" ht="15" thickBot="1" x14ac:dyDescent="0.25">
      <c r="A128" s="1" t="s">
        <v>143</v>
      </c>
      <c r="B128" s="52" t="s">
        <v>413</v>
      </c>
      <c r="C128" s="28"/>
      <c r="D128" s="28"/>
      <c r="E128" s="44">
        <v>0</v>
      </c>
      <c r="F128" s="44">
        <v>0</v>
      </c>
      <c r="G128" s="44">
        <v>1</v>
      </c>
      <c r="H128" s="44">
        <v>0</v>
      </c>
      <c r="I128" s="44">
        <v>14</v>
      </c>
      <c r="J128" s="44">
        <v>8</v>
      </c>
      <c r="K128" s="44">
        <v>0</v>
      </c>
      <c r="L128" s="44"/>
      <c r="M128" s="44"/>
      <c r="N128" s="44"/>
      <c r="O128" s="44"/>
      <c r="P128" s="44"/>
      <c r="Q128" s="105">
        <v>23</v>
      </c>
    </row>
    <row r="129" spans="1:19" ht="15" thickBot="1" x14ac:dyDescent="0.25">
      <c r="A129" s="1" t="s">
        <v>143</v>
      </c>
      <c r="B129" s="52" t="s">
        <v>414</v>
      </c>
      <c r="C129" s="28"/>
      <c r="D129" s="28"/>
      <c r="E129" s="44">
        <v>0</v>
      </c>
      <c r="F129" s="44">
        <v>0</v>
      </c>
      <c r="G129" s="44">
        <v>0</v>
      </c>
      <c r="H129" s="44">
        <v>0</v>
      </c>
      <c r="I129" s="44">
        <v>0</v>
      </c>
      <c r="J129" s="44">
        <v>0</v>
      </c>
      <c r="K129" s="44">
        <v>0</v>
      </c>
      <c r="L129" s="44"/>
      <c r="M129" s="44"/>
      <c r="N129" s="44"/>
      <c r="O129" s="44"/>
      <c r="P129" s="44"/>
      <c r="Q129" s="105">
        <v>0</v>
      </c>
    </row>
    <row r="130" spans="1:19" ht="15" thickBot="1" x14ac:dyDescent="0.25">
      <c r="A130" s="1" t="s">
        <v>143</v>
      </c>
      <c r="B130" s="52" t="s">
        <v>415</v>
      </c>
      <c r="C130" s="28"/>
      <c r="D130" s="28"/>
      <c r="E130" s="44">
        <v>0</v>
      </c>
      <c r="F130" s="44">
        <v>0</v>
      </c>
      <c r="G130" s="44">
        <v>0</v>
      </c>
      <c r="H130" s="44">
        <v>0</v>
      </c>
      <c r="I130" s="44">
        <v>0</v>
      </c>
      <c r="J130" s="44">
        <v>0</v>
      </c>
      <c r="K130" s="44">
        <v>0</v>
      </c>
      <c r="L130" s="44"/>
      <c r="M130" s="44"/>
      <c r="N130" s="44"/>
      <c r="O130" s="44"/>
      <c r="P130" s="44"/>
      <c r="Q130" s="105">
        <v>0</v>
      </c>
    </row>
    <row r="131" spans="1:19" ht="15" thickBot="1" x14ac:dyDescent="0.25">
      <c r="A131" s="1" t="s">
        <v>143</v>
      </c>
      <c r="B131" s="52" t="s">
        <v>416</v>
      </c>
      <c r="C131" s="28"/>
      <c r="D131" s="28"/>
      <c r="E131" s="44">
        <v>0</v>
      </c>
      <c r="F131" s="44">
        <v>0</v>
      </c>
      <c r="G131" s="44">
        <v>0</v>
      </c>
      <c r="H131" s="44">
        <v>0</v>
      </c>
      <c r="I131" s="44">
        <v>0</v>
      </c>
      <c r="J131" s="44">
        <v>0</v>
      </c>
      <c r="K131" s="44">
        <v>0</v>
      </c>
      <c r="L131" s="44"/>
      <c r="M131" s="44"/>
      <c r="N131" s="44"/>
      <c r="O131" s="44"/>
      <c r="P131" s="44"/>
      <c r="Q131" s="105">
        <v>0</v>
      </c>
    </row>
    <row r="132" spans="1:19" ht="15" thickBot="1" x14ac:dyDescent="0.25">
      <c r="A132" s="1" t="s">
        <v>143</v>
      </c>
      <c r="B132" s="52" t="s">
        <v>417</v>
      </c>
      <c r="C132" s="28"/>
      <c r="D132" s="28"/>
      <c r="E132" s="44">
        <v>2</v>
      </c>
      <c r="F132" s="44">
        <v>0</v>
      </c>
      <c r="G132" s="44">
        <v>0</v>
      </c>
      <c r="H132" s="44">
        <v>0</v>
      </c>
      <c r="I132" s="44">
        <v>2</v>
      </c>
      <c r="J132" s="44">
        <v>1</v>
      </c>
      <c r="K132" s="44">
        <v>0</v>
      </c>
      <c r="L132" s="44"/>
      <c r="M132" s="44"/>
      <c r="N132" s="44"/>
      <c r="O132" s="44"/>
      <c r="P132" s="44"/>
      <c r="Q132" s="105">
        <v>5</v>
      </c>
    </row>
    <row r="133" spans="1:19" ht="15" thickBot="1" x14ac:dyDescent="0.25">
      <c r="A133" s="1" t="s">
        <v>143</v>
      </c>
      <c r="B133" s="52" t="s">
        <v>418</v>
      </c>
      <c r="C133" s="28"/>
      <c r="D133" s="28"/>
      <c r="E133" s="44">
        <v>0</v>
      </c>
      <c r="F133" s="44">
        <v>0</v>
      </c>
      <c r="G133" s="44">
        <v>0</v>
      </c>
      <c r="H133" s="44">
        <v>0</v>
      </c>
      <c r="I133" s="44">
        <v>5</v>
      </c>
      <c r="J133" s="44">
        <v>0</v>
      </c>
      <c r="K133" s="44">
        <v>0</v>
      </c>
      <c r="L133" s="44"/>
      <c r="M133" s="44"/>
      <c r="N133" s="44"/>
      <c r="O133" s="44"/>
      <c r="P133" s="44"/>
      <c r="Q133" s="105">
        <v>5</v>
      </c>
    </row>
    <row r="134" spans="1:19" ht="15" thickBot="1" x14ac:dyDescent="0.25">
      <c r="A134" s="1" t="s">
        <v>143</v>
      </c>
      <c r="B134" s="52" t="s">
        <v>419</v>
      </c>
      <c r="C134" s="28"/>
      <c r="D134" s="28"/>
      <c r="E134" s="44">
        <v>0</v>
      </c>
      <c r="F134" s="44">
        <v>0</v>
      </c>
      <c r="G134" s="44">
        <v>0</v>
      </c>
      <c r="H134" s="44">
        <v>0</v>
      </c>
      <c r="I134" s="44">
        <v>0</v>
      </c>
      <c r="J134" s="44">
        <v>0</v>
      </c>
      <c r="K134" s="44">
        <v>2</v>
      </c>
      <c r="L134" s="44"/>
      <c r="M134" s="44"/>
      <c r="N134" s="44"/>
      <c r="O134" s="44"/>
      <c r="P134" s="44"/>
      <c r="Q134" s="105">
        <v>0</v>
      </c>
    </row>
    <row r="135" spans="1:19" ht="15" thickBot="1" x14ac:dyDescent="0.25">
      <c r="A135" s="1" t="s">
        <v>143</v>
      </c>
      <c r="B135" s="52" t="s">
        <v>420</v>
      </c>
      <c r="C135" s="28"/>
      <c r="D135" s="28"/>
      <c r="E135" s="44">
        <v>0</v>
      </c>
      <c r="F135" s="44">
        <v>0</v>
      </c>
      <c r="G135" s="44">
        <v>0</v>
      </c>
      <c r="H135" s="44">
        <v>4</v>
      </c>
      <c r="I135" s="44">
        <v>13</v>
      </c>
      <c r="J135" s="44">
        <v>7</v>
      </c>
      <c r="K135" s="44">
        <v>0</v>
      </c>
      <c r="L135" s="44"/>
      <c r="M135" s="44"/>
      <c r="N135" s="44"/>
      <c r="O135" s="44"/>
      <c r="P135" s="44"/>
      <c r="Q135" s="105">
        <v>24</v>
      </c>
    </row>
    <row r="136" spans="1:19" ht="15" thickBot="1" x14ac:dyDescent="0.25">
      <c r="A136" s="1" t="s">
        <v>143</v>
      </c>
      <c r="B136" s="52" t="s">
        <v>421</v>
      </c>
      <c r="C136" s="28"/>
      <c r="D136" s="28"/>
      <c r="E136" s="44">
        <v>0</v>
      </c>
      <c r="F136" s="44">
        <v>0</v>
      </c>
      <c r="G136" s="44">
        <v>0</v>
      </c>
      <c r="H136" s="44">
        <v>0</v>
      </c>
      <c r="I136" s="44">
        <v>0</v>
      </c>
      <c r="J136" s="44">
        <v>0</v>
      </c>
      <c r="K136" s="44">
        <v>0</v>
      </c>
      <c r="L136" s="44"/>
      <c r="M136" s="44"/>
      <c r="N136" s="44"/>
      <c r="O136" s="44"/>
      <c r="P136" s="44"/>
      <c r="Q136" s="105">
        <v>0</v>
      </c>
    </row>
    <row r="137" spans="1:19" ht="15" thickBot="1" x14ac:dyDescent="0.25">
      <c r="A137" s="1" t="s">
        <v>143</v>
      </c>
      <c r="B137" s="52" t="s">
        <v>422</v>
      </c>
      <c r="C137" s="28"/>
      <c r="D137" s="28"/>
      <c r="E137" s="44">
        <v>0</v>
      </c>
      <c r="F137" s="44">
        <v>0</v>
      </c>
      <c r="G137" s="44">
        <v>0</v>
      </c>
      <c r="H137" s="44">
        <v>0</v>
      </c>
      <c r="I137" s="44">
        <v>0</v>
      </c>
      <c r="J137" s="44">
        <v>0</v>
      </c>
      <c r="K137" s="44">
        <v>0</v>
      </c>
      <c r="L137" s="44"/>
      <c r="M137" s="44"/>
      <c r="N137" s="44"/>
      <c r="O137" s="44"/>
      <c r="P137" s="44"/>
      <c r="Q137" s="105">
        <v>0</v>
      </c>
    </row>
    <row r="138" spans="1:19" ht="15" thickBot="1" x14ac:dyDescent="0.25">
      <c r="A138" s="294" t="s">
        <v>441</v>
      </c>
      <c r="B138" s="295"/>
      <c r="C138" s="76">
        <v>0.17482936175308347</v>
      </c>
      <c r="D138" s="75">
        <v>3.0595138306789605E-2</v>
      </c>
      <c r="E138" s="37">
        <v>5</v>
      </c>
      <c r="F138" s="37">
        <v>0</v>
      </c>
      <c r="G138" s="37">
        <v>5</v>
      </c>
      <c r="H138" s="37">
        <v>5</v>
      </c>
      <c r="I138" s="37">
        <v>34</v>
      </c>
      <c r="J138" s="37">
        <v>24</v>
      </c>
      <c r="K138" s="37">
        <v>26</v>
      </c>
      <c r="L138" s="37">
        <v>0</v>
      </c>
      <c r="M138" s="37">
        <v>0</v>
      </c>
      <c r="N138" s="37">
        <v>0</v>
      </c>
      <c r="O138" s="37">
        <v>0</v>
      </c>
      <c r="P138" s="37">
        <v>0</v>
      </c>
      <c r="Q138" s="211">
        <v>73</v>
      </c>
      <c r="R138" s="372">
        <v>2386</v>
      </c>
      <c r="S138" s="373"/>
    </row>
    <row r="139" spans="1:19" ht="15" thickBot="1" x14ac:dyDescent="0.25">
      <c r="A139" s="3" t="s">
        <v>148</v>
      </c>
      <c r="B139" s="52" t="s">
        <v>423</v>
      </c>
      <c r="C139" s="28"/>
      <c r="D139" s="28"/>
      <c r="E139" s="44">
        <v>0</v>
      </c>
      <c r="F139" s="44">
        <v>0</v>
      </c>
      <c r="G139" s="44">
        <v>0</v>
      </c>
      <c r="H139" s="44">
        <v>0</v>
      </c>
      <c r="I139" s="44">
        <v>0</v>
      </c>
      <c r="J139" s="44">
        <v>83</v>
      </c>
      <c r="K139" s="44">
        <v>62</v>
      </c>
      <c r="L139" s="44"/>
      <c r="M139" s="44"/>
      <c r="N139" s="44"/>
      <c r="O139" s="44"/>
      <c r="P139" s="44"/>
      <c r="Q139" s="105">
        <v>83</v>
      </c>
    </row>
    <row r="140" spans="1:19" ht="15" thickBot="1" x14ac:dyDescent="0.25">
      <c r="A140" s="3" t="s">
        <v>148</v>
      </c>
      <c r="B140" s="52" t="s">
        <v>424</v>
      </c>
      <c r="C140" s="28"/>
      <c r="D140" s="28"/>
      <c r="E140" s="44">
        <v>0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/>
      <c r="M140" s="44"/>
      <c r="N140" s="44"/>
      <c r="O140" s="44"/>
      <c r="P140" s="44"/>
      <c r="Q140" s="105">
        <v>0</v>
      </c>
    </row>
    <row r="141" spans="1:19" ht="15" thickBot="1" x14ac:dyDescent="0.25">
      <c r="A141" s="3" t="s">
        <v>148</v>
      </c>
      <c r="B141" s="52" t="s">
        <v>425</v>
      </c>
      <c r="C141" s="28"/>
      <c r="D141" s="28"/>
      <c r="E141" s="44">
        <v>0</v>
      </c>
      <c r="F141" s="44">
        <v>0</v>
      </c>
      <c r="G141" s="44">
        <v>0</v>
      </c>
      <c r="H141" s="44">
        <v>0</v>
      </c>
      <c r="I141" s="44">
        <v>0</v>
      </c>
      <c r="J141" s="44">
        <v>0</v>
      </c>
      <c r="K141" s="44">
        <v>0</v>
      </c>
      <c r="L141" s="44"/>
      <c r="M141" s="44"/>
      <c r="N141" s="44"/>
      <c r="O141" s="44"/>
      <c r="P141" s="44"/>
      <c r="Q141" s="105">
        <v>0</v>
      </c>
    </row>
    <row r="142" spans="1:19" ht="15" thickBot="1" x14ac:dyDescent="0.25">
      <c r="A142" s="3" t="s">
        <v>148</v>
      </c>
      <c r="B142" s="52" t="s">
        <v>426</v>
      </c>
      <c r="C142" s="28"/>
      <c r="D142" s="28"/>
      <c r="E142" s="44">
        <v>0</v>
      </c>
      <c r="F142" s="44">
        <v>0</v>
      </c>
      <c r="G142" s="44">
        <v>0</v>
      </c>
      <c r="H142" s="44">
        <v>0</v>
      </c>
      <c r="I142" s="44">
        <v>0</v>
      </c>
      <c r="J142" s="44">
        <v>0</v>
      </c>
      <c r="K142" s="44">
        <v>0</v>
      </c>
      <c r="L142" s="44"/>
      <c r="M142" s="44"/>
      <c r="N142" s="44"/>
      <c r="O142" s="44"/>
      <c r="P142" s="44"/>
      <c r="Q142" s="105">
        <v>0</v>
      </c>
    </row>
    <row r="143" spans="1:19" ht="15" thickBot="1" x14ac:dyDescent="0.25">
      <c r="A143" s="294" t="s">
        <v>166</v>
      </c>
      <c r="B143" s="295"/>
      <c r="C143" s="76">
        <v>0.41876046901172526</v>
      </c>
      <c r="D143" s="75">
        <v>8.3333333333333329E-2</v>
      </c>
      <c r="E143" s="37">
        <v>0</v>
      </c>
      <c r="F143" s="37">
        <v>0</v>
      </c>
      <c r="G143" s="37">
        <v>0</v>
      </c>
      <c r="H143" s="37">
        <v>0</v>
      </c>
      <c r="I143" s="37">
        <v>0</v>
      </c>
      <c r="J143" s="37">
        <v>83</v>
      </c>
      <c r="K143" s="37">
        <v>62</v>
      </c>
      <c r="L143" s="37">
        <v>0</v>
      </c>
      <c r="M143" s="37">
        <v>0</v>
      </c>
      <c r="N143" s="37">
        <v>0</v>
      </c>
      <c r="O143" s="37">
        <v>0</v>
      </c>
      <c r="P143" s="37">
        <v>0</v>
      </c>
      <c r="Q143" s="211">
        <v>83</v>
      </c>
      <c r="R143" s="372">
        <v>996</v>
      </c>
      <c r="S143" s="373"/>
    </row>
    <row r="144" spans="1:19" ht="15" thickBot="1" x14ac:dyDescent="0.25">
      <c r="A144" s="42" t="s">
        <v>156</v>
      </c>
      <c r="B144" s="52" t="s">
        <v>427</v>
      </c>
      <c r="C144" s="28"/>
      <c r="D144" s="28"/>
      <c r="E144" s="44">
        <v>0</v>
      </c>
      <c r="F144" s="44">
        <v>0</v>
      </c>
      <c r="G144" s="44">
        <v>12</v>
      </c>
      <c r="H144" s="44">
        <v>2</v>
      </c>
      <c r="I144" s="44">
        <v>19</v>
      </c>
      <c r="J144" s="44">
        <v>1</v>
      </c>
      <c r="K144" s="44">
        <v>3</v>
      </c>
      <c r="L144" s="44"/>
      <c r="M144" s="44"/>
      <c r="N144" s="44"/>
      <c r="O144" s="44"/>
      <c r="P144" s="44"/>
      <c r="Q144" s="105">
        <v>34</v>
      </c>
    </row>
    <row r="145" spans="1:19" ht="15" thickBot="1" x14ac:dyDescent="0.25">
      <c r="A145" s="42" t="s">
        <v>156</v>
      </c>
      <c r="B145" s="52" t="s">
        <v>428</v>
      </c>
      <c r="C145" s="28"/>
      <c r="D145" s="28"/>
      <c r="E145" s="44">
        <v>0</v>
      </c>
      <c r="F145" s="44">
        <v>0</v>
      </c>
      <c r="G145" s="44">
        <v>0</v>
      </c>
      <c r="H145" s="44">
        <v>0</v>
      </c>
      <c r="I145" s="44">
        <v>4</v>
      </c>
      <c r="J145" s="44">
        <v>2</v>
      </c>
      <c r="K145" s="44">
        <v>0</v>
      </c>
      <c r="L145" s="44"/>
      <c r="M145" s="44"/>
      <c r="N145" s="44"/>
      <c r="O145" s="44"/>
      <c r="P145" s="44"/>
      <c r="Q145" s="105">
        <v>6</v>
      </c>
    </row>
    <row r="146" spans="1:19" ht="15" thickBot="1" x14ac:dyDescent="0.25">
      <c r="A146" s="42" t="s">
        <v>156</v>
      </c>
      <c r="B146" s="52" t="s">
        <v>429</v>
      </c>
      <c r="C146" s="28"/>
      <c r="D146" s="28"/>
      <c r="E146" s="44">
        <v>0</v>
      </c>
      <c r="F146" s="44">
        <v>0</v>
      </c>
      <c r="G146" s="44">
        <v>0</v>
      </c>
      <c r="H146" s="44">
        <v>5</v>
      </c>
      <c r="I146" s="44">
        <v>2</v>
      </c>
      <c r="J146" s="44">
        <v>1</v>
      </c>
      <c r="K146" s="44">
        <v>0</v>
      </c>
      <c r="L146" s="44"/>
      <c r="M146" s="44"/>
      <c r="N146" s="44"/>
      <c r="O146" s="44"/>
      <c r="P146" s="44"/>
      <c r="Q146" s="105">
        <v>8</v>
      </c>
    </row>
    <row r="147" spans="1:19" ht="15" thickBot="1" x14ac:dyDescent="0.25">
      <c r="A147" s="42" t="s">
        <v>156</v>
      </c>
      <c r="B147" s="52" t="s">
        <v>430</v>
      </c>
      <c r="C147" s="28"/>
      <c r="D147" s="28"/>
      <c r="E147" s="44">
        <v>0</v>
      </c>
      <c r="F147" s="44">
        <v>0</v>
      </c>
      <c r="G147" s="44">
        <v>0</v>
      </c>
      <c r="H147" s="44">
        <v>0</v>
      </c>
      <c r="I147" s="44">
        <v>0</v>
      </c>
      <c r="J147" s="44">
        <v>0</v>
      </c>
      <c r="K147" s="44">
        <v>0</v>
      </c>
      <c r="L147" s="44"/>
      <c r="M147" s="44"/>
      <c r="N147" s="44"/>
      <c r="O147" s="44"/>
      <c r="P147" s="44"/>
      <c r="Q147" s="105">
        <v>0</v>
      </c>
    </row>
    <row r="148" spans="1:19" ht="15" thickBot="1" x14ac:dyDescent="0.25">
      <c r="A148" s="42" t="s">
        <v>156</v>
      </c>
      <c r="B148" s="52" t="s">
        <v>431</v>
      </c>
      <c r="C148" s="28"/>
      <c r="D148" s="28"/>
      <c r="E148" s="44">
        <v>0</v>
      </c>
      <c r="F148" s="44">
        <v>0</v>
      </c>
      <c r="G148" s="44">
        <v>1</v>
      </c>
      <c r="H148" s="44">
        <v>0</v>
      </c>
      <c r="I148" s="44">
        <v>7</v>
      </c>
      <c r="J148" s="44">
        <v>1</v>
      </c>
      <c r="K148" s="44">
        <v>1</v>
      </c>
      <c r="L148" s="44"/>
      <c r="M148" s="44"/>
      <c r="N148" s="44"/>
      <c r="O148" s="44"/>
      <c r="P148" s="44"/>
      <c r="Q148" s="105">
        <v>9</v>
      </c>
    </row>
    <row r="149" spans="1:19" ht="15" thickBot="1" x14ac:dyDescent="0.25">
      <c r="A149" s="42" t="s">
        <v>156</v>
      </c>
      <c r="B149" s="52" t="s">
        <v>432</v>
      </c>
      <c r="C149" s="28"/>
      <c r="D149" s="28"/>
      <c r="E149" s="44">
        <v>7</v>
      </c>
      <c r="F149" s="44">
        <v>3</v>
      </c>
      <c r="G149" s="44">
        <v>0</v>
      </c>
      <c r="H149" s="44">
        <v>0</v>
      </c>
      <c r="I149" s="44">
        <v>0</v>
      </c>
      <c r="J149" s="44">
        <v>0</v>
      </c>
      <c r="K149" s="44">
        <v>4</v>
      </c>
      <c r="L149" s="44"/>
      <c r="M149" s="44"/>
      <c r="N149" s="44"/>
      <c r="O149" s="44"/>
      <c r="P149" s="44"/>
      <c r="Q149" s="105">
        <v>10</v>
      </c>
    </row>
    <row r="150" spans="1:19" ht="15" thickBot="1" x14ac:dyDescent="0.25">
      <c r="A150" s="42" t="s">
        <v>156</v>
      </c>
      <c r="B150" s="52" t="s">
        <v>433</v>
      </c>
      <c r="C150" s="28"/>
      <c r="D150" s="28"/>
      <c r="E150" s="44">
        <v>0</v>
      </c>
      <c r="F150" s="44">
        <v>1</v>
      </c>
      <c r="G150" s="44">
        <v>2</v>
      </c>
      <c r="H150" s="44">
        <v>9</v>
      </c>
      <c r="I150" s="44">
        <v>0</v>
      </c>
      <c r="J150" s="44">
        <v>1</v>
      </c>
      <c r="K150" s="44">
        <v>0</v>
      </c>
      <c r="L150" s="44"/>
      <c r="M150" s="44"/>
      <c r="N150" s="44"/>
      <c r="O150" s="44"/>
      <c r="P150" s="44"/>
      <c r="Q150" s="105">
        <v>13</v>
      </c>
    </row>
    <row r="151" spans="1:19" ht="15" thickBot="1" x14ac:dyDescent="0.25">
      <c r="A151" s="294" t="s">
        <v>167</v>
      </c>
      <c r="B151" s="295"/>
      <c r="C151" s="76">
        <v>1.4184397163120568</v>
      </c>
      <c r="D151" s="75">
        <v>0.28368794326241137</v>
      </c>
      <c r="E151" s="37">
        <v>7</v>
      </c>
      <c r="F151" s="37">
        <v>4</v>
      </c>
      <c r="G151" s="37">
        <v>15</v>
      </c>
      <c r="H151" s="37">
        <v>16</v>
      </c>
      <c r="I151" s="37">
        <v>32</v>
      </c>
      <c r="J151" s="37">
        <v>6</v>
      </c>
      <c r="K151" s="37">
        <v>8</v>
      </c>
      <c r="L151" s="37">
        <v>0</v>
      </c>
      <c r="M151" s="37">
        <v>0</v>
      </c>
      <c r="N151" s="37">
        <v>0</v>
      </c>
      <c r="O151" s="37">
        <v>0</v>
      </c>
      <c r="P151" s="37">
        <v>0</v>
      </c>
      <c r="Q151" s="37">
        <v>80</v>
      </c>
      <c r="R151" s="372">
        <v>282</v>
      </c>
      <c r="S151" s="373"/>
    </row>
    <row r="152" spans="1:19" x14ac:dyDescent="0.2">
      <c r="C152" s="230"/>
      <c r="D152" s="39"/>
    </row>
    <row r="154" spans="1:19" x14ac:dyDescent="0.2">
      <c r="Q154" s="33"/>
    </row>
  </sheetData>
  <sheetProtection selectLockedCells="1" selectUnlockedCells="1"/>
  <mergeCells count="33">
    <mergeCell ref="R124:S124"/>
    <mergeCell ref="A124:B124"/>
    <mergeCell ref="R138:S138"/>
    <mergeCell ref="R143:S143"/>
    <mergeCell ref="R151:S151"/>
    <mergeCell ref="A138:B138"/>
    <mergeCell ref="A143:B143"/>
    <mergeCell ref="A151:B151"/>
    <mergeCell ref="R64:S64"/>
    <mergeCell ref="R75:S75"/>
    <mergeCell ref="R81:S81"/>
    <mergeCell ref="R92:S92"/>
    <mergeCell ref="R111:S111"/>
    <mergeCell ref="A26:B26"/>
    <mergeCell ref="R26:S26"/>
    <mergeCell ref="R38:S38"/>
    <mergeCell ref="R49:S49"/>
    <mergeCell ref="A38:B38"/>
    <mergeCell ref="A49:B49"/>
    <mergeCell ref="A1:A10"/>
    <mergeCell ref="B1:B10"/>
    <mergeCell ref="E1:S1"/>
    <mergeCell ref="E2:Q9"/>
    <mergeCell ref="R2:S9"/>
    <mergeCell ref="E10:Q10"/>
    <mergeCell ref="R10:S11"/>
    <mergeCell ref="C1:C11"/>
    <mergeCell ref="D1:D10"/>
    <mergeCell ref="A64:B64"/>
    <mergeCell ref="A75:B75"/>
    <mergeCell ref="A81:B81"/>
    <mergeCell ref="A92:B92"/>
    <mergeCell ref="A111:B11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5"/>
  <sheetViews>
    <sheetView zoomScale="80" zoomScaleNormal="80" workbookViewId="0">
      <selection activeCell="G13" sqref="G13"/>
    </sheetView>
  </sheetViews>
  <sheetFormatPr baseColWidth="10" defaultColWidth="11.42578125" defaultRowHeight="14.25" x14ac:dyDescent="0.2"/>
  <cols>
    <col min="1" max="1" width="24.28515625" style="27" bestFit="1" customWidth="1"/>
    <col min="2" max="2" width="48.140625" style="42" customWidth="1"/>
    <col min="3" max="3" width="17" style="29" customWidth="1"/>
    <col min="4" max="4" width="14.140625" style="27" customWidth="1"/>
    <col min="5" max="5" width="9.42578125" style="34" bestFit="1" customWidth="1"/>
    <col min="6" max="6" width="9.85546875" style="34" bestFit="1" customWidth="1"/>
    <col min="7" max="8" width="9.7109375" style="27" bestFit="1" customWidth="1"/>
    <col min="9" max="11" width="9.7109375" style="27" customWidth="1"/>
    <col min="12" max="13" width="11.140625" style="27" bestFit="1" customWidth="1"/>
    <col min="14" max="16" width="9.7109375" style="27" bestFit="1" customWidth="1"/>
    <col min="17" max="17" width="11.7109375" style="27" bestFit="1" customWidth="1"/>
    <col min="18" max="18" width="11.42578125" style="27"/>
    <col min="19" max="19" width="13.42578125" style="27" customWidth="1"/>
    <col min="20" max="16384" width="11.42578125" style="29"/>
  </cols>
  <sheetData>
    <row r="1" spans="1:19" s="126" customFormat="1" ht="73.5" customHeight="1" thickBot="1" x14ac:dyDescent="0.25">
      <c r="A1" s="306" t="s">
        <v>0</v>
      </c>
      <c r="B1" s="361" t="s">
        <v>1</v>
      </c>
      <c r="C1" s="309" t="s">
        <v>170</v>
      </c>
      <c r="D1" s="313" t="s">
        <v>168</v>
      </c>
      <c r="E1" s="316" t="s">
        <v>290</v>
      </c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8"/>
    </row>
    <row r="2" spans="1:19" s="126" customFormat="1" ht="15" customHeight="1" thickTop="1" x14ac:dyDescent="0.2">
      <c r="A2" s="307"/>
      <c r="B2" s="310"/>
      <c r="C2" s="312"/>
      <c r="D2" s="314"/>
      <c r="E2" s="350" t="s">
        <v>2</v>
      </c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23" t="s">
        <v>3</v>
      </c>
      <c r="S2" s="324"/>
    </row>
    <row r="3" spans="1:19" s="126" customFormat="1" ht="15" customHeight="1" x14ac:dyDescent="0.2">
      <c r="A3" s="307"/>
      <c r="B3" s="310"/>
      <c r="C3" s="312"/>
      <c r="D3" s="314"/>
      <c r="E3" s="350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23"/>
      <c r="S3" s="324"/>
    </row>
    <row r="4" spans="1:19" s="126" customFormat="1" ht="15" customHeight="1" x14ac:dyDescent="0.2">
      <c r="A4" s="307"/>
      <c r="B4" s="310"/>
      <c r="C4" s="312"/>
      <c r="D4" s="314"/>
      <c r="E4" s="350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23"/>
      <c r="S4" s="324"/>
    </row>
    <row r="5" spans="1:19" s="126" customFormat="1" ht="15" customHeight="1" x14ac:dyDescent="0.2">
      <c r="A5" s="307"/>
      <c r="B5" s="310"/>
      <c r="C5" s="312"/>
      <c r="D5" s="314"/>
      <c r="E5" s="350"/>
      <c r="F5" s="351"/>
      <c r="G5" s="351"/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23"/>
      <c r="S5" s="324"/>
    </row>
    <row r="6" spans="1:19" s="126" customFormat="1" ht="15" customHeight="1" x14ac:dyDescent="0.2">
      <c r="A6" s="307"/>
      <c r="B6" s="310"/>
      <c r="C6" s="312"/>
      <c r="D6" s="314"/>
      <c r="E6" s="350"/>
      <c r="F6" s="351"/>
      <c r="G6" s="351"/>
      <c r="H6" s="351"/>
      <c r="I6" s="351"/>
      <c r="J6" s="351"/>
      <c r="K6" s="351"/>
      <c r="L6" s="351"/>
      <c r="M6" s="351"/>
      <c r="N6" s="351"/>
      <c r="O6" s="351"/>
      <c r="P6" s="351"/>
      <c r="Q6" s="351"/>
      <c r="R6" s="323"/>
      <c r="S6" s="324"/>
    </row>
    <row r="7" spans="1:19" s="126" customFormat="1" ht="15" customHeight="1" x14ac:dyDescent="0.2">
      <c r="A7" s="307"/>
      <c r="B7" s="310"/>
      <c r="C7" s="312"/>
      <c r="D7" s="314"/>
      <c r="E7" s="350"/>
      <c r="F7" s="351"/>
      <c r="G7" s="351"/>
      <c r="H7" s="351"/>
      <c r="I7" s="351"/>
      <c r="J7" s="351"/>
      <c r="K7" s="351"/>
      <c r="L7" s="351"/>
      <c r="M7" s="351"/>
      <c r="N7" s="351"/>
      <c r="O7" s="351"/>
      <c r="P7" s="351"/>
      <c r="Q7" s="351"/>
      <c r="R7" s="323"/>
      <c r="S7" s="324"/>
    </row>
    <row r="8" spans="1:19" s="126" customFormat="1" ht="15" customHeight="1" x14ac:dyDescent="0.2">
      <c r="A8" s="307"/>
      <c r="B8" s="310"/>
      <c r="C8" s="312"/>
      <c r="D8" s="314"/>
      <c r="E8" s="350"/>
      <c r="F8" s="351"/>
      <c r="G8" s="351"/>
      <c r="H8" s="351"/>
      <c r="I8" s="351"/>
      <c r="J8" s="351"/>
      <c r="K8" s="351"/>
      <c r="L8" s="351"/>
      <c r="M8" s="351"/>
      <c r="N8" s="351"/>
      <c r="O8" s="351"/>
      <c r="P8" s="351"/>
      <c r="Q8" s="351"/>
      <c r="R8" s="323"/>
      <c r="S8" s="324"/>
    </row>
    <row r="9" spans="1:19" s="126" customFormat="1" ht="15.75" customHeight="1" thickBot="1" x14ac:dyDescent="0.25">
      <c r="A9" s="307"/>
      <c r="B9" s="310"/>
      <c r="C9" s="312"/>
      <c r="D9" s="314"/>
      <c r="E9" s="352"/>
      <c r="F9" s="353"/>
      <c r="G9" s="353"/>
      <c r="H9" s="353"/>
      <c r="I9" s="353"/>
      <c r="J9" s="353"/>
      <c r="K9" s="353"/>
      <c r="L9" s="353"/>
      <c r="M9" s="353"/>
      <c r="N9" s="353"/>
      <c r="O9" s="353"/>
      <c r="P9" s="353"/>
      <c r="Q9" s="353"/>
      <c r="R9" s="325"/>
      <c r="S9" s="326"/>
    </row>
    <row r="10" spans="1:19" s="126" customFormat="1" ht="57.75" customHeight="1" thickTop="1" thickBot="1" x14ac:dyDescent="0.25">
      <c r="A10" s="308"/>
      <c r="B10" s="345"/>
      <c r="C10" s="312"/>
      <c r="D10" s="315"/>
      <c r="E10" s="346" t="s">
        <v>443</v>
      </c>
      <c r="F10" s="346"/>
      <c r="G10" s="346"/>
      <c r="H10" s="346"/>
      <c r="I10" s="346"/>
      <c r="J10" s="346"/>
      <c r="K10" s="346"/>
      <c r="L10" s="346"/>
      <c r="M10" s="346"/>
      <c r="N10" s="346"/>
      <c r="O10" s="346"/>
      <c r="P10" s="346"/>
      <c r="Q10" s="346"/>
      <c r="R10" s="328" t="s">
        <v>298</v>
      </c>
      <c r="S10" s="329"/>
    </row>
    <row r="11" spans="1:19" s="126" customFormat="1" ht="15" thickBot="1" x14ac:dyDescent="0.25">
      <c r="A11" s="119"/>
      <c r="B11" s="120"/>
      <c r="C11" s="311"/>
      <c r="D11" s="98" t="s">
        <v>169</v>
      </c>
      <c r="E11" s="99" t="s">
        <v>4</v>
      </c>
      <c r="F11" s="99" t="s">
        <v>5</v>
      </c>
      <c r="G11" s="98" t="s">
        <v>6</v>
      </c>
      <c r="H11" s="98" t="s">
        <v>7</v>
      </c>
      <c r="I11" s="98" t="s">
        <v>8</v>
      </c>
      <c r="J11" s="98" t="s">
        <v>9</v>
      </c>
      <c r="K11" s="98" t="s">
        <v>10</v>
      </c>
      <c r="L11" s="98" t="s">
        <v>11</v>
      </c>
      <c r="M11" s="98" t="s">
        <v>12</v>
      </c>
      <c r="N11" s="98" t="s">
        <v>13</v>
      </c>
      <c r="O11" s="98" t="s">
        <v>14</v>
      </c>
      <c r="P11" s="98" t="s">
        <v>15</v>
      </c>
      <c r="Q11" s="100" t="s">
        <v>16</v>
      </c>
      <c r="R11" s="330"/>
      <c r="S11" s="331"/>
    </row>
    <row r="12" spans="1:19" ht="15" thickBot="1" x14ac:dyDescent="0.25">
      <c r="A12" s="108" t="s">
        <v>38</v>
      </c>
      <c r="B12" s="52" t="s">
        <v>306</v>
      </c>
      <c r="C12" s="28"/>
      <c r="D12" s="28"/>
      <c r="E12" s="44">
        <v>303</v>
      </c>
      <c r="F12" s="44">
        <v>220</v>
      </c>
      <c r="G12" s="44">
        <v>199</v>
      </c>
      <c r="H12" s="44">
        <v>296</v>
      </c>
      <c r="I12" s="44">
        <v>311</v>
      </c>
      <c r="J12" s="44">
        <v>384</v>
      </c>
      <c r="K12" s="44">
        <v>317</v>
      </c>
      <c r="L12" s="44"/>
      <c r="M12" s="44"/>
      <c r="N12" s="44"/>
      <c r="O12" s="44"/>
      <c r="P12" s="44"/>
      <c r="Q12" s="105">
        <v>2030</v>
      </c>
    </row>
    <row r="13" spans="1:19" ht="15" thickBot="1" x14ac:dyDescent="0.25">
      <c r="A13" s="1" t="s">
        <v>38</v>
      </c>
      <c r="B13" s="52" t="s">
        <v>307</v>
      </c>
      <c r="C13" s="28"/>
      <c r="D13" s="28"/>
      <c r="E13" s="44">
        <v>114</v>
      </c>
      <c r="F13" s="44">
        <v>170</v>
      </c>
      <c r="G13" s="44">
        <v>215</v>
      </c>
      <c r="H13" s="44">
        <v>305</v>
      </c>
      <c r="I13" s="44">
        <v>444</v>
      </c>
      <c r="J13" s="44">
        <v>396</v>
      </c>
      <c r="K13" s="44">
        <v>228</v>
      </c>
      <c r="L13" s="44"/>
      <c r="M13" s="44"/>
      <c r="N13" s="44"/>
      <c r="O13" s="44"/>
      <c r="P13" s="44"/>
      <c r="Q13" s="105">
        <v>1872</v>
      </c>
    </row>
    <row r="14" spans="1:19" ht="15" thickBot="1" x14ac:dyDescent="0.25">
      <c r="A14" s="1" t="s">
        <v>38</v>
      </c>
      <c r="B14" s="52" t="s">
        <v>308</v>
      </c>
      <c r="C14" s="28"/>
      <c r="D14" s="28"/>
      <c r="E14" s="44">
        <v>255</v>
      </c>
      <c r="F14" s="44">
        <v>254</v>
      </c>
      <c r="G14" s="44">
        <v>325</v>
      </c>
      <c r="H14" s="44">
        <v>349</v>
      </c>
      <c r="I14" s="44">
        <v>366</v>
      </c>
      <c r="J14" s="44">
        <v>287</v>
      </c>
      <c r="K14" s="44">
        <v>242</v>
      </c>
      <c r="L14" s="44"/>
      <c r="M14" s="44"/>
      <c r="N14" s="44"/>
      <c r="O14" s="44"/>
      <c r="P14" s="44"/>
      <c r="Q14" s="105">
        <v>2078</v>
      </c>
    </row>
    <row r="15" spans="1:19" ht="15" thickBot="1" x14ac:dyDescent="0.25">
      <c r="A15" s="1" t="s">
        <v>38</v>
      </c>
      <c r="B15" s="52" t="s">
        <v>309</v>
      </c>
      <c r="C15" s="28"/>
      <c r="D15" s="28"/>
      <c r="E15" s="44">
        <v>579</v>
      </c>
      <c r="F15" s="44">
        <v>1017</v>
      </c>
      <c r="G15" s="44">
        <v>1044</v>
      </c>
      <c r="H15" s="44">
        <v>1556</v>
      </c>
      <c r="I15" s="44">
        <v>1865</v>
      </c>
      <c r="J15" s="44">
        <v>1603</v>
      </c>
      <c r="K15" s="44">
        <v>1272</v>
      </c>
      <c r="L15" s="44"/>
      <c r="M15" s="44"/>
      <c r="N15" s="44"/>
      <c r="O15" s="44"/>
      <c r="P15" s="44"/>
      <c r="Q15" s="105">
        <v>8936</v>
      </c>
    </row>
    <row r="16" spans="1:19" ht="15" thickBot="1" x14ac:dyDescent="0.25">
      <c r="A16" s="1" t="s">
        <v>38</v>
      </c>
      <c r="B16" s="54" t="s">
        <v>310</v>
      </c>
      <c r="C16" s="30"/>
      <c r="D16" s="28"/>
      <c r="E16" s="44">
        <v>477</v>
      </c>
      <c r="F16" s="44">
        <v>417</v>
      </c>
      <c r="G16" s="44">
        <v>383</v>
      </c>
      <c r="H16" s="44">
        <v>359</v>
      </c>
      <c r="I16" s="44">
        <v>608</v>
      </c>
      <c r="J16" s="44">
        <v>458</v>
      </c>
      <c r="K16" s="44">
        <v>269</v>
      </c>
      <c r="L16" s="44"/>
      <c r="M16" s="44"/>
      <c r="N16" s="44"/>
      <c r="O16" s="44"/>
      <c r="P16" s="44"/>
      <c r="Q16" s="105">
        <v>2971</v>
      </c>
    </row>
    <row r="17" spans="1:19" ht="15" thickBot="1" x14ac:dyDescent="0.25">
      <c r="A17" s="1" t="s">
        <v>38</v>
      </c>
      <c r="B17" s="52" t="s">
        <v>311</v>
      </c>
      <c r="C17" s="28"/>
      <c r="D17" s="28"/>
      <c r="E17" s="44">
        <v>573</v>
      </c>
      <c r="F17" s="44">
        <v>467</v>
      </c>
      <c r="G17" s="44">
        <v>512</v>
      </c>
      <c r="H17" s="44">
        <v>500</v>
      </c>
      <c r="I17" s="44">
        <v>544</v>
      </c>
      <c r="J17" s="44">
        <v>394</v>
      </c>
      <c r="K17" s="44">
        <v>382</v>
      </c>
      <c r="L17" s="44"/>
      <c r="M17" s="44"/>
      <c r="N17" s="44"/>
      <c r="O17" s="44"/>
      <c r="P17" s="44"/>
      <c r="Q17" s="105">
        <v>3372</v>
      </c>
    </row>
    <row r="18" spans="1:19" ht="15" thickBot="1" x14ac:dyDescent="0.25">
      <c r="A18" s="1" t="s">
        <v>38</v>
      </c>
      <c r="B18" s="52" t="s">
        <v>312</v>
      </c>
      <c r="C18" s="28"/>
      <c r="D18" s="28"/>
      <c r="E18" s="44">
        <v>12</v>
      </c>
      <c r="F18" s="44">
        <v>7</v>
      </c>
      <c r="G18" s="44">
        <v>0</v>
      </c>
      <c r="H18" s="44">
        <v>7</v>
      </c>
      <c r="I18" s="44">
        <v>10</v>
      </c>
      <c r="J18" s="44">
        <v>1</v>
      </c>
      <c r="K18" s="44">
        <v>7</v>
      </c>
      <c r="L18" s="44"/>
      <c r="M18" s="44"/>
      <c r="N18" s="44"/>
      <c r="O18" s="44"/>
      <c r="P18" s="44"/>
      <c r="Q18" s="105">
        <v>44</v>
      </c>
    </row>
    <row r="19" spans="1:19" ht="15" thickBot="1" x14ac:dyDescent="0.25">
      <c r="A19" s="1" t="s">
        <v>38</v>
      </c>
      <c r="B19" s="52" t="s">
        <v>313</v>
      </c>
      <c r="C19" s="28"/>
      <c r="D19" s="28"/>
      <c r="E19" s="44">
        <v>24</v>
      </c>
      <c r="F19" s="44">
        <v>0</v>
      </c>
      <c r="G19" s="44">
        <v>24</v>
      </c>
      <c r="H19" s="44">
        <v>9</v>
      </c>
      <c r="I19" s="44">
        <v>16</v>
      </c>
      <c r="J19" s="44">
        <v>13</v>
      </c>
      <c r="K19" s="44">
        <v>10</v>
      </c>
      <c r="L19" s="44"/>
      <c r="M19" s="44"/>
      <c r="N19" s="44"/>
      <c r="O19" s="44"/>
      <c r="P19" s="44"/>
      <c r="Q19" s="105">
        <v>96</v>
      </c>
    </row>
    <row r="20" spans="1:19" ht="15" thickBot="1" x14ac:dyDescent="0.25">
      <c r="A20" s="1" t="s">
        <v>38</v>
      </c>
      <c r="B20" s="52" t="s">
        <v>314</v>
      </c>
      <c r="C20" s="28"/>
      <c r="D20" s="28"/>
      <c r="E20" s="44">
        <v>9</v>
      </c>
      <c r="F20" s="44">
        <v>18</v>
      </c>
      <c r="G20" s="44">
        <v>0</v>
      </c>
      <c r="H20" s="44">
        <v>42</v>
      </c>
      <c r="I20" s="44">
        <v>12</v>
      </c>
      <c r="J20" s="44">
        <v>25</v>
      </c>
      <c r="K20" s="44">
        <v>31</v>
      </c>
      <c r="L20" s="44"/>
      <c r="M20" s="44"/>
      <c r="N20" s="44"/>
      <c r="O20" s="44"/>
      <c r="P20" s="44"/>
      <c r="Q20" s="105">
        <v>137</v>
      </c>
    </row>
    <row r="21" spans="1:19" ht="15" thickBot="1" x14ac:dyDescent="0.25">
      <c r="A21" s="1" t="s">
        <v>38</v>
      </c>
      <c r="B21" s="52" t="s">
        <v>315</v>
      </c>
      <c r="C21" s="31"/>
      <c r="D21" s="28"/>
      <c r="E21" s="44">
        <v>8</v>
      </c>
      <c r="F21" s="44">
        <v>6</v>
      </c>
      <c r="G21" s="44">
        <v>0</v>
      </c>
      <c r="H21" s="44">
        <v>24</v>
      </c>
      <c r="I21" s="44">
        <v>1</v>
      </c>
      <c r="J21" s="44">
        <v>4</v>
      </c>
      <c r="K21" s="44">
        <v>6</v>
      </c>
      <c r="L21" s="44"/>
      <c r="M21" s="44"/>
      <c r="N21" s="44"/>
      <c r="O21" s="44"/>
      <c r="P21" s="44"/>
      <c r="Q21" s="105">
        <v>49</v>
      </c>
    </row>
    <row r="22" spans="1:19" ht="15" thickBot="1" x14ac:dyDescent="0.25">
      <c r="A22" s="1" t="s">
        <v>38</v>
      </c>
      <c r="B22" s="52" t="s">
        <v>316</v>
      </c>
      <c r="C22" s="28"/>
      <c r="D22" s="28"/>
      <c r="E22" s="44">
        <v>8</v>
      </c>
      <c r="F22" s="44">
        <v>0</v>
      </c>
      <c r="G22" s="44">
        <v>16</v>
      </c>
      <c r="H22" s="44">
        <v>0</v>
      </c>
      <c r="I22" s="44">
        <v>12</v>
      </c>
      <c r="J22" s="44">
        <v>22</v>
      </c>
      <c r="K22" s="44">
        <v>18</v>
      </c>
      <c r="L22" s="44"/>
      <c r="M22" s="44"/>
      <c r="N22" s="44"/>
      <c r="O22" s="44"/>
      <c r="P22" s="44"/>
      <c r="Q22" s="105">
        <v>76</v>
      </c>
    </row>
    <row r="23" spans="1:19" ht="15" thickBot="1" x14ac:dyDescent="0.25">
      <c r="A23" s="1" t="s">
        <v>38</v>
      </c>
      <c r="B23" s="52" t="s">
        <v>317</v>
      </c>
      <c r="C23" s="28"/>
      <c r="D23" s="28"/>
      <c r="E23" s="44">
        <v>6</v>
      </c>
      <c r="F23" s="44">
        <v>10</v>
      </c>
      <c r="G23" s="44">
        <v>8</v>
      </c>
      <c r="H23" s="44">
        <v>3</v>
      </c>
      <c r="I23" s="44">
        <v>1</v>
      </c>
      <c r="J23" s="44">
        <v>8</v>
      </c>
      <c r="K23" s="44">
        <v>7</v>
      </c>
      <c r="L23" s="44"/>
      <c r="M23" s="44"/>
      <c r="N23" s="44"/>
      <c r="O23" s="44"/>
      <c r="P23" s="44"/>
      <c r="Q23" s="105">
        <v>43</v>
      </c>
    </row>
    <row r="24" spans="1:19" ht="15" thickBot="1" x14ac:dyDescent="0.25">
      <c r="A24" s="1" t="s">
        <v>38</v>
      </c>
      <c r="B24" s="52" t="s">
        <v>318</v>
      </c>
      <c r="C24" s="28"/>
      <c r="D24" s="28"/>
      <c r="E24" s="44">
        <v>20</v>
      </c>
      <c r="F24" s="44">
        <v>26</v>
      </c>
      <c r="G24" s="44">
        <v>7</v>
      </c>
      <c r="H24" s="44">
        <v>27</v>
      </c>
      <c r="I24" s="44">
        <v>22</v>
      </c>
      <c r="J24" s="44">
        <v>17</v>
      </c>
      <c r="K24" s="44">
        <v>12</v>
      </c>
      <c r="L24" s="44"/>
      <c r="M24" s="44"/>
      <c r="N24" s="44"/>
      <c r="O24" s="44"/>
      <c r="P24" s="44"/>
      <c r="Q24" s="105">
        <v>131</v>
      </c>
    </row>
    <row r="25" spans="1:19" ht="15" thickBot="1" x14ac:dyDescent="0.25">
      <c r="A25" s="40" t="s">
        <v>38</v>
      </c>
      <c r="B25" s="52" t="s">
        <v>319</v>
      </c>
      <c r="C25" s="28"/>
      <c r="D25" s="28"/>
      <c r="E25" s="44">
        <v>23</v>
      </c>
      <c r="F25" s="44">
        <v>47</v>
      </c>
      <c r="G25" s="44">
        <v>30</v>
      </c>
      <c r="H25" s="44">
        <v>16</v>
      </c>
      <c r="I25" s="44">
        <v>49</v>
      </c>
      <c r="J25" s="44">
        <v>32</v>
      </c>
      <c r="K25" s="44">
        <v>17</v>
      </c>
      <c r="L25" s="44"/>
      <c r="M25" s="44"/>
      <c r="N25" s="44"/>
      <c r="O25" s="44"/>
      <c r="P25" s="44"/>
      <c r="Q25" s="105">
        <v>214</v>
      </c>
    </row>
    <row r="26" spans="1:19" ht="15" thickBot="1" x14ac:dyDescent="0.25">
      <c r="A26" s="294" t="s">
        <v>434</v>
      </c>
      <c r="B26" s="295"/>
      <c r="C26" s="76">
        <v>0.91391939569986602</v>
      </c>
      <c r="D26" s="9">
        <v>0.43868130993593568</v>
      </c>
      <c r="E26" s="37">
        <v>2411</v>
      </c>
      <c r="F26" s="37">
        <v>2659</v>
      </c>
      <c r="G26" s="37">
        <v>2763</v>
      </c>
      <c r="H26" s="37">
        <v>3493</v>
      </c>
      <c r="I26" s="37">
        <v>4261</v>
      </c>
      <c r="J26" s="37">
        <v>3644</v>
      </c>
      <c r="K26" s="37">
        <v>2818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211">
        <v>22049</v>
      </c>
      <c r="R26" s="370">
        <v>50262</v>
      </c>
      <c r="S26" s="371"/>
    </row>
    <row r="27" spans="1:19" ht="15" thickBot="1" x14ac:dyDescent="0.25">
      <c r="A27" s="1" t="s">
        <v>39</v>
      </c>
      <c r="B27" s="52" t="s">
        <v>320</v>
      </c>
      <c r="C27" s="28"/>
      <c r="D27" s="28"/>
      <c r="E27" s="44">
        <v>207</v>
      </c>
      <c r="F27" s="44">
        <v>245</v>
      </c>
      <c r="G27" s="44">
        <v>246</v>
      </c>
      <c r="H27" s="44">
        <v>310</v>
      </c>
      <c r="I27" s="44">
        <v>310</v>
      </c>
      <c r="J27" s="44">
        <v>212</v>
      </c>
      <c r="K27" s="44">
        <v>357</v>
      </c>
      <c r="L27" s="44"/>
      <c r="M27" s="44"/>
      <c r="N27" s="44"/>
      <c r="O27" s="44"/>
      <c r="P27" s="44"/>
      <c r="Q27" s="105">
        <v>1887</v>
      </c>
    </row>
    <row r="28" spans="1:19" ht="15" thickBot="1" x14ac:dyDescent="0.25">
      <c r="A28" s="1" t="s">
        <v>39</v>
      </c>
      <c r="B28" s="52" t="s">
        <v>321</v>
      </c>
      <c r="C28" s="28"/>
      <c r="D28" s="28"/>
      <c r="E28" s="44">
        <v>404</v>
      </c>
      <c r="F28" s="44">
        <v>204</v>
      </c>
      <c r="G28" s="44">
        <v>281</v>
      </c>
      <c r="H28" s="44">
        <v>245</v>
      </c>
      <c r="I28" s="44">
        <v>273</v>
      </c>
      <c r="J28" s="44">
        <v>170</v>
      </c>
      <c r="K28" s="44">
        <v>154</v>
      </c>
      <c r="L28" s="44"/>
      <c r="M28" s="44"/>
      <c r="N28" s="44"/>
      <c r="O28" s="44"/>
      <c r="P28" s="44"/>
      <c r="Q28" s="105">
        <v>1731</v>
      </c>
    </row>
    <row r="29" spans="1:19" ht="15" thickBot="1" x14ac:dyDescent="0.25">
      <c r="A29" s="1" t="s">
        <v>39</v>
      </c>
      <c r="B29" s="52" t="s">
        <v>322</v>
      </c>
      <c r="C29" s="28"/>
      <c r="D29" s="28"/>
      <c r="E29" s="44">
        <v>244</v>
      </c>
      <c r="F29" s="44">
        <v>175</v>
      </c>
      <c r="G29" s="44">
        <v>275</v>
      </c>
      <c r="H29" s="44">
        <v>302</v>
      </c>
      <c r="I29" s="44">
        <v>363</v>
      </c>
      <c r="J29" s="44">
        <v>337</v>
      </c>
      <c r="K29" s="44">
        <v>398</v>
      </c>
      <c r="L29" s="44"/>
      <c r="M29" s="44"/>
      <c r="N29" s="44"/>
      <c r="O29" s="44"/>
      <c r="P29" s="44"/>
      <c r="Q29" s="105">
        <v>2094</v>
      </c>
    </row>
    <row r="30" spans="1:19" ht="15" thickBot="1" x14ac:dyDescent="0.25">
      <c r="A30" s="1" t="s">
        <v>39</v>
      </c>
      <c r="B30" s="52" t="s">
        <v>323</v>
      </c>
      <c r="C30" s="28"/>
      <c r="D30" s="28"/>
      <c r="E30" s="44">
        <v>60</v>
      </c>
      <c r="F30" s="44">
        <v>60</v>
      </c>
      <c r="G30" s="44">
        <v>76</v>
      </c>
      <c r="H30" s="44">
        <v>72</v>
      </c>
      <c r="I30" s="44">
        <v>94</v>
      </c>
      <c r="J30" s="44">
        <v>69</v>
      </c>
      <c r="K30" s="44">
        <v>72</v>
      </c>
      <c r="L30" s="44"/>
      <c r="M30" s="44"/>
      <c r="N30" s="44"/>
      <c r="O30" s="44"/>
      <c r="P30" s="44"/>
      <c r="Q30" s="105">
        <v>503</v>
      </c>
    </row>
    <row r="31" spans="1:19" ht="15" thickBot="1" x14ac:dyDescent="0.25">
      <c r="A31" s="1" t="s">
        <v>39</v>
      </c>
      <c r="B31" s="52" t="s">
        <v>324</v>
      </c>
      <c r="C31" s="28"/>
      <c r="D31" s="28"/>
      <c r="E31" s="44">
        <v>226</v>
      </c>
      <c r="F31" s="44">
        <v>139</v>
      </c>
      <c r="G31" s="44">
        <v>197</v>
      </c>
      <c r="H31" s="44">
        <v>235</v>
      </c>
      <c r="I31" s="44">
        <v>286</v>
      </c>
      <c r="J31" s="44">
        <v>273</v>
      </c>
      <c r="K31" s="44">
        <v>268</v>
      </c>
      <c r="L31" s="44"/>
      <c r="M31" s="44"/>
      <c r="N31" s="44"/>
      <c r="O31" s="44"/>
      <c r="P31" s="44"/>
      <c r="Q31" s="105">
        <v>1624</v>
      </c>
    </row>
    <row r="32" spans="1:19" ht="15" thickBot="1" x14ac:dyDescent="0.25">
      <c r="A32" s="1" t="s">
        <v>39</v>
      </c>
      <c r="B32" s="52" t="s">
        <v>325</v>
      </c>
      <c r="C32" s="28"/>
      <c r="D32" s="28"/>
      <c r="E32" s="44">
        <v>38</v>
      </c>
      <c r="F32" s="44">
        <v>38</v>
      </c>
      <c r="G32" s="44">
        <v>31</v>
      </c>
      <c r="H32" s="44">
        <v>21</v>
      </c>
      <c r="I32" s="44">
        <v>27</v>
      </c>
      <c r="J32" s="44">
        <v>21</v>
      </c>
      <c r="K32" s="44">
        <v>36</v>
      </c>
      <c r="L32" s="44"/>
      <c r="M32" s="44"/>
      <c r="N32" s="44"/>
      <c r="O32" s="44"/>
      <c r="P32" s="44"/>
      <c r="Q32" s="105">
        <v>212</v>
      </c>
    </row>
    <row r="33" spans="1:19" ht="15" thickBot="1" x14ac:dyDescent="0.25">
      <c r="A33" s="1" t="s">
        <v>39</v>
      </c>
      <c r="B33" s="52" t="s">
        <v>326</v>
      </c>
      <c r="C33" s="28"/>
      <c r="D33" s="28"/>
      <c r="E33" s="44">
        <v>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0</v>
      </c>
      <c r="L33" s="44"/>
      <c r="M33" s="44"/>
      <c r="N33" s="44"/>
      <c r="O33" s="44"/>
      <c r="P33" s="44"/>
      <c r="Q33" s="105">
        <v>0</v>
      </c>
    </row>
    <row r="34" spans="1:19" ht="15" thickBot="1" x14ac:dyDescent="0.25">
      <c r="A34" s="1" t="s">
        <v>39</v>
      </c>
      <c r="B34" s="52" t="s">
        <v>327</v>
      </c>
      <c r="C34" s="28"/>
      <c r="D34" s="28"/>
      <c r="E34" s="44">
        <v>14</v>
      </c>
      <c r="F34" s="44">
        <v>9</v>
      </c>
      <c r="G34" s="44">
        <v>14</v>
      </c>
      <c r="H34" s="44">
        <v>14</v>
      </c>
      <c r="I34" s="44">
        <v>7</v>
      </c>
      <c r="J34" s="44">
        <v>30</v>
      </c>
      <c r="K34" s="44">
        <v>20</v>
      </c>
      <c r="L34" s="44"/>
      <c r="M34" s="44"/>
      <c r="N34" s="44"/>
      <c r="O34" s="44"/>
      <c r="P34" s="44"/>
      <c r="Q34" s="105">
        <v>108</v>
      </c>
    </row>
    <row r="35" spans="1:19" ht="15" thickBot="1" x14ac:dyDescent="0.25">
      <c r="A35" s="1" t="s">
        <v>39</v>
      </c>
      <c r="B35" s="52" t="s">
        <v>328</v>
      </c>
      <c r="C35" s="28"/>
      <c r="D35" s="28"/>
      <c r="E35" s="44">
        <v>107</v>
      </c>
      <c r="F35" s="44">
        <v>135</v>
      </c>
      <c r="G35" s="44">
        <v>108</v>
      </c>
      <c r="H35" s="44">
        <v>102</v>
      </c>
      <c r="I35" s="44">
        <v>106</v>
      </c>
      <c r="J35" s="44">
        <v>182</v>
      </c>
      <c r="K35" s="44">
        <v>159</v>
      </c>
      <c r="L35" s="44"/>
      <c r="M35" s="44"/>
      <c r="N35" s="44"/>
      <c r="O35" s="44"/>
      <c r="P35" s="44"/>
      <c r="Q35" s="105">
        <v>899</v>
      </c>
    </row>
    <row r="36" spans="1:19" ht="15" thickBot="1" x14ac:dyDescent="0.25">
      <c r="A36" s="42" t="s">
        <v>39</v>
      </c>
      <c r="B36" s="123" t="s">
        <v>329</v>
      </c>
      <c r="C36" s="28"/>
      <c r="D36" s="28"/>
      <c r="E36" s="44">
        <v>94</v>
      </c>
      <c r="F36" s="44">
        <v>71</v>
      </c>
      <c r="G36" s="44">
        <v>141</v>
      </c>
      <c r="H36" s="44">
        <v>152</v>
      </c>
      <c r="I36" s="44">
        <v>208</v>
      </c>
      <c r="J36" s="44">
        <v>180</v>
      </c>
      <c r="K36" s="44">
        <v>182</v>
      </c>
      <c r="L36" s="44"/>
      <c r="M36" s="44"/>
      <c r="N36" s="44"/>
      <c r="O36" s="44"/>
      <c r="P36" s="44"/>
      <c r="Q36" s="105">
        <v>1028</v>
      </c>
    </row>
    <row r="37" spans="1:19" ht="15" thickBot="1" x14ac:dyDescent="0.25">
      <c r="A37" s="42" t="s">
        <v>39</v>
      </c>
      <c r="B37" s="40" t="s">
        <v>330</v>
      </c>
      <c r="C37" s="28"/>
      <c r="D37" s="28"/>
      <c r="E37" s="44">
        <v>78</v>
      </c>
      <c r="F37" s="44">
        <v>87</v>
      </c>
      <c r="G37" s="44">
        <v>88</v>
      </c>
      <c r="H37" s="44">
        <v>59</v>
      </c>
      <c r="I37" s="44">
        <v>128</v>
      </c>
      <c r="J37" s="44">
        <v>141</v>
      </c>
      <c r="K37" s="44">
        <v>142</v>
      </c>
      <c r="L37" s="44"/>
      <c r="M37" s="44"/>
      <c r="N37" s="44"/>
      <c r="O37" s="44"/>
      <c r="P37" s="44"/>
      <c r="Q37" s="105">
        <v>723</v>
      </c>
    </row>
    <row r="38" spans="1:19" ht="15" thickBot="1" x14ac:dyDescent="0.25">
      <c r="A38" s="294" t="s">
        <v>435</v>
      </c>
      <c r="B38" s="295"/>
      <c r="C38" s="76">
        <v>0.72718930468619647</v>
      </c>
      <c r="D38" s="9">
        <v>0.20361300531213503</v>
      </c>
      <c r="E38" s="37">
        <v>1472</v>
      </c>
      <c r="F38" s="37">
        <v>1163</v>
      </c>
      <c r="G38" s="37">
        <v>1457</v>
      </c>
      <c r="H38" s="37">
        <v>1512</v>
      </c>
      <c r="I38" s="37">
        <v>1802</v>
      </c>
      <c r="J38" s="37">
        <v>1615</v>
      </c>
      <c r="K38" s="37">
        <v>1788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211">
        <v>10809</v>
      </c>
      <c r="R38" s="372">
        <v>53086</v>
      </c>
      <c r="S38" s="373"/>
    </row>
    <row r="39" spans="1:19" ht="15" thickBot="1" x14ac:dyDescent="0.25">
      <c r="A39" s="1" t="s">
        <v>58</v>
      </c>
      <c r="B39" s="52" t="s">
        <v>331</v>
      </c>
      <c r="E39" s="44">
        <v>4</v>
      </c>
      <c r="F39" s="44">
        <v>1</v>
      </c>
      <c r="G39" s="44">
        <v>6</v>
      </c>
      <c r="H39" s="44">
        <v>9</v>
      </c>
      <c r="I39" s="44">
        <v>17</v>
      </c>
      <c r="J39" s="44">
        <v>2</v>
      </c>
      <c r="K39" s="27">
        <v>2</v>
      </c>
      <c r="Q39" s="105">
        <v>41</v>
      </c>
    </row>
    <row r="40" spans="1:19" ht="15" thickBot="1" x14ac:dyDescent="0.25">
      <c r="A40" s="1" t="s">
        <v>58</v>
      </c>
      <c r="B40" s="52" t="s">
        <v>332</v>
      </c>
      <c r="C40" s="28"/>
      <c r="D40" s="28"/>
      <c r="E40" s="44">
        <v>5</v>
      </c>
      <c r="F40" s="44">
        <v>0</v>
      </c>
      <c r="G40" s="44">
        <v>5</v>
      </c>
      <c r="H40" s="44">
        <v>0</v>
      </c>
      <c r="I40" s="44">
        <v>3</v>
      </c>
      <c r="J40" s="44">
        <v>3</v>
      </c>
      <c r="K40" s="44">
        <v>0</v>
      </c>
      <c r="L40" s="44"/>
      <c r="M40" s="44"/>
      <c r="N40" s="44"/>
      <c r="O40" s="44"/>
      <c r="P40" s="44"/>
      <c r="Q40" s="105">
        <v>16</v>
      </c>
    </row>
    <row r="41" spans="1:19" ht="15" thickBot="1" x14ac:dyDescent="0.25">
      <c r="A41" s="1" t="s">
        <v>58</v>
      </c>
      <c r="B41" s="52" t="s">
        <v>333</v>
      </c>
      <c r="C41" s="28"/>
      <c r="D41" s="28"/>
      <c r="E41" s="44">
        <v>0</v>
      </c>
      <c r="F41" s="44">
        <v>0</v>
      </c>
      <c r="G41" s="44">
        <v>0</v>
      </c>
      <c r="H41" s="44">
        <v>4</v>
      </c>
      <c r="I41" s="44">
        <v>16</v>
      </c>
      <c r="J41" s="44">
        <v>9</v>
      </c>
      <c r="K41" s="44">
        <v>17</v>
      </c>
      <c r="L41" s="44"/>
      <c r="M41" s="44"/>
      <c r="N41" s="44"/>
      <c r="O41" s="44"/>
      <c r="P41" s="44"/>
      <c r="Q41" s="105">
        <v>46</v>
      </c>
    </row>
    <row r="42" spans="1:19" ht="15" thickBot="1" x14ac:dyDescent="0.25">
      <c r="A42" s="1" t="s">
        <v>58</v>
      </c>
      <c r="B42" s="52" t="s">
        <v>334</v>
      </c>
      <c r="C42" s="28"/>
      <c r="D42" s="28"/>
      <c r="E42" s="44">
        <v>3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/>
      <c r="M42" s="44"/>
      <c r="N42" s="44"/>
      <c r="O42" s="44"/>
      <c r="P42" s="44"/>
      <c r="Q42" s="105">
        <v>3</v>
      </c>
    </row>
    <row r="43" spans="1:19" ht="15" thickBot="1" x14ac:dyDescent="0.25">
      <c r="A43" s="1" t="s">
        <v>58</v>
      </c>
      <c r="B43" s="52" t="s">
        <v>335</v>
      </c>
      <c r="C43" s="28"/>
      <c r="D43" s="28"/>
      <c r="E43" s="44">
        <v>0</v>
      </c>
      <c r="F43" s="44">
        <v>1</v>
      </c>
      <c r="G43" s="44">
        <v>2</v>
      </c>
      <c r="H43" s="44">
        <v>8</v>
      </c>
      <c r="I43" s="44">
        <v>8</v>
      </c>
      <c r="J43" s="44">
        <v>13</v>
      </c>
      <c r="K43" s="44">
        <v>1</v>
      </c>
      <c r="L43" s="44"/>
      <c r="M43" s="44"/>
      <c r="N43" s="44"/>
      <c r="O43" s="44"/>
      <c r="P43" s="44"/>
      <c r="Q43" s="105">
        <v>33</v>
      </c>
    </row>
    <row r="44" spans="1:19" ht="15" thickBot="1" x14ac:dyDescent="0.25">
      <c r="A44" s="1" t="s">
        <v>58</v>
      </c>
      <c r="B44" s="52" t="s">
        <v>336</v>
      </c>
      <c r="C44" s="28"/>
      <c r="D44" s="28"/>
      <c r="E44" s="44">
        <v>1</v>
      </c>
      <c r="F44" s="44">
        <v>10</v>
      </c>
      <c r="G44" s="44">
        <v>10</v>
      </c>
      <c r="H44" s="44">
        <v>12</v>
      </c>
      <c r="I44" s="44">
        <v>20</v>
      </c>
      <c r="J44" s="44">
        <v>2</v>
      </c>
      <c r="K44" s="44">
        <v>16</v>
      </c>
      <c r="L44" s="44"/>
      <c r="M44" s="44"/>
      <c r="N44" s="44"/>
      <c r="O44" s="44"/>
      <c r="P44" s="44"/>
      <c r="Q44" s="105">
        <v>71</v>
      </c>
    </row>
    <row r="45" spans="1:19" ht="15" thickBot="1" x14ac:dyDescent="0.25">
      <c r="A45" s="1" t="s">
        <v>58</v>
      </c>
      <c r="B45" s="52" t="s">
        <v>337</v>
      </c>
      <c r="C45" s="28"/>
      <c r="D45" s="28"/>
      <c r="E45" s="44">
        <v>9</v>
      </c>
      <c r="F45" s="44">
        <v>0</v>
      </c>
      <c r="G45" s="44">
        <v>2</v>
      </c>
      <c r="H45" s="44">
        <v>5</v>
      </c>
      <c r="I45" s="44">
        <v>4</v>
      </c>
      <c r="J45" s="44">
        <v>7</v>
      </c>
      <c r="K45" s="44">
        <v>1</v>
      </c>
      <c r="L45" s="44"/>
      <c r="M45" s="44"/>
      <c r="N45" s="44"/>
      <c r="O45" s="44"/>
      <c r="P45" s="44"/>
      <c r="Q45" s="105">
        <v>28</v>
      </c>
    </row>
    <row r="46" spans="1:19" ht="15" thickBot="1" x14ac:dyDescent="0.25">
      <c r="A46" s="1" t="s">
        <v>58</v>
      </c>
      <c r="B46" s="52" t="s">
        <v>338</v>
      </c>
      <c r="C46" s="28"/>
      <c r="D46" s="28"/>
      <c r="E46" s="44">
        <v>3</v>
      </c>
      <c r="F46" s="44">
        <v>0</v>
      </c>
      <c r="G46" s="44">
        <v>3</v>
      </c>
      <c r="H46" s="44">
        <v>1</v>
      </c>
      <c r="I46" s="44">
        <v>1</v>
      </c>
      <c r="J46" s="44">
        <v>6</v>
      </c>
      <c r="K46" s="44">
        <v>0</v>
      </c>
      <c r="L46" s="44"/>
      <c r="M46" s="44"/>
      <c r="N46" s="44"/>
      <c r="O46" s="44"/>
      <c r="P46" s="44"/>
      <c r="Q46" s="105">
        <v>14</v>
      </c>
    </row>
    <row r="47" spans="1:19" ht="15" thickBot="1" x14ac:dyDescent="0.25">
      <c r="A47" s="1" t="s">
        <v>58</v>
      </c>
      <c r="B47" s="52" t="s">
        <v>339</v>
      </c>
      <c r="C47" s="28"/>
      <c r="D47" s="28"/>
      <c r="E47" s="44">
        <v>3</v>
      </c>
      <c r="F47" s="44">
        <v>0</v>
      </c>
      <c r="G47" s="44">
        <v>2</v>
      </c>
      <c r="H47" s="44">
        <v>1</v>
      </c>
      <c r="I47" s="44">
        <v>2</v>
      </c>
      <c r="J47" s="44">
        <v>0</v>
      </c>
      <c r="K47" s="44">
        <v>1</v>
      </c>
      <c r="L47" s="44"/>
      <c r="M47" s="44"/>
      <c r="N47" s="44"/>
      <c r="O47" s="44"/>
      <c r="P47" s="44"/>
      <c r="Q47" s="105">
        <v>9</v>
      </c>
    </row>
    <row r="48" spans="1:19" ht="15" thickBot="1" x14ac:dyDescent="0.25">
      <c r="A48" s="40" t="s">
        <v>58</v>
      </c>
      <c r="B48" s="40" t="s">
        <v>340</v>
      </c>
      <c r="C48" s="28"/>
      <c r="D48" s="28"/>
      <c r="E48" s="44">
        <v>25</v>
      </c>
      <c r="F48" s="44">
        <v>26</v>
      </c>
      <c r="G48" s="44">
        <v>43</v>
      </c>
      <c r="H48" s="44">
        <v>34</v>
      </c>
      <c r="I48" s="44">
        <v>61</v>
      </c>
      <c r="J48" s="44">
        <v>45</v>
      </c>
      <c r="K48" s="44">
        <v>37</v>
      </c>
      <c r="L48" s="44"/>
      <c r="M48" s="44"/>
      <c r="N48" s="44"/>
      <c r="O48" s="44"/>
      <c r="P48" s="44"/>
      <c r="Q48" s="105">
        <v>271</v>
      </c>
    </row>
    <row r="49" spans="1:19" ht="15" thickBot="1" x14ac:dyDescent="0.25">
      <c r="A49" s="294" t="s">
        <v>436</v>
      </c>
      <c r="B49" s="295"/>
      <c r="C49" s="76">
        <v>0.77935015088922088</v>
      </c>
      <c r="D49" s="9">
        <v>0.24159854677565848</v>
      </c>
      <c r="E49" s="37">
        <v>53</v>
      </c>
      <c r="F49" s="37">
        <v>38</v>
      </c>
      <c r="G49" s="37">
        <v>73</v>
      </c>
      <c r="H49" s="37">
        <v>74</v>
      </c>
      <c r="I49" s="37">
        <v>132</v>
      </c>
      <c r="J49" s="37">
        <v>87</v>
      </c>
      <c r="K49" s="37">
        <v>75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211">
        <v>532</v>
      </c>
      <c r="R49" s="372">
        <v>2202</v>
      </c>
      <c r="S49" s="373"/>
    </row>
    <row r="50" spans="1:19" ht="15" thickBot="1" x14ac:dyDescent="0.25">
      <c r="A50" s="1" t="s">
        <v>72</v>
      </c>
      <c r="B50" s="52" t="s">
        <v>341</v>
      </c>
      <c r="E50" s="44">
        <v>42</v>
      </c>
      <c r="F50" s="44">
        <v>57</v>
      </c>
      <c r="G50" s="44">
        <v>56</v>
      </c>
      <c r="H50" s="44">
        <v>67</v>
      </c>
      <c r="I50" s="44">
        <v>68</v>
      </c>
      <c r="J50" s="44">
        <v>83</v>
      </c>
      <c r="K50" s="27">
        <v>89</v>
      </c>
      <c r="Q50" s="105">
        <v>462</v>
      </c>
    </row>
    <row r="51" spans="1:19" ht="15" thickBot="1" x14ac:dyDescent="0.25">
      <c r="A51" s="1" t="s">
        <v>72</v>
      </c>
      <c r="B51" s="52" t="s">
        <v>342</v>
      </c>
      <c r="C51" s="28"/>
      <c r="D51" s="28"/>
      <c r="E51" s="44">
        <v>3</v>
      </c>
      <c r="F51" s="44">
        <v>0</v>
      </c>
      <c r="G51" s="44">
        <v>0</v>
      </c>
      <c r="H51" s="44">
        <v>4</v>
      </c>
      <c r="I51" s="44">
        <v>0</v>
      </c>
      <c r="J51" s="44">
        <v>0</v>
      </c>
      <c r="K51" s="44">
        <v>12</v>
      </c>
      <c r="L51" s="44"/>
      <c r="M51" s="44"/>
      <c r="N51" s="44"/>
      <c r="O51" s="44"/>
      <c r="P51" s="44"/>
      <c r="Q51" s="105">
        <v>19</v>
      </c>
    </row>
    <row r="52" spans="1:19" ht="15" thickBot="1" x14ac:dyDescent="0.25">
      <c r="A52" s="1" t="s">
        <v>72</v>
      </c>
      <c r="B52" s="52" t="s">
        <v>343</v>
      </c>
      <c r="C52" s="28"/>
      <c r="D52" s="28"/>
      <c r="E52" s="44">
        <v>0</v>
      </c>
      <c r="F52" s="44">
        <v>0</v>
      </c>
      <c r="G52" s="44">
        <v>0</v>
      </c>
      <c r="H52" s="44">
        <v>2</v>
      </c>
      <c r="I52" s="44">
        <v>0</v>
      </c>
      <c r="J52" s="44">
        <v>1</v>
      </c>
      <c r="K52" s="44">
        <v>4</v>
      </c>
      <c r="L52" s="44"/>
      <c r="M52" s="44"/>
      <c r="N52" s="44"/>
      <c r="O52" s="44"/>
      <c r="P52" s="44"/>
      <c r="Q52" s="105">
        <v>7</v>
      </c>
    </row>
    <row r="53" spans="1:19" ht="15" thickBot="1" x14ac:dyDescent="0.25">
      <c r="A53" s="1" t="s">
        <v>72</v>
      </c>
      <c r="B53" s="52" t="s">
        <v>344</v>
      </c>
      <c r="C53" s="28"/>
      <c r="D53" s="28"/>
      <c r="E53" s="44">
        <v>0</v>
      </c>
      <c r="F53" s="44">
        <v>2</v>
      </c>
      <c r="G53" s="44">
        <v>19</v>
      </c>
      <c r="H53" s="44">
        <v>13</v>
      </c>
      <c r="I53" s="44">
        <v>14</v>
      </c>
      <c r="J53" s="44">
        <v>11</v>
      </c>
      <c r="K53" s="44">
        <v>11</v>
      </c>
      <c r="L53" s="44"/>
      <c r="M53" s="44"/>
      <c r="N53" s="44"/>
      <c r="O53" s="44"/>
      <c r="P53" s="44"/>
      <c r="Q53" s="105">
        <v>70</v>
      </c>
    </row>
    <row r="54" spans="1:19" ht="15" thickBot="1" x14ac:dyDescent="0.25">
      <c r="A54" s="1" t="s">
        <v>72</v>
      </c>
      <c r="B54" s="52" t="s">
        <v>345</v>
      </c>
      <c r="C54" s="28"/>
      <c r="D54" s="28"/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4">
        <v>1</v>
      </c>
      <c r="L54" s="44"/>
      <c r="M54" s="44"/>
      <c r="N54" s="44"/>
      <c r="O54" s="44"/>
      <c r="P54" s="44"/>
      <c r="Q54" s="105">
        <v>1</v>
      </c>
    </row>
    <row r="55" spans="1:19" ht="15" thickBot="1" x14ac:dyDescent="0.25">
      <c r="A55" s="1" t="s">
        <v>72</v>
      </c>
      <c r="B55" s="52" t="s">
        <v>346</v>
      </c>
      <c r="C55" s="28"/>
      <c r="D55" s="28"/>
      <c r="E55" s="44">
        <v>0</v>
      </c>
      <c r="F55" s="44">
        <v>0</v>
      </c>
      <c r="G55" s="44">
        <v>7</v>
      </c>
      <c r="H55" s="44">
        <v>1</v>
      </c>
      <c r="I55" s="44">
        <v>15</v>
      </c>
      <c r="J55" s="44">
        <v>2</v>
      </c>
      <c r="K55" s="44">
        <v>0</v>
      </c>
      <c r="L55" s="44"/>
      <c r="M55" s="44"/>
      <c r="N55" s="44"/>
      <c r="O55" s="44"/>
      <c r="P55" s="44"/>
      <c r="Q55" s="105">
        <v>25</v>
      </c>
    </row>
    <row r="56" spans="1:19" ht="15" thickBot="1" x14ac:dyDescent="0.25">
      <c r="A56" s="1" t="s">
        <v>72</v>
      </c>
      <c r="B56" s="52" t="s">
        <v>347</v>
      </c>
      <c r="C56" s="28"/>
      <c r="D56" s="28"/>
      <c r="E56" s="44">
        <v>0</v>
      </c>
      <c r="F56" s="44">
        <v>0</v>
      </c>
      <c r="G56" s="44">
        <v>1</v>
      </c>
      <c r="H56" s="44">
        <v>4</v>
      </c>
      <c r="I56" s="44">
        <v>5</v>
      </c>
      <c r="J56" s="44">
        <v>0</v>
      </c>
      <c r="K56" s="44">
        <v>0</v>
      </c>
      <c r="L56" s="44"/>
      <c r="M56" s="44"/>
      <c r="N56" s="44"/>
      <c r="O56" s="44"/>
      <c r="P56" s="44"/>
      <c r="Q56" s="105">
        <v>10</v>
      </c>
    </row>
    <row r="57" spans="1:19" ht="15" thickBot="1" x14ac:dyDescent="0.25">
      <c r="A57" s="1" t="s">
        <v>72</v>
      </c>
      <c r="B57" s="52" t="s">
        <v>348</v>
      </c>
      <c r="C57" s="28"/>
      <c r="D57" s="28"/>
      <c r="E57" s="44">
        <v>0</v>
      </c>
      <c r="F57" s="44">
        <v>0</v>
      </c>
      <c r="G57" s="44">
        <v>0</v>
      </c>
      <c r="H57" s="44">
        <v>2</v>
      </c>
      <c r="I57" s="44">
        <v>4</v>
      </c>
      <c r="J57" s="44">
        <v>3</v>
      </c>
      <c r="K57" s="44">
        <v>0</v>
      </c>
      <c r="L57" s="44"/>
      <c r="M57" s="44"/>
      <c r="N57" s="44"/>
      <c r="O57" s="44"/>
      <c r="P57" s="44"/>
      <c r="Q57" s="105">
        <v>9</v>
      </c>
    </row>
    <row r="58" spans="1:19" ht="15" thickBot="1" x14ac:dyDescent="0.25">
      <c r="A58" s="1" t="s">
        <v>72</v>
      </c>
      <c r="B58" s="52" t="s">
        <v>349</v>
      </c>
      <c r="C58" s="28"/>
      <c r="D58" s="28"/>
      <c r="E58" s="44">
        <v>0</v>
      </c>
      <c r="F58" s="44">
        <v>0</v>
      </c>
      <c r="G58" s="44">
        <v>0</v>
      </c>
      <c r="H58" s="44">
        <v>0</v>
      </c>
      <c r="I58" s="44">
        <v>2</v>
      </c>
      <c r="J58" s="44">
        <v>1</v>
      </c>
      <c r="K58" s="44">
        <v>1</v>
      </c>
      <c r="L58" s="44"/>
      <c r="M58" s="44"/>
      <c r="N58" s="44"/>
      <c r="O58" s="44"/>
      <c r="P58" s="44"/>
      <c r="Q58" s="105">
        <v>4</v>
      </c>
    </row>
    <row r="59" spans="1:19" ht="15" thickBot="1" x14ac:dyDescent="0.25">
      <c r="A59" s="1" t="s">
        <v>72</v>
      </c>
      <c r="B59" s="52" t="s">
        <v>350</v>
      </c>
      <c r="C59" s="28"/>
      <c r="D59" s="28"/>
      <c r="E59" s="44">
        <v>0</v>
      </c>
      <c r="F59" s="44">
        <v>1</v>
      </c>
      <c r="G59" s="44">
        <v>2</v>
      </c>
      <c r="H59" s="44">
        <v>2</v>
      </c>
      <c r="I59" s="44">
        <v>3</v>
      </c>
      <c r="J59" s="44">
        <v>3</v>
      </c>
      <c r="K59" s="44">
        <v>1</v>
      </c>
      <c r="L59" s="44"/>
      <c r="M59" s="44"/>
      <c r="N59" s="44"/>
      <c r="O59" s="44"/>
      <c r="P59" s="44"/>
      <c r="Q59" s="105">
        <v>12</v>
      </c>
    </row>
    <row r="60" spans="1:19" ht="15" thickBot="1" x14ac:dyDescent="0.25">
      <c r="A60" s="1" t="s">
        <v>72</v>
      </c>
      <c r="B60" s="52" t="s">
        <v>351</v>
      </c>
      <c r="C60" s="28"/>
      <c r="D60" s="28"/>
      <c r="E60" s="44">
        <v>1</v>
      </c>
      <c r="F60" s="44">
        <v>1</v>
      </c>
      <c r="G60" s="44">
        <v>9</v>
      </c>
      <c r="H60" s="44">
        <v>6</v>
      </c>
      <c r="I60" s="44">
        <v>8</v>
      </c>
      <c r="J60" s="44">
        <v>8</v>
      </c>
      <c r="K60" s="44">
        <v>16</v>
      </c>
      <c r="L60" s="44"/>
      <c r="M60" s="44"/>
      <c r="N60" s="44"/>
      <c r="O60" s="44"/>
      <c r="P60" s="44"/>
      <c r="Q60" s="105">
        <v>49</v>
      </c>
    </row>
    <row r="61" spans="1:19" ht="15" thickBot="1" x14ac:dyDescent="0.25">
      <c r="A61" s="1" t="s">
        <v>72</v>
      </c>
      <c r="B61" s="52" t="s">
        <v>352</v>
      </c>
      <c r="C61" s="28"/>
      <c r="D61" s="28"/>
      <c r="E61" s="44">
        <v>0</v>
      </c>
      <c r="F61" s="44">
        <v>0</v>
      </c>
      <c r="G61" s="44">
        <v>3</v>
      </c>
      <c r="H61" s="44">
        <v>1</v>
      </c>
      <c r="I61" s="44">
        <v>0</v>
      </c>
      <c r="J61" s="44">
        <v>3</v>
      </c>
      <c r="K61" s="44">
        <v>3</v>
      </c>
      <c r="L61" s="44"/>
      <c r="M61" s="44"/>
      <c r="N61" s="44"/>
      <c r="O61" s="44"/>
      <c r="P61" s="44"/>
      <c r="Q61" s="105">
        <v>10</v>
      </c>
    </row>
    <row r="62" spans="1:19" ht="15" thickBot="1" x14ac:dyDescent="0.25">
      <c r="A62" s="1" t="s">
        <v>72</v>
      </c>
      <c r="B62" s="52" t="s">
        <v>353</v>
      </c>
      <c r="C62" s="28"/>
      <c r="D62" s="28"/>
      <c r="E62" s="44">
        <v>0</v>
      </c>
      <c r="F62" s="44">
        <v>3</v>
      </c>
      <c r="G62" s="44">
        <v>5</v>
      </c>
      <c r="H62" s="44">
        <v>0</v>
      </c>
      <c r="I62" s="44">
        <v>1</v>
      </c>
      <c r="J62" s="44">
        <v>0</v>
      </c>
      <c r="K62" s="44">
        <v>7</v>
      </c>
      <c r="L62" s="44"/>
      <c r="M62" s="44"/>
      <c r="N62" s="44"/>
      <c r="O62" s="44"/>
      <c r="P62" s="44"/>
      <c r="Q62" s="105">
        <v>16</v>
      </c>
    </row>
    <row r="63" spans="1:19" ht="15" thickBot="1" x14ac:dyDescent="0.25">
      <c r="A63" s="51" t="s">
        <v>72</v>
      </c>
      <c r="B63" s="52" t="s">
        <v>354</v>
      </c>
      <c r="C63" s="28"/>
      <c r="D63" s="28"/>
      <c r="E63" s="44">
        <v>62</v>
      </c>
      <c r="F63" s="44">
        <v>126</v>
      </c>
      <c r="G63" s="44">
        <v>138</v>
      </c>
      <c r="H63" s="44">
        <v>130</v>
      </c>
      <c r="I63" s="44">
        <v>183</v>
      </c>
      <c r="J63" s="44">
        <v>130</v>
      </c>
      <c r="K63" s="44">
        <v>129</v>
      </c>
      <c r="L63" s="44"/>
      <c r="M63" s="44"/>
      <c r="N63" s="44"/>
      <c r="O63" s="44"/>
      <c r="P63" s="44"/>
      <c r="Q63" s="105">
        <v>898</v>
      </c>
    </row>
    <row r="64" spans="1:19" ht="15" thickBot="1" x14ac:dyDescent="0.25">
      <c r="A64" s="294" t="s">
        <v>160</v>
      </c>
      <c r="B64" s="295"/>
      <c r="C64" s="76">
        <v>0.83807999663083421</v>
      </c>
      <c r="D64" s="9">
        <v>0.31008959875340864</v>
      </c>
      <c r="E64" s="37">
        <v>108</v>
      </c>
      <c r="F64" s="37">
        <v>190</v>
      </c>
      <c r="G64" s="37">
        <v>240</v>
      </c>
      <c r="H64" s="37">
        <v>232</v>
      </c>
      <c r="I64" s="37">
        <v>303</v>
      </c>
      <c r="J64" s="37">
        <v>245</v>
      </c>
      <c r="K64" s="37">
        <v>274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211">
        <v>1592</v>
      </c>
      <c r="R64" s="372">
        <v>5134</v>
      </c>
      <c r="S64" s="373"/>
    </row>
    <row r="65" spans="1:19" ht="15" thickBot="1" x14ac:dyDescent="0.25">
      <c r="A65" s="1" t="s">
        <v>83</v>
      </c>
      <c r="B65" s="52" t="s">
        <v>355</v>
      </c>
      <c r="E65" s="44">
        <v>55</v>
      </c>
      <c r="F65" s="44">
        <v>54</v>
      </c>
      <c r="G65" s="44">
        <v>41</v>
      </c>
      <c r="H65" s="44">
        <v>30</v>
      </c>
      <c r="I65" s="44">
        <v>47</v>
      </c>
      <c r="J65" s="44">
        <v>25</v>
      </c>
      <c r="K65" s="27">
        <v>13</v>
      </c>
      <c r="Q65" s="105">
        <v>265</v>
      </c>
    </row>
    <row r="66" spans="1:19" ht="15" thickBot="1" x14ac:dyDescent="0.25">
      <c r="A66" s="1" t="s">
        <v>83</v>
      </c>
      <c r="B66" s="52" t="s">
        <v>356</v>
      </c>
      <c r="C66" s="28"/>
      <c r="D66" s="28"/>
      <c r="E66" s="44">
        <v>0</v>
      </c>
      <c r="F66" s="44">
        <v>4</v>
      </c>
      <c r="G66" s="44">
        <v>5</v>
      </c>
      <c r="H66" s="44">
        <v>3</v>
      </c>
      <c r="I66" s="44">
        <v>2</v>
      </c>
      <c r="J66" s="44">
        <v>8</v>
      </c>
      <c r="K66" s="44">
        <v>1</v>
      </c>
      <c r="L66" s="44"/>
      <c r="M66" s="44"/>
      <c r="N66" s="44"/>
      <c r="O66" s="44"/>
      <c r="P66" s="44"/>
      <c r="Q66" s="105">
        <v>23</v>
      </c>
    </row>
    <row r="67" spans="1:19" ht="15" thickBot="1" x14ac:dyDescent="0.25">
      <c r="A67" s="1" t="s">
        <v>83</v>
      </c>
      <c r="B67" s="52" t="s">
        <v>357</v>
      </c>
      <c r="C67" s="28"/>
      <c r="D67" s="28"/>
      <c r="E67" s="44">
        <v>0</v>
      </c>
      <c r="F67" s="44">
        <v>0</v>
      </c>
      <c r="G67" s="44">
        <v>3</v>
      </c>
      <c r="H67" s="44">
        <v>0</v>
      </c>
      <c r="I67" s="44">
        <v>0</v>
      </c>
      <c r="J67" s="44">
        <v>0</v>
      </c>
      <c r="K67" s="44">
        <v>0</v>
      </c>
      <c r="L67" s="44"/>
      <c r="M67" s="44"/>
      <c r="N67" s="44"/>
      <c r="O67" s="44"/>
      <c r="P67" s="44"/>
      <c r="Q67" s="105">
        <v>3</v>
      </c>
    </row>
    <row r="68" spans="1:19" ht="15" thickBot="1" x14ac:dyDescent="0.25">
      <c r="A68" s="1" t="s">
        <v>83</v>
      </c>
      <c r="B68" s="52" t="s">
        <v>358</v>
      </c>
      <c r="C68" s="28"/>
      <c r="D68" s="28"/>
      <c r="E68" s="44">
        <v>2</v>
      </c>
      <c r="F68" s="44">
        <v>0</v>
      </c>
      <c r="G68" s="44">
        <v>3</v>
      </c>
      <c r="H68" s="44">
        <v>2</v>
      </c>
      <c r="I68" s="44">
        <v>2</v>
      </c>
      <c r="J68" s="44">
        <v>0</v>
      </c>
      <c r="K68" s="44">
        <v>0</v>
      </c>
      <c r="L68" s="44"/>
      <c r="M68" s="44"/>
      <c r="N68" s="44"/>
      <c r="O68" s="44"/>
      <c r="P68" s="44"/>
      <c r="Q68" s="105">
        <v>9</v>
      </c>
    </row>
    <row r="69" spans="1:19" ht="15" thickBot="1" x14ac:dyDescent="0.25">
      <c r="A69" s="1" t="s">
        <v>83</v>
      </c>
      <c r="B69" s="52" t="s">
        <v>359</v>
      </c>
      <c r="C69" s="28"/>
      <c r="D69" s="28"/>
      <c r="E69" s="44">
        <v>0</v>
      </c>
      <c r="F69" s="44">
        <v>0</v>
      </c>
      <c r="G69" s="44">
        <v>0</v>
      </c>
      <c r="H69" s="44">
        <v>2</v>
      </c>
      <c r="I69" s="44">
        <v>3</v>
      </c>
      <c r="J69" s="44">
        <v>0</v>
      </c>
      <c r="K69" s="44">
        <v>1</v>
      </c>
      <c r="L69" s="44"/>
      <c r="M69" s="44"/>
      <c r="N69" s="44"/>
      <c r="O69" s="44"/>
      <c r="P69" s="44"/>
      <c r="Q69" s="105">
        <v>6</v>
      </c>
    </row>
    <row r="70" spans="1:19" ht="15" thickBot="1" x14ac:dyDescent="0.25">
      <c r="A70" s="1" t="s">
        <v>83</v>
      </c>
      <c r="B70" s="52" t="s">
        <v>360</v>
      </c>
      <c r="C70" s="28"/>
      <c r="D70" s="28"/>
      <c r="E70" s="44">
        <v>0</v>
      </c>
      <c r="F70" s="44">
        <v>1</v>
      </c>
      <c r="G70" s="44">
        <v>4</v>
      </c>
      <c r="H70" s="44">
        <v>1</v>
      </c>
      <c r="I70" s="44">
        <v>1</v>
      </c>
      <c r="J70" s="44">
        <v>0</v>
      </c>
      <c r="K70" s="44">
        <v>3</v>
      </c>
      <c r="L70" s="44"/>
      <c r="M70" s="44"/>
      <c r="N70" s="44"/>
      <c r="O70" s="44"/>
      <c r="P70" s="44"/>
      <c r="Q70" s="105">
        <v>10</v>
      </c>
    </row>
    <row r="71" spans="1:19" ht="15" thickBot="1" x14ac:dyDescent="0.25">
      <c r="A71" s="1" t="s">
        <v>83</v>
      </c>
      <c r="B71" s="52" t="s">
        <v>361</v>
      </c>
      <c r="C71" s="28"/>
      <c r="D71" s="28"/>
      <c r="E71" s="44">
        <v>0</v>
      </c>
      <c r="F71" s="44">
        <v>0</v>
      </c>
      <c r="G71" s="44">
        <v>0</v>
      </c>
      <c r="H71" s="44">
        <v>0</v>
      </c>
      <c r="I71" s="44">
        <v>0</v>
      </c>
      <c r="J71" s="44">
        <v>0</v>
      </c>
      <c r="K71" s="44">
        <v>0</v>
      </c>
      <c r="L71" s="44"/>
      <c r="M71" s="44"/>
      <c r="N71" s="44"/>
      <c r="O71" s="44"/>
      <c r="P71" s="44"/>
      <c r="Q71" s="105">
        <v>0</v>
      </c>
    </row>
    <row r="72" spans="1:19" ht="15" thickBot="1" x14ac:dyDescent="0.25">
      <c r="A72" s="1" t="s">
        <v>83</v>
      </c>
      <c r="B72" s="52" t="s">
        <v>362</v>
      </c>
      <c r="C72" s="28"/>
      <c r="D72" s="28"/>
      <c r="E72" s="44">
        <v>0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44"/>
      <c r="M72" s="44"/>
      <c r="N72" s="44"/>
      <c r="O72" s="44"/>
      <c r="P72" s="44"/>
      <c r="Q72" s="105">
        <v>0</v>
      </c>
    </row>
    <row r="73" spans="1:19" ht="15" thickBot="1" x14ac:dyDescent="0.25">
      <c r="A73" s="1" t="s">
        <v>83</v>
      </c>
      <c r="B73" s="52" t="s">
        <v>363</v>
      </c>
      <c r="C73" s="28"/>
      <c r="D73" s="28"/>
      <c r="E73" s="44">
        <v>0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  <c r="L73" s="44"/>
      <c r="M73" s="44"/>
      <c r="N73" s="44"/>
      <c r="O73" s="44"/>
      <c r="P73" s="44"/>
      <c r="Q73" s="105">
        <v>0</v>
      </c>
    </row>
    <row r="74" spans="1:19" ht="15" thickBot="1" x14ac:dyDescent="0.25">
      <c r="A74" s="1" t="s">
        <v>83</v>
      </c>
      <c r="B74" s="52" t="s">
        <v>364</v>
      </c>
      <c r="C74" s="28"/>
      <c r="D74" s="28"/>
      <c r="E74" s="44">
        <v>0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/>
      <c r="M74" s="44"/>
      <c r="N74" s="44"/>
      <c r="O74" s="44"/>
      <c r="P74" s="44"/>
      <c r="Q74" s="105">
        <v>0</v>
      </c>
    </row>
    <row r="75" spans="1:19" ht="15" thickBot="1" x14ac:dyDescent="0.25">
      <c r="A75" s="294" t="s">
        <v>437</v>
      </c>
      <c r="B75" s="295"/>
      <c r="C75" s="76">
        <v>0.89172032038720972</v>
      </c>
      <c r="D75" s="9">
        <v>0.24085365853658536</v>
      </c>
      <c r="E75" s="37">
        <v>57</v>
      </c>
      <c r="F75" s="37">
        <v>59</v>
      </c>
      <c r="G75" s="37">
        <v>56</v>
      </c>
      <c r="H75" s="37">
        <v>38</v>
      </c>
      <c r="I75" s="37">
        <v>55</v>
      </c>
      <c r="J75" s="37">
        <v>33</v>
      </c>
      <c r="K75" s="37">
        <v>18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211">
        <v>316</v>
      </c>
      <c r="R75" s="372">
        <v>1312</v>
      </c>
      <c r="S75" s="373"/>
    </row>
    <row r="76" spans="1:19" ht="15" thickBot="1" x14ac:dyDescent="0.25">
      <c r="A76" s="1" t="s">
        <v>89</v>
      </c>
      <c r="B76" s="52" t="s">
        <v>365</v>
      </c>
      <c r="E76" s="44">
        <v>6</v>
      </c>
      <c r="F76" s="44">
        <v>3</v>
      </c>
      <c r="G76" s="44">
        <v>16</v>
      </c>
      <c r="H76" s="44">
        <v>12</v>
      </c>
      <c r="I76" s="44">
        <v>8</v>
      </c>
      <c r="J76" s="44">
        <v>3</v>
      </c>
      <c r="K76" s="27">
        <v>15</v>
      </c>
      <c r="Q76" s="105">
        <v>63</v>
      </c>
    </row>
    <row r="77" spans="1:19" ht="15" thickBot="1" x14ac:dyDescent="0.25">
      <c r="A77" s="1" t="s">
        <v>89</v>
      </c>
      <c r="B77" s="52" t="s">
        <v>366</v>
      </c>
      <c r="C77" s="28"/>
      <c r="D77" s="28"/>
      <c r="E77" s="44">
        <v>3</v>
      </c>
      <c r="F77" s="44">
        <v>0</v>
      </c>
      <c r="G77" s="44">
        <v>0</v>
      </c>
      <c r="H77" s="44">
        <v>5</v>
      </c>
      <c r="I77" s="44">
        <v>11</v>
      </c>
      <c r="J77" s="44">
        <v>0</v>
      </c>
      <c r="K77" s="44">
        <v>3</v>
      </c>
      <c r="L77" s="44"/>
      <c r="M77" s="44"/>
      <c r="N77" s="44"/>
      <c r="O77" s="44"/>
      <c r="P77" s="44"/>
      <c r="Q77" s="105">
        <v>22</v>
      </c>
    </row>
    <row r="78" spans="1:19" ht="15" thickBot="1" x14ac:dyDescent="0.25">
      <c r="A78" s="1" t="s">
        <v>89</v>
      </c>
      <c r="B78" s="52" t="s">
        <v>367</v>
      </c>
      <c r="C78" s="28"/>
      <c r="D78" s="28"/>
      <c r="E78" s="44">
        <v>40</v>
      </c>
      <c r="F78" s="44">
        <v>12</v>
      </c>
      <c r="G78" s="44">
        <v>36</v>
      </c>
      <c r="H78" s="44">
        <v>70</v>
      </c>
      <c r="I78" s="44">
        <v>33</v>
      </c>
      <c r="J78" s="44">
        <v>66</v>
      </c>
      <c r="K78" s="44">
        <v>56</v>
      </c>
      <c r="L78" s="44"/>
      <c r="M78" s="44"/>
      <c r="N78" s="44"/>
      <c r="O78" s="44"/>
      <c r="P78" s="44"/>
      <c r="Q78" s="105">
        <v>313</v>
      </c>
    </row>
    <row r="79" spans="1:19" ht="15" thickBot="1" x14ac:dyDescent="0.25">
      <c r="A79" s="1" t="s">
        <v>89</v>
      </c>
      <c r="B79" s="52" t="s">
        <v>368</v>
      </c>
      <c r="C79" s="28"/>
      <c r="D79" s="28"/>
      <c r="E79" s="44">
        <v>2</v>
      </c>
      <c r="F79" s="44">
        <v>3</v>
      </c>
      <c r="G79" s="44">
        <v>8</v>
      </c>
      <c r="H79" s="44">
        <v>0</v>
      </c>
      <c r="I79" s="44">
        <v>5</v>
      </c>
      <c r="J79" s="44">
        <v>2</v>
      </c>
      <c r="K79" s="44">
        <v>0</v>
      </c>
      <c r="L79" s="44"/>
      <c r="M79" s="44"/>
      <c r="N79" s="44"/>
      <c r="O79" s="44"/>
      <c r="P79" s="44"/>
      <c r="Q79" s="105">
        <v>20</v>
      </c>
    </row>
    <row r="80" spans="1:19" ht="15" thickBot="1" x14ac:dyDescent="0.25">
      <c r="A80" s="1" t="s">
        <v>89</v>
      </c>
      <c r="B80" s="52" t="s">
        <v>369</v>
      </c>
      <c r="C80" s="28"/>
      <c r="D80" s="28"/>
      <c r="E80" s="44">
        <v>3</v>
      </c>
      <c r="F80" s="44">
        <v>1</v>
      </c>
      <c r="G80" s="44">
        <v>6</v>
      </c>
      <c r="H80" s="44">
        <v>10</v>
      </c>
      <c r="I80" s="44">
        <v>4</v>
      </c>
      <c r="J80" s="44">
        <v>7</v>
      </c>
      <c r="K80" s="44">
        <v>3</v>
      </c>
      <c r="L80" s="44"/>
      <c r="M80" s="44"/>
      <c r="N80" s="44"/>
      <c r="O80" s="44"/>
      <c r="P80" s="44"/>
      <c r="Q80" s="105">
        <v>34</v>
      </c>
    </row>
    <row r="81" spans="1:19" ht="15" thickBot="1" x14ac:dyDescent="0.25">
      <c r="A81" s="294" t="s">
        <v>438</v>
      </c>
      <c r="B81" s="295"/>
      <c r="C81" s="76">
        <v>0.9536100363658766</v>
      </c>
      <c r="D81" s="9">
        <v>0.34320425208807898</v>
      </c>
      <c r="E81" s="37">
        <v>54</v>
      </c>
      <c r="F81" s="37">
        <v>19</v>
      </c>
      <c r="G81" s="37">
        <v>66</v>
      </c>
      <c r="H81" s="37">
        <v>97</v>
      </c>
      <c r="I81" s="37">
        <v>61</v>
      </c>
      <c r="J81" s="37">
        <v>78</v>
      </c>
      <c r="K81" s="37">
        <v>77</v>
      </c>
      <c r="L81" s="37">
        <v>0</v>
      </c>
      <c r="M81" s="37">
        <v>0</v>
      </c>
      <c r="N81" s="37">
        <v>0</v>
      </c>
      <c r="O81" s="37">
        <v>0</v>
      </c>
      <c r="P81" s="37">
        <v>0</v>
      </c>
      <c r="Q81" s="211">
        <v>452</v>
      </c>
      <c r="R81" s="372">
        <v>1317</v>
      </c>
      <c r="S81" s="373"/>
    </row>
    <row r="82" spans="1:19" ht="15" thickBot="1" x14ac:dyDescent="0.25">
      <c r="A82" s="1" t="s">
        <v>100</v>
      </c>
      <c r="B82" s="52" t="s">
        <v>370</v>
      </c>
      <c r="E82" s="44">
        <v>8</v>
      </c>
      <c r="F82" s="44">
        <v>14</v>
      </c>
      <c r="G82" s="44">
        <v>5</v>
      </c>
      <c r="H82" s="44">
        <v>14</v>
      </c>
      <c r="I82" s="44">
        <v>37</v>
      </c>
      <c r="J82" s="44">
        <v>10</v>
      </c>
      <c r="K82" s="27">
        <v>9</v>
      </c>
      <c r="Q82" s="105">
        <v>97</v>
      </c>
    </row>
    <row r="83" spans="1:19" ht="15" thickBot="1" x14ac:dyDescent="0.25">
      <c r="A83" s="1" t="s">
        <v>100</v>
      </c>
      <c r="B83" s="52" t="s">
        <v>371</v>
      </c>
      <c r="C83" s="28"/>
      <c r="D83" s="28"/>
      <c r="E83" s="44">
        <v>23</v>
      </c>
      <c r="F83" s="44">
        <v>40</v>
      </c>
      <c r="G83" s="44">
        <v>0</v>
      </c>
      <c r="H83" s="44">
        <v>65</v>
      </c>
      <c r="I83" s="44">
        <v>52</v>
      </c>
      <c r="J83" s="44">
        <v>28</v>
      </c>
      <c r="K83" s="44">
        <v>20</v>
      </c>
      <c r="L83" s="44"/>
      <c r="M83" s="44"/>
      <c r="N83" s="44"/>
      <c r="O83" s="44"/>
      <c r="P83" s="44"/>
      <c r="Q83" s="105">
        <v>228</v>
      </c>
    </row>
    <row r="84" spans="1:19" ht="15" thickBot="1" x14ac:dyDescent="0.25">
      <c r="A84" s="1" t="s">
        <v>100</v>
      </c>
      <c r="B84" s="52" t="s">
        <v>372</v>
      </c>
      <c r="C84" s="28"/>
      <c r="D84" s="28"/>
      <c r="E84" s="44">
        <v>0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/>
      <c r="M84" s="44"/>
      <c r="N84" s="44"/>
      <c r="O84" s="44"/>
      <c r="P84" s="44"/>
      <c r="Q84" s="105">
        <v>0</v>
      </c>
    </row>
    <row r="85" spans="1:19" ht="15" thickBot="1" x14ac:dyDescent="0.25">
      <c r="A85" s="1" t="s">
        <v>100</v>
      </c>
      <c r="B85" s="52" t="s">
        <v>379</v>
      </c>
      <c r="C85" s="28"/>
      <c r="D85" s="28"/>
      <c r="E85" s="44">
        <v>77</v>
      </c>
      <c r="F85" s="44">
        <v>55</v>
      </c>
      <c r="G85" s="44">
        <v>83</v>
      </c>
      <c r="H85" s="44">
        <v>44</v>
      </c>
      <c r="I85" s="44">
        <v>56</v>
      </c>
      <c r="J85" s="44">
        <v>81</v>
      </c>
      <c r="K85" s="44">
        <v>101</v>
      </c>
      <c r="L85" s="44"/>
      <c r="M85" s="44"/>
      <c r="N85" s="44"/>
      <c r="O85" s="44"/>
      <c r="P85" s="44"/>
      <c r="Q85" s="105">
        <v>497</v>
      </c>
    </row>
    <row r="86" spans="1:19" ht="15" thickBot="1" x14ac:dyDescent="0.25">
      <c r="A86" s="1" t="s">
        <v>100</v>
      </c>
      <c r="B86" s="52" t="s">
        <v>373</v>
      </c>
      <c r="C86" s="28"/>
      <c r="D86" s="28"/>
      <c r="E86" s="44">
        <v>17</v>
      </c>
      <c r="F86" s="44">
        <v>0</v>
      </c>
      <c r="G86" s="44">
        <v>9</v>
      </c>
      <c r="H86" s="44">
        <v>30</v>
      </c>
      <c r="I86" s="44">
        <v>19</v>
      </c>
      <c r="J86" s="44">
        <v>6</v>
      </c>
      <c r="K86" s="44">
        <v>8</v>
      </c>
      <c r="L86" s="44"/>
      <c r="M86" s="44"/>
      <c r="N86" s="44"/>
      <c r="O86" s="44"/>
      <c r="P86" s="44"/>
      <c r="Q86" s="105">
        <v>89</v>
      </c>
    </row>
    <row r="87" spans="1:19" ht="15" thickBot="1" x14ac:dyDescent="0.25">
      <c r="A87" s="1" t="s">
        <v>100</v>
      </c>
      <c r="B87" s="52" t="s">
        <v>374</v>
      </c>
      <c r="C87" s="28"/>
      <c r="D87" s="28"/>
      <c r="E87" s="44">
        <v>8</v>
      </c>
      <c r="F87" s="44">
        <v>0</v>
      </c>
      <c r="G87" s="44">
        <v>2</v>
      </c>
      <c r="H87" s="44">
        <v>7</v>
      </c>
      <c r="I87" s="44">
        <v>0</v>
      </c>
      <c r="J87" s="44">
        <v>2</v>
      </c>
      <c r="K87" s="44">
        <v>8</v>
      </c>
      <c r="L87" s="44"/>
      <c r="M87" s="44"/>
      <c r="N87" s="44"/>
      <c r="O87" s="44"/>
      <c r="P87" s="44"/>
      <c r="Q87" s="105">
        <v>27</v>
      </c>
    </row>
    <row r="88" spans="1:19" ht="15" thickBot="1" x14ac:dyDescent="0.25">
      <c r="A88" s="1" t="s">
        <v>100</v>
      </c>
      <c r="B88" s="52" t="s">
        <v>375</v>
      </c>
      <c r="C88" s="28"/>
      <c r="D88" s="28"/>
      <c r="E88" s="44">
        <v>34</v>
      </c>
      <c r="F88" s="44">
        <v>66</v>
      </c>
      <c r="G88" s="44">
        <v>79</v>
      </c>
      <c r="H88" s="44">
        <v>192</v>
      </c>
      <c r="I88" s="44">
        <v>146</v>
      </c>
      <c r="J88" s="44">
        <v>140</v>
      </c>
      <c r="K88" s="44">
        <v>115</v>
      </c>
      <c r="L88" s="44"/>
      <c r="M88" s="44"/>
      <c r="N88" s="44"/>
      <c r="O88" s="44"/>
      <c r="P88" s="44"/>
      <c r="Q88" s="105">
        <v>772</v>
      </c>
    </row>
    <row r="89" spans="1:19" ht="15" thickBot="1" x14ac:dyDescent="0.25">
      <c r="A89" s="1" t="s">
        <v>100</v>
      </c>
      <c r="B89" s="52" t="s">
        <v>376</v>
      </c>
      <c r="C89" s="28"/>
      <c r="D89" s="28"/>
      <c r="E89" s="44">
        <v>24</v>
      </c>
      <c r="F89" s="44">
        <v>42</v>
      </c>
      <c r="G89" s="44">
        <v>19</v>
      </c>
      <c r="H89" s="44">
        <v>106</v>
      </c>
      <c r="I89" s="44">
        <v>65</v>
      </c>
      <c r="J89" s="44">
        <v>34</v>
      </c>
      <c r="K89" s="44">
        <v>79</v>
      </c>
      <c r="L89" s="44"/>
      <c r="M89" s="44"/>
      <c r="N89" s="44"/>
      <c r="O89" s="44"/>
      <c r="P89" s="44"/>
      <c r="Q89" s="105">
        <v>369</v>
      </c>
    </row>
    <row r="90" spans="1:19" ht="15" thickBot="1" x14ac:dyDescent="0.25">
      <c r="A90" s="1" t="s">
        <v>100</v>
      </c>
      <c r="B90" s="52" t="s">
        <v>377</v>
      </c>
      <c r="C90" s="28"/>
      <c r="D90" s="28"/>
      <c r="E90" s="44">
        <v>8</v>
      </c>
      <c r="F90" s="44">
        <v>12</v>
      </c>
      <c r="G90" s="44">
        <v>12</v>
      </c>
      <c r="H90" s="44">
        <v>13</v>
      </c>
      <c r="I90" s="44">
        <v>10</v>
      </c>
      <c r="J90" s="44">
        <v>17</v>
      </c>
      <c r="K90" s="44">
        <v>23</v>
      </c>
      <c r="L90" s="44"/>
      <c r="M90" s="44"/>
      <c r="N90" s="44"/>
      <c r="O90" s="44"/>
      <c r="P90" s="44"/>
      <c r="Q90" s="105">
        <v>95</v>
      </c>
    </row>
    <row r="91" spans="1:19" ht="15" thickBot="1" x14ac:dyDescent="0.25">
      <c r="A91" s="1" t="s">
        <v>100</v>
      </c>
      <c r="B91" s="52" t="s">
        <v>378</v>
      </c>
      <c r="C91" s="28"/>
      <c r="D91" s="28"/>
      <c r="E91" s="44">
        <v>2</v>
      </c>
      <c r="F91" s="44">
        <v>20</v>
      </c>
      <c r="G91" s="44">
        <v>0</v>
      </c>
      <c r="H91" s="44">
        <v>26</v>
      </c>
      <c r="I91" s="44">
        <v>38</v>
      </c>
      <c r="J91" s="44">
        <v>17</v>
      </c>
      <c r="K91" s="44">
        <v>35</v>
      </c>
      <c r="L91" s="44"/>
      <c r="M91" s="44"/>
      <c r="N91" s="44"/>
      <c r="O91" s="44"/>
      <c r="P91" s="44"/>
      <c r="Q91" s="105">
        <v>138</v>
      </c>
    </row>
    <row r="92" spans="1:19" ht="15" thickBot="1" x14ac:dyDescent="0.25">
      <c r="A92" s="294" t="s">
        <v>439</v>
      </c>
      <c r="B92" s="295"/>
      <c r="C92" s="76">
        <v>2.6509462800412869</v>
      </c>
      <c r="D92" s="9">
        <v>1.4577553593947037</v>
      </c>
      <c r="E92" s="37">
        <v>201</v>
      </c>
      <c r="F92" s="37">
        <v>249</v>
      </c>
      <c r="G92" s="37">
        <v>209</v>
      </c>
      <c r="H92" s="37">
        <v>497</v>
      </c>
      <c r="I92" s="37">
        <v>423</v>
      </c>
      <c r="J92" s="37">
        <v>335</v>
      </c>
      <c r="K92" s="37">
        <v>398</v>
      </c>
      <c r="L92" s="37">
        <v>0</v>
      </c>
      <c r="M92" s="37">
        <v>0</v>
      </c>
      <c r="N92" s="37">
        <v>0</v>
      </c>
      <c r="O92" s="37">
        <v>0</v>
      </c>
      <c r="P92" s="37">
        <v>0</v>
      </c>
      <c r="Q92" s="211">
        <v>2312</v>
      </c>
      <c r="R92" s="372">
        <v>1586</v>
      </c>
      <c r="S92" s="373"/>
    </row>
    <row r="93" spans="1:19" ht="15" thickBot="1" x14ac:dyDescent="0.25">
      <c r="A93" s="1" t="s">
        <v>116</v>
      </c>
      <c r="B93" s="52" t="s">
        <v>380</v>
      </c>
      <c r="E93" s="44">
        <v>95</v>
      </c>
      <c r="F93" s="44">
        <v>104</v>
      </c>
      <c r="G93" s="44">
        <v>58</v>
      </c>
      <c r="H93" s="44">
        <v>53</v>
      </c>
      <c r="I93" s="44">
        <v>89</v>
      </c>
      <c r="J93" s="44">
        <v>89</v>
      </c>
      <c r="K93" s="27">
        <v>101</v>
      </c>
      <c r="Q93" s="105">
        <v>589</v>
      </c>
    </row>
    <row r="94" spans="1:19" ht="15" thickBot="1" x14ac:dyDescent="0.25">
      <c r="A94" s="1" t="s">
        <v>116</v>
      </c>
      <c r="B94" s="52" t="s">
        <v>381</v>
      </c>
      <c r="C94" s="28"/>
      <c r="D94" s="28"/>
      <c r="E94" s="44">
        <v>241</v>
      </c>
      <c r="F94" s="44">
        <v>180</v>
      </c>
      <c r="G94" s="44">
        <v>261</v>
      </c>
      <c r="H94" s="44">
        <v>280</v>
      </c>
      <c r="I94" s="44">
        <v>303</v>
      </c>
      <c r="J94" s="44">
        <v>238</v>
      </c>
      <c r="K94" s="44">
        <v>249</v>
      </c>
      <c r="L94" s="44"/>
      <c r="M94" s="44"/>
      <c r="N94" s="44"/>
      <c r="O94" s="44"/>
      <c r="P94" s="44"/>
      <c r="Q94" s="105">
        <v>1752</v>
      </c>
    </row>
    <row r="95" spans="1:19" ht="15" thickBot="1" x14ac:dyDescent="0.25">
      <c r="A95" s="1" t="s">
        <v>116</v>
      </c>
      <c r="B95" s="52" t="s">
        <v>382</v>
      </c>
      <c r="C95" s="28"/>
      <c r="D95" s="28"/>
      <c r="E95" s="44">
        <v>326</v>
      </c>
      <c r="F95" s="44">
        <v>352</v>
      </c>
      <c r="G95" s="44">
        <v>282</v>
      </c>
      <c r="H95" s="44">
        <v>382</v>
      </c>
      <c r="I95" s="44">
        <v>357</v>
      </c>
      <c r="J95" s="44">
        <v>341</v>
      </c>
      <c r="K95" s="44">
        <v>325</v>
      </c>
      <c r="L95" s="44"/>
      <c r="M95" s="44"/>
      <c r="N95" s="44"/>
      <c r="O95" s="44"/>
      <c r="P95" s="44"/>
      <c r="Q95" s="105">
        <v>2365</v>
      </c>
    </row>
    <row r="96" spans="1:19" ht="15" thickBot="1" x14ac:dyDescent="0.25">
      <c r="A96" s="1" t="s">
        <v>116</v>
      </c>
      <c r="B96" s="52" t="s">
        <v>383</v>
      </c>
      <c r="C96" s="28"/>
      <c r="D96" s="28"/>
      <c r="E96" s="44">
        <v>123</v>
      </c>
      <c r="F96" s="44">
        <v>125</v>
      </c>
      <c r="G96" s="44">
        <v>86</v>
      </c>
      <c r="H96" s="44">
        <v>91</v>
      </c>
      <c r="I96" s="44">
        <v>115</v>
      </c>
      <c r="J96" s="44">
        <v>113</v>
      </c>
      <c r="K96" s="44">
        <v>100</v>
      </c>
      <c r="L96" s="44"/>
      <c r="M96" s="44"/>
      <c r="N96" s="44"/>
      <c r="O96" s="44"/>
      <c r="P96" s="44"/>
      <c r="Q96" s="105">
        <v>753</v>
      </c>
    </row>
    <row r="97" spans="1:19" ht="15" thickBot="1" x14ac:dyDescent="0.25">
      <c r="A97" s="1" t="s">
        <v>116</v>
      </c>
      <c r="B97" s="52" t="s">
        <v>384</v>
      </c>
      <c r="C97" s="28"/>
      <c r="D97" s="28"/>
      <c r="E97" s="44">
        <v>6</v>
      </c>
      <c r="F97" s="44">
        <v>16</v>
      </c>
      <c r="G97" s="44">
        <v>6</v>
      </c>
      <c r="H97" s="44">
        <v>5</v>
      </c>
      <c r="I97" s="44">
        <v>0</v>
      </c>
      <c r="J97" s="44">
        <v>11</v>
      </c>
      <c r="K97" s="44">
        <v>11</v>
      </c>
      <c r="L97" s="44"/>
      <c r="M97" s="44"/>
      <c r="N97" s="44"/>
      <c r="O97" s="44"/>
      <c r="P97" s="44"/>
      <c r="Q97" s="105">
        <v>55</v>
      </c>
    </row>
    <row r="98" spans="1:19" ht="15" thickBot="1" x14ac:dyDescent="0.25">
      <c r="A98" s="1" t="s">
        <v>116</v>
      </c>
      <c r="B98" s="52" t="s">
        <v>385</v>
      </c>
      <c r="C98" s="28"/>
      <c r="D98" s="28"/>
      <c r="E98" s="44">
        <v>0</v>
      </c>
      <c r="F98" s="44">
        <v>18</v>
      </c>
      <c r="G98" s="44">
        <v>12</v>
      </c>
      <c r="H98" s="44">
        <v>0</v>
      </c>
      <c r="I98" s="44">
        <v>0</v>
      </c>
      <c r="J98" s="44">
        <v>72</v>
      </c>
      <c r="K98" s="44">
        <v>8</v>
      </c>
      <c r="L98" s="44"/>
      <c r="M98" s="44"/>
      <c r="N98" s="44"/>
      <c r="O98" s="44"/>
      <c r="P98" s="44"/>
      <c r="Q98" s="105">
        <v>110</v>
      </c>
    </row>
    <row r="99" spans="1:19" ht="15" thickBot="1" x14ac:dyDescent="0.25">
      <c r="A99" s="1" t="s">
        <v>116</v>
      </c>
      <c r="B99" s="52" t="s">
        <v>386</v>
      </c>
      <c r="C99" s="28"/>
      <c r="D99" s="28"/>
      <c r="E99" s="44">
        <v>0</v>
      </c>
      <c r="F99" s="44">
        <v>9</v>
      </c>
      <c r="G99" s="44">
        <v>0</v>
      </c>
      <c r="H99" s="44">
        <v>2</v>
      </c>
      <c r="I99" s="44">
        <v>0</v>
      </c>
      <c r="J99" s="44">
        <v>0</v>
      </c>
      <c r="K99" s="44">
        <v>67</v>
      </c>
      <c r="L99" s="44"/>
      <c r="M99" s="44"/>
      <c r="N99" s="44"/>
      <c r="O99" s="44"/>
      <c r="P99" s="44"/>
      <c r="Q99" s="105">
        <v>78</v>
      </c>
    </row>
    <row r="100" spans="1:19" ht="15" thickBot="1" x14ac:dyDescent="0.25">
      <c r="A100" s="1" t="s">
        <v>116</v>
      </c>
      <c r="B100" s="52" t="s">
        <v>387</v>
      </c>
      <c r="C100" s="28"/>
      <c r="D100" s="28"/>
      <c r="E100" s="44">
        <v>7</v>
      </c>
      <c r="F100" s="44">
        <v>6</v>
      </c>
      <c r="G100" s="44">
        <v>1</v>
      </c>
      <c r="H100" s="44">
        <v>2</v>
      </c>
      <c r="I100" s="44">
        <v>2</v>
      </c>
      <c r="J100" s="44">
        <v>3</v>
      </c>
      <c r="K100" s="44">
        <v>4</v>
      </c>
      <c r="L100" s="44"/>
      <c r="M100" s="44"/>
      <c r="N100" s="44"/>
      <c r="O100" s="44"/>
      <c r="P100" s="44"/>
      <c r="Q100" s="105">
        <v>25</v>
      </c>
    </row>
    <row r="101" spans="1:19" ht="15" thickBot="1" x14ac:dyDescent="0.25">
      <c r="A101" s="1" t="s">
        <v>116</v>
      </c>
      <c r="B101" s="52" t="s">
        <v>388</v>
      </c>
      <c r="C101" s="28"/>
      <c r="D101" s="28"/>
      <c r="E101" s="44">
        <v>0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0</v>
      </c>
      <c r="L101" s="44"/>
      <c r="M101" s="44"/>
      <c r="N101" s="44"/>
      <c r="O101" s="44"/>
      <c r="P101" s="44"/>
      <c r="Q101" s="105">
        <v>0</v>
      </c>
    </row>
    <row r="102" spans="1:19" ht="15" thickBot="1" x14ac:dyDescent="0.25">
      <c r="A102" s="1" t="s">
        <v>116</v>
      </c>
      <c r="B102" s="52" t="s">
        <v>389</v>
      </c>
      <c r="C102" s="28"/>
      <c r="D102" s="28"/>
      <c r="E102" s="44">
        <v>0</v>
      </c>
      <c r="F102" s="44">
        <v>0</v>
      </c>
      <c r="G102" s="44">
        <v>2</v>
      </c>
      <c r="H102" s="44">
        <v>0</v>
      </c>
      <c r="I102" s="44">
        <v>0</v>
      </c>
      <c r="J102" s="44">
        <v>80</v>
      </c>
      <c r="K102" s="44">
        <v>0</v>
      </c>
      <c r="L102" s="44"/>
      <c r="M102" s="44"/>
      <c r="N102" s="44"/>
      <c r="O102" s="44"/>
      <c r="P102" s="44"/>
      <c r="Q102" s="105">
        <v>82</v>
      </c>
    </row>
    <row r="103" spans="1:19" ht="15" thickBot="1" x14ac:dyDescent="0.25">
      <c r="A103" s="1" t="s">
        <v>116</v>
      </c>
      <c r="B103" s="52" t="s">
        <v>390</v>
      </c>
      <c r="C103" s="28"/>
      <c r="D103" s="28"/>
      <c r="E103" s="44">
        <v>0</v>
      </c>
      <c r="F103" s="44">
        <v>7</v>
      </c>
      <c r="G103" s="44">
        <v>0</v>
      </c>
      <c r="H103" s="44">
        <v>0</v>
      </c>
      <c r="I103" s="44">
        <v>0</v>
      </c>
      <c r="J103" s="44">
        <v>13</v>
      </c>
      <c r="K103" s="44">
        <v>0</v>
      </c>
      <c r="L103" s="44"/>
      <c r="M103" s="44"/>
      <c r="N103" s="44"/>
      <c r="O103" s="44"/>
      <c r="P103" s="44"/>
      <c r="Q103" s="105">
        <v>20</v>
      </c>
    </row>
    <row r="104" spans="1:19" ht="15" thickBot="1" x14ac:dyDescent="0.25">
      <c r="A104" s="1" t="s">
        <v>116</v>
      </c>
      <c r="B104" s="52" t="s">
        <v>391</v>
      </c>
      <c r="C104" s="28"/>
      <c r="D104" s="28"/>
      <c r="E104" s="44">
        <v>0</v>
      </c>
      <c r="F104" s="44">
        <v>0</v>
      </c>
      <c r="G104" s="44">
        <v>40</v>
      </c>
      <c r="H104" s="44">
        <v>0</v>
      </c>
      <c r="I104" s="44">
        <v>0</v>
      </c>
      <c r="J104" s="44">
        <v>30</v>
      </c>
      <c r="K104" s="44">
        <v>16</v>
      </c>
      <c r="L104" s="44"/>
      <c r="M104" s="44"/>
      <c r="N104" s="44"/>
      <c r="O104" s="44"/>
      <c r="P104" s="44"/>
      <c r="Q104" s="105">
        <v>86</v>
      </c>
    </row>
    <row r="105" spans="1:19" ht="15" thickBot="1" x14ac:dyDescent="0.25">
      <c r="A105" s="1" t="s">
        <v>116</v>
      </c>
      <c r="B105" s="52" t="s">
        <v>392</v>
      </c>
      <c r="C105" s="28"/>
      <c r="D105" s="28"/>
      <c r="E105" s="44">
        <v>0</v>
      </c>
      <c r="F105" s="44">
        <v>0</v>
      </c>
      <c r="G105" s="44">
        <v>19</v>
      </c>
      <c r="H105" s="44">
        <v>89</v>
      </c>
      <c r="I105" s="44">
        <v>0</v>
      </c>
      <c r="J105" s="44">
        <v>68</v>
      </c>
      <c r="K105" s="44">
        <v>11</v>
      </c>
      <c r="L105" s="44"/>
      <c r="M105" s="44"/>
      <c r="N105" s="44"/>
      <c r="O105" s="44"/>
      <c r="P105" s="44"/>
      <c r="Q105" s="105">
        <v>187</v>
      </c>
    </row>
    <row r="106" spans="1:19" ht="15" thickBot="1" x14ac:dyDescent="0.25">
      <c r="A106" s="1" t="s">
        <v>116</v>
      </c>
      <c r="B106" s="52" t="s">
        <v>393</v>
      </c>
      <c r="C106" s="28"/>
      <c r="D106" s="28"/>
      <c r="E106" s="44">
        <v>108</v>
      </c>
      <c r="F106" s="44">
        <v>89</v>
      </c>
      <c r="G106" s="44">
        <v>79</v>
      </c>
      <c r="H106" s="44">
        <v>82</v>
      </c>
      <c r="I106" s="44">
        <v>84</v>
      </c>
      <c r="J106" s="44">
        <v>79</v>
      </c>
      <c r="K106" s="44">
        <v>101</v>
      </c>
      <c r="L106" s="44"/>
      <c r="M106" s="44"/>
      <c r="N106" s="44"/>
      <c r="O106" s="44"/>
      <c r="P106" s="44"/>
      <c r="Q106" s="105">
        <v>622</v>
      </c>
    </row>
    <row r="107" spans="1:19" ht="15" thickBot="1" x14ac:dyDescent="0.25">
      <c r="A107" s="1" t="s">
        <v>116</v>
      </c>
      <c r="B107" s="52" t="s">
        <v>394</v>
      </c>
      <c r="C107" s="28"/>
      <c r="D107" s="28"/>
      <c r="E107" s="44">
        <v>60</v>
      </c>
      <c r="F107" s="44">
        <v>42</v>
      </c>
      <c r="G107" s="44">
        <v>37</v>
      </c>
      <c r="H107" s="44">
        <v>50</v>
      </c>
      <c r="I107" s="44">
        <v>60</v>
      </c>
      <c r="J107" s="44">
        <v>54</v>
      </c>
      <c r="K107" s="44">
        <v>47</v>
      </c>
      <c r="L107" s="44"/>
      <c r="M107" s="44"/>
      <c r="N107" s="44"/>
      <c r="O107" s="44"/>
      <c r="P107" s="44"/>
      <c r="Q107" s="105">
        <v>350</v>
      </c>
    </row>
    <row r="108" spans="1:19" ht="15" thickBot="1" x14ac:dyDescent="0.25">
      <c r="A108" s="1" t="s">
        <v>116</v>
      </c>
      <c r="B108" s="52" t="s">
        <v>395</v>
      </c>
      <c r="C108" s="28"/>
      <c r="D108" s="28"/>
      <c r="E108" s="44">
        <v>57</v>
      </c>
      <c r="F108" s="44">
        <v>50</v>
      </c>
      <c r="G108" s="44">
        <v>48</v>
      </c>
      <c r="H108" s="44">
        <v>40</v>
      </c>
      <c r="I108" s="44">
        <v>32</v>
      </c>
      <c r="J108" s="44">
        <v>36</v>
      </c>
      <c r="K108" s="44">
        <v>47</v>
      </c>
      <c r="L108" s="44"/>
      <c r="M108" s="44"/>
      <c r="N108" s="44"/>
      <c r="O108" s="44"/>
      <c r="P108" s="44"/>
      <c r="Q108" s="105">
        <v>310</v>
      </c>
    </row>
    <row r="109" spans="1:19" ht="15" thickBot="1" x14ac:dyDescent="0.25">
      <c r="A109" s="1" t="s">
        <v>116</v>
      </c>
      <c r="B109" s="52" t="s">
        <v>396</v>
      </c>
      <c r="C109" s="28"/>
      <c r="D109" s="28"/>
      <c r="E109" s="44">
        <v>34</v>
      </c>
      <c r="F109" s="44">
        <v>20</v>
      </c>
      <c r="G109" s="44">
        <v>40</v>
      </c>
      <c r="H109" s="44">
        <v>33</v>
      </c>
      <c r="I109" s="44">
        <v>59</v>
      </c>
      <c r="J109" s="44">
        <v>38</v>
      </c>
      <c r="K109" s="44">
        <v>43</v>
      </c>
      <c r="L109" s="44"/>
      <c r="M109" s="44"/>
      <c r="N109" s="44"/>
      <c r="O109" s="44"/>
      <c r="P109" s="44"/>
      <c r="Q109" s="105">
        <v>267</v>
      </c>
    </row>
    <row r="110" spans="1:19" ht="15" thickBot="1" x14ac:dyDescent="0.25">
      <c r="A110" s="138" t="s">
        <v>116</v>
      </c>
      <c r="B110" s="52" t="s">
        <v>397</v>
      </c>
      <c r="C110" s="28"/>
      <c r="D110" s="28"/>
      <c r="E110" s="44">
        <v>175</v>
      </c>
      <c r="F110" s="44">
        <v>163</v>
      </c>
      <c r="G110" s="44">
        <v>197</v>
      </c>
      <c r="H110" s="44">
        <v>211</v>
      </c>
      <c r="I110" s="44">
        <v>162</v>
      </c>
      <c r="J110" s="44">
        <v>237</v>
      </c>
      <c r="K110" s="44">
        <v>230</v>
      </c>
      <c r="L110" s="44"/>
      <c r="M110" s="44"/>
      <c r="N110" s="44"/>
      <c r="O110" s="44"/>
      <c r="P110" s="44"/>
      <c r="Q110" s="105">
        <v>1375</v>
      </c>
    </row>
    <row r="111" spans="1:19" ht="15" thickBot="1" x14ac:dyDescent="0.25">
      <c r="A111" s="294" t="s">
        <v>163</v>
      </c>
      <c r="B111" s="295"/>
      <c r="C111" s="76">
        <v>0.68792690567032866</v>
      </c>
      <c r="D111" s="75">
        <v>0.31644637660835118</v>
      </c>
      <c r="E111" s="37">
        <v>1232</v>
      </c>
      <c r="F111" s="37">
        <v>1181</v>
      </c>
      <c r="G111" s="37">
        <v>1168</v>
      </c>
      <c r="H111" s="37">
        <v>1320</v>
      </c>
      <c r="I111" s="37">
        <v>1263</v>
      </c>
      <c r="J111" s="37">
        <v>1502</v>
      </c>
      <c r="K111" s="37">
        <v>1360</v>
      </c>
      <c r="L111" s="37">
        <v>0</v>
      </c>
      <c r="M111" s="37">
        <v>0</v>
      </c>
      <c r="N111" s="37">
        <v>0</v>
      </c>
      <c r="O111" s="37">
        <v>0</v>
      </c>
      <c r="P111" s="37">
        <v>0</v>
      </c>
      <c r="Q111" s="211">
        <v>9026</v>
      </c>
      <c r="R111" s="237">
        <v>28523</v>
      </c>
      <c r="S111" s="238"/>
    </row>
    <row r="112" spans="1:19" ht="15" thickBot="1" x14ac:dyDescent="0.25">
      <c r="A112" s="1" t="s">
        <v>129</v>
      </c>
      <c r="B112" s="52" t="s">
        <v>398</v>
      </c>
      <c r="C112" s="28"/>
      <c r="D112" s="28"/>
      <c r="E112" s="44">
        <v>0</v>
      </c>
      <c r="F112" s="44">
        <v>0</v>
      </c>
      <c r="G112" s="44">
        <v>0</v>
      </c>
      <c r="H112" s="44">
        <v>0</v>
      </c>
      <c r="I112" s="44">
        <v>0</v>
      </c>
      <c r="J112" s="44">
        <v>3</v>
      </c>
      <c r="K112" s="44">
        <v>0</v>
      </c>
      <c r="L112" s="44"/>
      <c r="M112" s="44"/>
      <c r="N112" s="44"/>
      <c r="O112" s="44"/>
      <c r="P112" s="44"/>
      <c r="Q112" s="105">
        <v>3</v>
      </c>
    </row>
    <row r="113" spans="1:18" ht="15" thickBot="1" x14ac:dyDescent="0.25">
      <c r="A113" s="1" t="s">
        <v>129</v>
      </c>
      <c r="B113" s="52" t="s">
        <v>399</v>
      </c>
      <c r="C113" s="28"/>
      <c r="D113" s="28"/>
      <c r="E113" s="44">
        <v>0</v>
      </c>
      <c r="F113" s="44">
        <v>0</v>
      </c>
      <c r="G113" s="44">
        <v>0</v>
      </c>
      <c r="H113" s="44">
        <v>0</v>
      </c>
      <c r="I113" s="44">
        <v>0</v>
      </c>
      <c r="J113" s="44">
        <v>0</v>
      </c>
      <c r="K113" s="44">
        <v>0</v>
      </c>
      <c r="L113" s="44"/>
      <c r="M113" s="44"/>
      <c r="N113" s="44"/>
      <c r="O113" s="44"/>
      <c r="P113" s="44"/>
      <c r="Q113" s="105">
        <v>0</v>
      </c>
    </row>
    <row r="114" spans="1:18" ht="15" thickBot="1" x14ac:dyDescent="0.25">
      <c r="A114" s="1" t="s">
        <v>129</v>
      </c>
      <c r="B114" s="52" t="s">
        <v>400</v>
      </c>
      <c r="C114" s="28"/>
      <c r="D114" s="28"/>
      <c r="E114" s="44">
        <v>0</v>
      </c>
      <c r="F114" s="44">
        <v>0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/>
      <c r="M114" s="44"/>
      <c r="N114" s="44"/>
      <c r="O114" s="44"/>
      <c r="P114" s="44"/>
      <c r="Q114" s="105">
        <v>0</v>
      </c>
    </row>
    <row r="115" spans="1:18" ht="15" thickBot="1" x14ac:dyDescent="0.25">
      <c r="A115" s="1" t="s">
        <v>129</v>
      </c>
      <c r="B115" s="52" t="s">
        <v>401</v>
      </c>
      <c r="C115" s="28"/>
      <c r="D115" s="28"/>
      <c r="E115" s="44">
        <v>40</v>
      </c>
      <c r="F115" s="44">
        <v>23</v>
      </c>
      <c r="G115" s="44">
        <v>0</v>
      </c>
      <c r="H115" s="44">
        <v>0</v>
      </c>
      <c r="I115" s="44">
        <v>0</v>
      </c>
      <c r="J115" s="44">
        <v>0</v>
      </c>
      <c r="K115" s="44">
        <v>0</v>
      </c>
      <c r="L115" s="44"/>
      <c r="M115" s="44"/>
      <c r="N115" s="44"/>
      <c r="O115" s="44"/>
      <c r="P115" s="44"/>
      <c r="Q115" s="105">
        <v>63</v>
      </c>
    </row>
    <row r="116" spans="1:18" ht="15" thickBot="1" x14ac:dyDescent="0.25">
      <c r="A116" s="1" t="s">
        <v>129</v>
      </c>
      <c r="B116" s="52" t="s">
        <v>402</v>
      </c>
      <c r="C116" s="28"/>
      <c r="D116" s="28"/>
      <c r="E116" s="44">
        <v>3</v>
      </c>
      <c r="F116" s="44">
        <v>3</v>
      </c>
      <c r="G116" s="44">
        <v>1</v>
      </c>
      <c r="H116" s="44">
        <v>0</v>
      </c>
      <c r="I116" s="44">
        <v>0</v>
      </c>
      <c r="J116" s="44">
        <v>0</v>
      </c>
      <c r="K116" s="44">
        <v>4</v>
      </c>
      <c r="L116" s="44"/>
      <c r="M116" s="44"/>
      <c r="N116" s="44"/>
      <c r="O116" s="44"/>
      <c r="P116" s="44"/>
      <c r="Q116" s="105">
        <v>11</v>
      </c>
    </row>
    <row r="117" spans="1:18" ht="15" thickBot="1" x14ac:dyDescent="0.25">
      <c r="A117" s="1" t="s">
        <v>129</v>
      </c>
      <c r="B117" s="52" t="s">
        <v>403</v>
      </c>
      <c r="C117" s="28"/>
      <c r="D117" s="28"/>
      <c r="E117" s="44">
        <v>1</v>
      </c>
      <c r="F117" s="44">
        <v>0</v>
      </c>
      <c r="G117" s="44">
        <v>0</v>
      </c>
      <c r="H117" s="44">
        <v>0</v>
      </c>
      <c r="I117" s="44">
        <v>0</v>
      </c>
      <c r="J117" s="44">
        <v>0</v>
      </c>
      <c r="K117" s="44">
        <v>0</v>
      </c>
      <c r="L117" s="44"/>
      <c r="M117" s="44"/>
      <c r="N117" s="44"/>
      <c r="O117" s="44"/>
      <c r="P117" s="44"/>
      <c r="Q117" s="105">
        <v>1</v>
      </c>
    </row>
    <row r="118" spans="1:18" ht="15" thickBot="1" x14ac:dyDescent="0.25">
      <c r="A118" s="1" t="s">
        <v>129</v>
      </c>
      <c r="B118" s="52" t="s">
        <v>404</v>
      </c>
      <c r="C118" s="28"/>
      <c r="D118" s="28"/>
      <c r="E118" s="44">
        <v>0</v>
      </c>
      <c r="F118" s="44">
        <v>0</v>
      </c>
      <c r="G118" s="44">
        <v>0</v>
      </c>
      <c r="H118" s="44">
        <v>0</v>
      </c>
      <c r="I118" s="44">
        <v>0</v>
      </c>
      <c r="J118" s="44">
        <v>2</v>
      </c>
      <c r="K118" s="44">
        <v>10</v>
      </c>
      <c r="L118" s="44"/>
      <c r="M118" s="44"/>
      <c r="N118" s="44"/>
      <c r="O118" s="44"/>
      <c r="P118" s="44"/>
      <c r="Q118" s="105">
        <v>12</v>
      </c>
    </row>
    <row r="119" spans="1:18" ht="15" thickBot="1" x14ac:dyDescent="0.25">
      <c r="A119" s="1" t="s">
        <v>129</v>
      </c>
      <c r="B119" s="52" t="s">
        <v>405</v>
      </c>
      <c r="C119" s="28"/>
      <c r="D119" s="28"/>
      <c r="E119" s="44">
        <v>0</v>
      </c>
      <c r="F119" s="44">
        <v>1</v>
      </c>
      <c r="G119" s="44">
        <v>0</v>
      </c>
      <c r="H119" s="44">
        <v>2</v>
      </c>
      <c r="I119" s="44">
        <v>0</v>
      </c>
      <c r="J119" s="44">
        <v>0</v>
      </c>
      <c r="K119" s="44">
        <v>0</v>
      </c>
      <c r="L119" s="44"/>
      <c r="M119" s="44"/>
      <c r="N119" s="44"/>
      <c r="O119" s="44"/>
      <c r="P119" s="44"/>
      <c r="Q119" s="105">
        <v>3</v>
      </c>
    </row>
    <row r="120" spans="1:18" ht="15" thickBot="1" x14ac:dyDescent="0.25">
      <c r="A120" s="1" t="s">
        <v>129</v>
      </c>
      <c r="B120" s="52" t="s">
        <v>406</v>
      </c>
      <c r="C120" s="28"/>
      <c r="D120" s="28"/>
      <c r="E120" s="44">
        <v>0</v>
      </c>
      <c r="F120" s="44">
        <v>2</v>
      </c>
      <c r="G120" s="44">
        <v>0</v>
      </c>
      <c r="H120" s="44">
        <v>0</v>
      </c>
      <c r="I120" s="44">
        <v>0</v>
      </c>
      <c r="J120" s="44">
        <v>0</v>
      </c>
      <c r="K120" s="44">
        <v>0</v>
      </c>
      <c r="L120" s="44"/>
      <c r="M120" s="44"/>
      <c r="N120" s="44"/>
      <c r="O120" s="44"/>
      <c r="P120" s="44"/>
      <c r="Q120" s="105">
        <v>2</v>
      </c>
    </row>
    <row r="121" spans="1:18" ht="15" thickBot="1" x14ac:dyDescent="0.25">
      <c r="A121" s="1" t="s">
        <v>129</v>
      </c>
      <c r="B121" s="52" t="s">
        <v>407</v>
      </c>
      <c r="C121" s="28"/>
      <c r="D121" s="28"/>
      <c r="E121" s="44">
        <v>0</v>
      </c>
      <c r="F121" s="44">
        <v>0</v>
      </c>
      <c r="G121" s="44">
        <v>0</v>
      </c>
      <c r="H121" s="44">
        <v>0</v>
      </c>
      <c r="I121" s="44">
        <v>8</v>
      </c>
      <c r="J121" s="44">
        <v>3</v>
      </c>
      <c r="K121" s="44">
        <v>0</v>
      </c>
      <c r="L121" s="44"/>
      <c r="M121" s="44"/>
      <c r="N121" s="44"/>
      <c r="O121" s="44"/>
      <c r="P121" s="44"/>
      <c r="Q121" s="105">
        <v>11</v>
      </c>
    </row>
    <row r="122" spans="1:18" ht="15" thickBot="1" x14ac:dyDescent="0.25">
      <c r="A122" s="1" t="s">
        <v>129</v>
      </c>
      <c r="B122" s="52" t="s">
        <v>408</v>
      </c>
      <c r="C122" s="28"/>
      <c r="D122" s="28"/>
      <c r="E122" s="44">
        <v>0</v>
      </c>
      <c r="F122" s="44">
        <v>0</v>
      </c>
      <c r="G122" s="44">
        <v>0</v>
      </c>
      <c r="H122" s="44">
        <v>0</v>
      </c>
      <c r="I122" s="44">
        <v>12</v>
      </c>
      <c r="J122" s="44">
        <v>1</v>
      </c>
      <c r="K122" s="44">
        <v>0</v>
      </c>
      <c r="L122" s="44"/>
      <c r="M122" s="44"/>
      <c r="N122" s="44"/>
      <c r="O122" s="44"/>
      <c r="P122" s="44"/>
      <c r="Q122" s="105">
        <v>13</v>
      </c>
    </row>
    <row r="123" spans="1:18" ht="15" thickBot="1" x14ac:dyDescent="0.25">
      <c r="A123" s="1" t="s">
        <v>129</v>
      </c>
      <c r="B123" s="52" t="s">
        <v>409</v>
      </c>
      <c r="C123" s="28"/>
      <c r="D123" s="28"/>
      <c r="E123" s="44">
        <v>0</v>
      </c>
      <c r="F123" s="44">
        <v>0</v>
      </c>
      <c r="G123" s="44">
        <v>51</v>
      </c>
      <c r="H123" s="44">
        <v>0</v>
      </c>
      <c r="I123" s="44">
        <v>0</v>
      </c>
      <c r="J123" s="44">
        <v>0</v>
      </c>
      <c r="K123" s="44">
        <v>0</v>
      </c>
      <c r="L123" s="44"/>
      <c r="M123" s="44"/>
      <c r="N123" s="44"/>
      <c r="O123" s="44"/>
      <c r="P123" s="44"/>
      <c r="Q123" s="105">
        <v>51</v>
      </c>
    </row>
    <row r="124" spans="1:18" ht="15" thickBot="1" x14ac:dyDescent="0.25">
      <c r="A124" s="294" t="s">
        <v>440</v>
      </c>
      <c r="B124" s="295"/>
      <c r="C124" s="76">
        <v>0.63039380701123993</v>
      </c>
      <c r="D124" s="75">
        <v>0.27113237639553428</v>
      </c>
      <c r="E124" s="37">
        <v>44</v>
      </c>
      <c r="F124" s="37">
        <v>29</v>
      </c>
      <c r="G124" s="37">
        <v>52</v>
      </c>
      <c r="H124" s="37">
        <v>2</v>
      </c>
      <c r="I124" s="37">
        <v>20</v>
      </c>
      <c r="J124" s="37">
        <v>9</v>
      </c>
      <c r="K124" s="37">
        <v>14</v>
      </c>
      <c r="L124" s="37">
        <v>0</v>
      </c>
      <c r="M124" s="37">
        <v>0</v>
      </c>
      <c r="N124" s="37">
        <v>0</v>
      </c>
      <c r="O124" s="37">
        <v>0</v>
      </c>
      <c r="P124" s="37">
        <v>0</v>
      </c>
      <c r="Q124" s="211">
        <v>170</v>
      </c>
      <c r="R124" s="238">
        <v>627</v>
      </c>
    </row>
    <row r="125" spans="1:18" ht="15" thickBot="1" x14ac:dyDescent="0.25">
      <c r="A125" s="1" t="s">
        <v>143</v>
      </c>
      <c r="B125" s="52" t="s">
        <v>410</v>
      </c>
      <c r="C125" s="28"/>
      <c r="D125" s="28"/>
      <c r="E125" s="44">
        <v>268</v>
      </c>
      <c r="F125" s="44">
        <v>118</v>
      </c>
      <c r="G125" s="44">
        <v>144</v>
      </c>
      <c r="H125" s="44">
        <v>156</v>
      </c>
      <c r="I125" s="44">
        <v>167</v>
      </c>
      <c r="J125" s="44">
        <v>75</v>
      </c>
      <c r="K125" s="44">
        <v>142</v>
      </c>
      <c r="L125" s="44"/>
      <c r="M125" s="44"/>
      <c r="N125" s="44"/>
      <c r="O125" s="44"/>
      <c r="P125" s="44"/>
      <c r="Q125" s="105">
        <v>1070</v>
      </c>
    </row>
    <row r="126" spans="1:18" ht="15" thickBot="1" x14ac:dyDescent="0.25">
      <c r="A126" s="1" t="s">
        <v>143</v>
      </c>
      <c r="B126" s="52" t="s">
        <v>411</v>
      </c>
      <c r="C126" s="28"/>
      <c r="D126" s="28"/>
      <c r="E126" s="44">
        <v>57</v>
      </c>
      <c r="F126" s="44">
        <v>81</v>
      </c>
      <c r="G126" s="44">
        <v>84</v>
      </c>
      <c r="H126" s="44">
        <v>69</v>
      </c>
      <c r="I126" s="44">
        <v>94</v>
      </c>
      <c r="J126" s="44">
        <v>79</v>
      </c>
      <c r="K126" s="44">
        <v>68</v>
      </c>
      <c r="L126" s="44"/>
      <c r="M126" s="44"/>
      <c r="N126" s="44"/>
      <c r="O126" s="44"/>
      <c r="P126" s="44"/>
      <c r="Q126" s="105">
        <v>532</v>
      </c>
    </row>
    <row r="127" spans="1:18" ht="15" thickBot="1" x14ac:dyDescent="0.25">
      <c r="A127" s="1" t="s">
        <v>143</v>
      </c>
      <c r="B127" s="52" t="s">
        <v>412</v>
      </c>
      <c r="C127" s="28"/>
      <c r="D127" s="28"/>
      <c r="E127" s="44">
        <v>0</v>
      </c>
      <c r="F127" s="44">
        <v>0</v>
      </c>
      <c r="G127" s="44">
        <v>51</v>
      </c>
      <c r="H127" s="44">
        <v>82</v>
      </c>
      <c r="I127" s="44">
        <v>2</v>
      </c>
      <c r="J127" s="44">
        <v>55</v>
      </c>
      <c r="K127" s="44">
        <v>88</v>
      </c>
      <c r="L127" s="44"/>
      <c r="M127" s="44"/>
      <c r="N127" s="44"/>
      <c r="O127" s="44"/>
      <c r="P127" s="44"/>
      <c r="Q127" s="105">
        <v>278</v>
      </c>
    </row>
    <row r="128" spans="1:18" ht="15" thickBot="1" x14ac:dyDescent="0.25">
      <c r="A128" s="1" t="s">
        <v>143</v>
      </c>
      <c r="B128" s="52" t="s">
        <v>413</v>
      </c>
      <c r="C128" s="28"/>
      <c r="D128" s="28"/>
      <c r="E128" s="44">
        <v>101</v>
      </c>
      <c r="F128" s="44">
        <v>70</v>
      </c>
      <c r="G128" s="44">
        <v>158</v>
      </c>
      <c r="H128" s="44">
        <v>123</v>
      </c>
      <c r="I128" s="44">
        <v>114</v>
      </c>
      <c r="J128" s="44">
        <v>81</v>
      </c>
      <c r="K128" s="44">
        <v>74</v>
      </c>
      <c r="L128" s="44"/>
      <c r="M128" s="44"/>
      <c r="N128" s="44"/>
      <c r="O128" s="44"/>
      <c r="P128" s="44"/>
      <c r="Q128" s="105">
        <v>721</v>
      </c>
    </row>
    <row r="129" spans="1:19" ht="15" thickBot="1" x14ac:dyDescent="0.25">
      <c r="A129" s="1" t="s">
        <v>143</v>
      </c>
      <c r="B129" s="52" t="s">
        <v>414</v>
      </c>
      <c r="C129" s="28"/>
      <c r="D129" s="28"/>
      <c r="E129" s="44">
        <v>0</v>
      </c>
      <c r="F129" s="44">
        <v>2</v>
      </c>
      <c r="G129" s="44">
        <v>0</v>
      </c>
      <c r="H129" s="44">
        <v>1</v>
      </c>
      <c r="I129" s="44">
        <v>1</v>
      </c>
      <c r="J129" s="44">
        <v>0</v>
      </c>
      <c r="K129" s="44">
        <v>0</v>
      </c>
      <c r="L129" s="44"/>
      <c r="M129" s="44"/>
      <c r="N129" s="44"/>
      <c r="O129" s="44"/>
      <c r="P129" s="44"/>
      <c r="Q129" s="105">
        <v>4</v>
      </c>
    </row>
    <row r="130" spans="1:19" ht="15" thickBot="1" x14ac:dyDescent="0.25">
      <c r="A130" s="1" t="s">
        <v>143</v>
      </c>
      <c r="B130" s="52" t="s">
        <v>415</v>
      </c>
      <c r="C130" s="28"/>
      <c r="D130" s="28"/>
      <c r="E130" s="44">
        <v>0</v>
      </c>
      <c r="F130" s="44">
        <v>0</v>
      </c>
      <c r="G130" s="44">
        <v>0</v>
      </c>
      <c r="H130" s="44">
        <v>0</v>
      </c>
      <c r="I130" s="44">
        <v>0</v>
      </c>
      <c r="J130" s="44">
        <v>16</v>
      </c>
      <c r="K130" s="44">
        <v>2</v>
      </c>
      <c r="L130" s="44"/>
      <c r="M130" s="44"/>
      <c r="N130" s="44"/>
      <c r="O130" s="44"/>
      <c r="P130" s="44"/>
      <c r="Q130" s="105">
        <v>18</v>
      </c>
    </row>
    <row r="131" spans="1:19" ht="15" thickBot="1" x14ac:dyDescent="0.25">
      <c r="A131" s="1" t="s">
        <v>143</v>
      </c>
      <c r="B131" s="52" t="s">
        <v>416</v>
      </c>
      <c r="C131" s="28"/>
      <c r="D131" s="28"/>
      <c r="E131" s="44">
        <v>0</v>
      </c>
      <c r="F131" s="44">
        <v>0</v>
      </c>
      <c r="G131" s="44">
        <v>0</v>
      </c>
      <c r="H131" s="44">
        <v>0</v>
      </c>
      <c r="I131" s="44">
        <v>1</v>
      </c>
      <c r="J131" s="44">
        <v>0</v>
      </c>
      <c r="K131" s="44">
        <v>0</v>
      </c>
      <c r="L131" s="44"/>
      <c r="M131" s="44"/>
      <c r="N131" s="44"/>
      <c r="O131" s="44"/>
      <c r="P131" s="44"/>
      <c r="Q131" s="105">
        <v>1</v>
      </c>
    </row>
    <row r="132" spans="1:19" ht="15" thickBot="1" x14ac:dyDescent="0.25">
      <c r="A132" s="1" t="s">
        <v>143</v>
      </c>
      <c r="B132" s="52" t="s">
        <v>417</v>
      </c>
      <c r="C132" s="28"/>
      <c r="D132" s="28"/>
      <c r="E132" s="44">
        <v>0</v>
      </c>
      <c r="F132" s="44">
        <v>1</v>
      </c>
      <c r="G132" s="44">
        <v>3</v>
      </c>
      <c r="H132" s="44">
        <v>1</v>
      </c>
      <c r="I132" s="44">
        <v>1</v>
      </c>
      <c r="J132" s="44">
        <v>0</v>
      </c>
      <c r="K132" s="44">
        <v>1</v>
      </c>
      <c r="L132" s="44"/>
      <c r="M132" s="44"/>
      <c r="N132" s="44"/>
      <c r="O132" s="44"/>
      <c r="P132" s="44"/>
      <c r="Q132" s="105">
        <v>7</v>
      </c>
    </row>
    <row r="133" spans="1:19" ht="15" thickBot="1" x14ac:dyDescent="0.25">
      <c r="A133" s="1" t="s">
        <v>143</v>
      </c>
      <c r="B133" s="52" t="s">
        <v>418</v>
      </c>
      <c r="C133" s="28"/>
      <c r="D133" s="28"/>
      <c r="E133" s="44">
        <v>0</v>
      </c>
      <c r="F133" s="44">
        <v>0</v>
      </c>
      <c r="G133" s="44">
        <v>11</v>
      </c>
      <c r="H133" s="44">
        <v>6</v>
      </c>
      <c r="I133" s="44">
        <v>0</v>
      </c>
      <c r="J133" s="44">
        <v>9</v>
      </c>
      <c r="K133" s="44">
        <v>24</v>
      </c>
      <c r="L133" s="44"/>
      <c r="M133" s="44"/>
      <c r="N133" s="44"/>
      <c r="O133" s="44"/>
      <c r="P133" s="44"/>
      <c r="Q133" s="105">
        <v>50</v>
      </c>
    </row>
    <row r="134" spans="1:19" ht="15" thickBot="1" x14ac:dyDescent="0.25">
      <c r="A134" s="1" t="s">
        <v>143</v>
      </c>
      <c r="B134" s="52" t="s">
        <v>419</v>
      </c>
      <c r="C134" s="28"/>
      <c r="D134" s="28"/>
      <c r="E134" s="44">
        <v>0</v>
      </c>
      <c r="F134" s="44">
        <v>0</v>
      </c>
      <c r="G134" s="44">
        <v>0</v>
      </c>
      <c r="H134" s="44">
        <v>1</v>
      </c>
      <c r="I134" s="44">
        <v>0</v>
      </c>
      <c r="J134" s="44">
        <v>1</v>
      </c>
      <c r="K134" s="44">
        <v>7</v>
      </c>
      <c r="L134" s="44"/>
      <c r="M134" s="44"/>
      <c r="N134" s="44"/>
      <c r="O134" s="44"/>
      <c r="P134" s="44"/>
      <c r="Q134" s="105">
        <v>9</v>
      </c>
    </row>
    <row r="135" spans="1:19" ht="15" thickBot="1" x14ac:dyDescent="0.25">
      <c r="A135" s="1" t="s">
        <v>143</v>
      </c>
      <c r="B135" s="52" t="s">
        <v>420</v>
      </c>
      <c r="C135" s="28"/>
      <c r="D135" s="28"/>
      <c r="E135" s="44">
        <v>0</v>
      </c>
      <c r="F135" s="44">
        <v>0</v>
      </c>
      <c r="G135" s="44">
        <v>3</v>
      </c>
      <c r="H135" s="44">
        <v>10</v>
      </c>
      <c r="I135" s="44">
        <v>0</v>
      </c>
      <c r="J135" s="44">
        <v>15</v>
      </c>
      <c r="K135" s="44">
        <v>28</v>
      </c>
      <c r="L135" s="44"/>
      <c r="M135" s="44"/>
      <c r="N135" s="44"/>
      <c r="O135" s="44"/>
      <c r="P135" s="44"/>
      <c r="Q135" s="105">
        <v>56</v>
      </c>
    </row>
    <row r="136" spans="1:19" ht="15" thickBot="1" x14ac:dyDescent="0.25">
      <c r="A136" s="1" t="s">
        <v>143</v>
      </c>
      <c r="B136" s="52" t="s">
        <v>421</v>
      </c>
      <c r="C136" s="28"/>
      <c r="D136" s="28"/>
      <c r="E136" s="44">
        <v>0</v>
      </c>
      <c r="F136" s="44">
        <v>0</v>
      </c>
      <c r="G136" s="44">
        <v>7</v>
      </c>
      <c r="H136" s="44">
        <v>3</v>
      </c>
      <c r="I136" s="44">
        <v>0</v>
      </c>
      <c r="J136" s="44">
        <v>5</v>
      </c>
      <c r="K136" s="44">
        <v>4</v>
      </c>
      <c r="L136" s="44"/>
      <c r="M136" s="44"/>
      <c r="N136" s="44"/>
      <c r="O136" s="44"/>
      <c r="P136" s="44"/>
      <c r="Q136" s="105">
        <v>19</v>
      </c>
    </row>
    <row r="137" spans="1:19" ht="15" thickBot="1" x14ac:dyDescent="0.25">
      <c r="A137" s="1" t="s">
        <v>143</v>
      </c>
      <c r="B137" s="52" t="s">
        <v>422</v>
      </c>
      <c r="C137" s="28"/>
      <c r="D137" s="28"/>
      <c r="E137" s="44">
        <v>0</v>
      </c>
      <c r="F137" s="44">
        <v>0</v>
      </c>
      <c r="G137" s="44">
        <v>5</v>
      </c>
      <c r="H137" s="44">
        <v>7</v>
      </c>
      <c r="I137" s="44">
        <v>0</v>
      </c>
      <c r="J137" s="44">
        <v>12</v>
      </c>
      <c r="K137" s="44">
        <v>26</v>
      </c>
      <c r="L137" s="44"/>
      <c r="M137" s="44"/>
      <c r="N137" s="44"/>
      <c r="O137" s="44"/>
      <c r="P137" s="44"/>
      <c r="Q137" s="105">
        <v>50</v>
      </c>
    </row>
    <row r="138" spans="1:19" ht="15" thickBot="1" x14ac:dyDescent="0.25">
      <c r="A138" s="294" t="s">
        <v>441</v>
      </c>
      <c r="B138" s="295"/>
      <c r="C138" s="76">
        <v>1.0924306971085513</v>
      </c>
      <c r="D138" s="75">
        <v>0.49170305676855897</v>
      </c>
      <c r="E138" s="37">
        <v>426</v>
      </c>
      <c r="F138" s="37">
        <v>272</v>
      </c>
      <c r="G138" s="37">
        <v>466</v>
      </c>
      <c r="H138" s="37">
        <v>459</v>
      </c>
      <c r="I138" s="37">
        <v>380</v>
      </c>
      <c r="J138" s="37">
        <v>348</v>
      </c>
      <c r="K138" s="37">
        <v>464</v>
      </c>
      <c r="L138" s="37">
        <v>0</v>
      </c>
      <c r="M138" s="37">
        <v>0</v>
      </c>
      <c r="N138" s="37">
        <v>0</v>
      </c>
      <c r="O138" s="37">
        <v>0</v>
      </c>
      <c r="P138" s="37">
        <v>0</v>
      </c>
      <c r="Q138" s="211">
        <v>2815</v>
      </c>
      <c r="R138" s="237">
        <v>5725</v>
      </c>
      <c r="S138" s="238"/>
    </row>
    <row r="139" spans="1:19" ht="15" thickBot="1" x14ac:dyDescent="0.25">
      <c r="A139" s="3" t="s">
        <v>148</v>
      </c>
      <c r="B139" s="52" t="s">
        <v>423</v>
      </c>
      <c r="C139" s="28"/>
      <c r="D139" s="28"/>
      <c r="E139" s="44">
        <v>109</v>
      </c>
      <c r="F139" s="44">
        <v>49</v>
      </c>
      <c r="G139" s="44">
        <v>73</v>
      </c>
      <c r="H139" s="44">
        <v>109</v>
      </c>
      <c r="I139" s="44">
        <v>112</v>
      </c>
      <c r="J139" s="44">
        <v>140</v>
      </c>
      <c r="K139" s="44">
        <v>200</v>
      </c>
      <c r="L139" s="44"/>
      <c r="M139" s="44"/>
      <c r="N139" s="44"/>
      <c r="O139" s="44"/>
      <c r="P139" s="44"/>
      <c r="Q139" s="105">
        <v>792</v>
      </c>
    </row>
    <row r="140" spans="1:19" ht="15" thickBot="1" x14ac:dyDescent="0.25">
      <c r="A140" s="3" t="s">
        <v>148</v>
      </c>
      <c r="B140" s="52" t="s">
        <v>424</v>
      </c>
      <c r="C140" s="28"/>
      <c r="D140" s="28"/>
      <c r="E140" s="44">
        <v>1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/>
      <c r="M140" s="44"/>
      <c r="N140" s="44"/>
      <c r="O140" s="44"/>
      <c r="P140" s="44"/>
      <c r="Q140" s="105">
        <v>1</v>
      </c>
    </row>
    <row r="141" spans="1:19" ht="15" thickBot="1" x14ac:dyDescent="0.25">
      <c r="A141" s="3" t="s">
        <v>148</v>
      </c>
      <c r="B141" s="52" t="s">
        <v>425</v>
      </c>
      <c r="C141" s="28"/>
      <c r="D141" s="28"/>
      <c r="E141" s="44">
        <v>0</v>
      </c>
      <c r="F141" s="44">
        <v>0</v>
      </c>
      <c r="G141" s="44">
        <v>0</v>
      </c>
      <c r="H141" s="44">
        <v>0</v>
      </c>
      <c r="I141" s="44">
        <v>0</v>
      </c>
      <c r="J141" s="44">
        <v>0</v>
      </c>
      <c r="K141" s="44">
        <v>4</v>
      </c>
      <c r="L141" s="44"/>
      <c r="M141" s="44"/>
      <c r="N141" s="44"/>
      <c r="O141" s="44"/>
      <c r="P141" s="44"/>
      <c r="Q141" s="105">
        <v>4</v>
      </c>
    </row>
    <row r="142" spans="1:19" ht="15" thickBot="1" x14ac:dyDescent="0.25">
      <c r="A142" s="3" t="s">
        <v>148</v>
      </c>
      <c r="B142" s="52" t="s">
        <v>426</v>
      </c>
      <c r="C142" s="28"/>
      <c r="D142" s="28"/>
      <c r="E142" s="44">
        <v>0</v>
      </c>
      <c r="F142" s="44">
        <v>0</v>
      </c>
      <c r="G142" s="44">
        <v>0</v>
      </c>
      <c r="H142" s="44">
        <v>0</v>
      </c>
      <c r="I142" s="44">
        <v>0</v>
      </c>
      <c r="J142" s="44">
        <v>0</v>
      </c>
      <c r="K142" s="44">
        <v>0</v>
      </c>
      <c r="L142" s="44"/>
      <c r="M142" s="44"/>
      <c r="N142" s="44"/>
      <c r="O142" s="44"/>
      <c r="P142" s="44"/>
      <c r="Q142" s="105">
        <v>0</v>
      </c>
    </row>
    <row r="143" spans="1:19" ht="15" thickBot="1" x14ac:dyDescent="0.25">
      <c r="A143" s="294" t="s">
        <v>166</v>
      </c>
      <c r="B143" s="295"/>
      <c r="C143" s="76">
        <v>1.1193908266694232</v>
      </c>
      <c r="D143" s="75">
        <v>0.32451140065146578</v>
      </c>
      <c r="E143" s="37">
        <v>110</v>
      </c>
      <c r="F143" s="37">
        <v>49</v>
      </c>
      <c r="G143" s="37">
        <v>73</v>
      </c>
      <c r="H143" s="37">
        <v>109</v>
      </c>
      <c r="I143" s="37">
        <v>112</v>
      </c>
      <c r="J143" s="37">
        <v>140</v>
      </c>
      <c r="K143" s="37">
        <v>204</v>
      </c>
      <c r="L143" s="37">
        <v>0</v>
      </c>
      <c r="M143" s="37">
        <v>0</v>
      </c>
      <c r="N143" s="37">
        <v>0</v>
      </c>
      <c r="O143" s="37">
        <v>0</v>
      </c>
      <c r="P143" s="37">
        <v>0</v>
      </c>
      <c r="Q143" s="211">
        <v>797</v>
      </c>
      <c r="R143" s="237">
        <v>2456</v>
      </c>
      <c r="S143" s="238"/>
    </row>
    <row r="144" spans="1:19" ht="15" thickBot="1" x14ac:dyDescent="0.25">
      <c r="A144" s="42" t="s">
        <v>156</v>
      </c>
      <c r="B144" s="52" t="s">
        <v>427</v>
      </c>
      <c r="C144" s="28"/>
      <c r="D144" s="28"/>
      <c r="E144" s="44">
        <v>65</v>
      </c>
      <c r="F144" s="44">
        <v>35</v>
      </c>
      <c r="G144" s="44">
        <v>77</v>
      </c>
      <c r="H144" s="44">
        <v>9</v>
      </c>
      <c r="I144" s="44">
        <v>34</v>
      </c>
      <c r="J144" s="44">
        <v>7</v>
      </c>
      <c r="K144" s="44">
        <v>30</v>
      </c>
      <c r="L144" s="44"/>
      <c r="M144" s="44"/>
      <c r="N144" s="44"/>
      <c r="O144" s="44"/>
      <c r="P144" s="44"/>
      <c r="Q144" s="105">
        <v>257</v>
      </c>
    </row>
    <row r="145" spans="1:19" ht="15" thickBot="1" x14ac:dyDescent="0.25">
      <c r="A145" s="42" t="s">
        <v>156</v>
      </c>
      <c r="B145" s="52" t="s">
        <v>428</v>
      </c>
      <c r="C145" s="28"/>
      <c r="D145" s="28"/>
      <c r="E145" s="44">
        <v>1</v>
      </c>
      <c r="F145" s="44">
        <v>0</v>
      </c>
      <c r="G145" s="44">
        <v>1</v>
      </c>
      <c r="H145" s="44">
        <v>3</v>
      </c>
      <c r="I145" s="44">
        <v>3</v>
      </c>
      <c r="J145" s="44">
        <v>4</v>
      </c>
      <c r="K145" s="44">
        <v>1</v>
      </c>
      <c r="L145" s="44"/>
      <c r="M145" s="44"/>
      <c r="N145" s="44"/>
      <c r="O145" s="44"/>
      <c r="P145" s="44"/>
      <c r="Q145" s="105">
        <v>13</v>
      </c>
    </row>
    <row r="146" spans="1:19" ht="15" thickBot="1" x14ac:dyDescent="0.25">
      <c r="A146" s="42" t="s">
        <v>156</v>
      </c>
      <c r="B146" s="52" t="s">
        <v>429</v>
      </c>
      <c r="C146" s="28"/>
      <c r="D146" s="28"/>
      <c r="E146" s="44">
        <v>2</v>
      </c>
      <c r="F146" s="44">
        <v>2</v>
      </c>
      <c r="G146" s="44">
        <v>19</v>
      </c>
      <c r="H146" s="44">
        <v>11</v>
      </c>
      <c r="I146" s="44">
        <v>4</v>
      </c>
      <c r="J146" s="44">
        <v>0</v>
      </c>
      <c r="K146" s="44">
        <v>2</v>
      </c>
      <c r="L146" s="44"/>
      <c r="M146" s="44"/>
      <c r="N146" s="44"/>
      <c r="O146" s="44"/>
      <c r="P146" s="44"/>
      <c r="Q146" s="105">
        <v>40</v>
      </c>
    </row>
    <row r="147" spans="1:19" ht="15" thickBot="1" x14ac:dyDescent="0.25">
      <c r="A147" s="42" t="s">
        <v>156</v>
      </c>
      <c r="B147" s="52" t="s">
        <v>430</v>
      </c>
      <c r="C147" s="28"/>
      <c r="D147" s="28"/>
      <c r="E147" s="44">
        <v>0</v>
      </c>
      <c r="F147" s="44">
        <v>1</v>
      </c>
      <c r="G147" s="44">
        <v>0</v>
      </c>
      <c r="H147" s="44">
        <v>5</v>
      </c>
      <c r="I147" s="44">
        <v>4</v>
      </c>
      <c r="J147" s="44">
        <v>0</v>
      </c>
      <c r="K147" s="44">
        <v>0</v>
      </c>
      <c r="L147" s="44"/>
      <c r="M147" s="44"/>
      <c r="N147" s="44"/>
      <c r="O147" s="44"/>
      <c r="P147" s="44"/>
      <c r="Q147" s="105">
        <v>10</v>
      </c>
    </row>
    <row r="148" spans="1:19" ht="15" thickBot="1" x14ac:dyDescent="0.25">
      <c r="A148" s="42" t="s">
        <v>156</v>
      </c>
      <c r="B148" s="52" t="s">
        <v>431</v>
      </c>
      <c r="C148" s="28"/>
      <c r="D148" s="28"/>
      <c r="E148" s="44">
        <v>0</v>
      </c>
      <c r="F148" s="44">
        <v>0</v>
      </c>
      <c r="G148" s="44">
        <v>7</v>
      </c>
      <c r="H148" s="44">
        <v>3</v>
      </c>
      <c r="I148" s="44">
        <v>3</v>
      </c>
      <c r="J148" s="44">
        <v>0</v>
      </c>
      <c r="K148" s="44">
        <v>3</v>
      </c>
      <c r="L148" s="44"/>
      <c r="M148" s="44"/>
      <c r="N148" s="44"/>
      <c r="O148" s="44"/>
      <c r="P148" s="44"/>
      <c r="Q148" s="105">
        <v>16</v>
      </c>
    </row>
    <row r="149" spans="1:19" ht="15" thickBot="1" x14ac:dyDescent="0.25">
      <c r="A149" s="42" t="s">
        <v>156</v>
      </c>
      <c r="B149" s="52" t="s">
        <v>432</v>
      </c>
      <c r="C149" s="28"/>
      <c r="D149" s="28"/>
      <c r="E149" s="44">
        <v>13</v>
      </c>
      <c r="F149" s="44">
        <v>11</v>
      </c>
      <c r="G149" s="44">
        <v>21</v>
      </c>
      <c r="H149" s="44">
        <v>11</v>
      </c>
      <c r="I149" s="44">
        <v>12</v>
      </c>
      <c r="J149" s="44">
        <v>9</v>
      </c>
      <c r="K149" s="44">
        <v>4</v>
      </c>
      <c r="L149" s="44"/>
      <c r="M149" s="44"/>
      <c r="N149" s="44"/>
      <c r="O149" s="44"/>
      <c r="P149" s="44"/>
      <c r="Q149" s="105">
        <v>81</v>
      </c>
    </row>
    <row r="150" spans="1:19" ht="15" thickBot="1" x14ac:dyDescent="0.25">
      <c r="A150" s="42" t="s">
        <v>156</v>
      </c>
      <c r="B150" s="52" t="s">
        <v>433</v>
      </c>
      <c r="C150" s="28"/>
      <c r="D150" s="28"/>
      <c r="E150" s="44">
        <v>3</v>
      </c>
      <c r="F150" s="44">
        <v>3</v>
      </c>
      <c r="G150" s="44">
        <v>6</v>
      </c>
      <c r="H150" s="44">
        <v>7</v>
      </c>
      <c r="I150" s="44">
        <v>6</v>
      </c>
      <c r="J150" s="44">
        <v>3</v>
      </c>
      <c r="K150" s="44">
        <v>4</v>
      </c>
      <c r="L150" s="44"/>
      <c r="M150" s="44"/>
      <c r="N150" s="44"/>
      <c r="O150" s="44"/>
      <c r="P150" s="44"/>
      <c r="Q150" s="105">
        <v>32</v>
      </c>
    </row>
    <row r="151" spans="1:19" ht="15" thickBot="1" x14ac:dyDescent="0.25">
      <c r="A151" s="294" t="s">
        <v>167</v>
      </c>
      <c r="B151" s="295"/>
      <c r="C151" s="76">
        <v>0.73723015570169537</v>
      </c>
      <c r="D151" s="9">
        <v>0.45723014256619143</v>
      </c>
      <c r="E151" s="37">
        <v>84</v>
      </c>
      <c r="F151" s="37">
        <v>52</v>
      </c>
      <c r="G151" s="37">
        <v>131</v>
      </c>
      <c r="H151" s="37">
        <v>49</v>
      </c>
      <c r="I151" s="37">
        <v>66</v>
      </c>
      <c r="J151" s="37">
        <v>23</v>
      </c>
      <c r="K151" s="37">
        <v>44</v>
      </c>
      <c r="L151" s="37">
        <v>0</v>
      </c>
      <c r="M151" s="37">
        <v>0</v>
      </c>
      <c r="N151" s="37">
        <v>0</v>
      </c>
      <c r="O151" s="37">
        <v>0</v>
      </c>
      <c r="P151" s="37">
        <v>0</v>
      </c>
      <c r="Q151" s="37">
        <v>449</v>
      </c>
      <c r="R151" s="372">
        <v>982</v>
      </c>
      <c r="S151" s="373"/>
    </row>
    <row r="153" spans="1:19" x14ac:dyDescent="0.2">
      <c r="C153" s="77"/>
      <c r="D153" s="39"/>
    </row>
    <row r="155" spans="1:19" x14ac:dyDescent="0.2">
      <c r="Q155" s="33"/>
    </row>
  </sheetData>
  <sheetProtection selectLockedCells="1" selectUnlockedCells="1"/>
  <mergeCells count="29">
    <mergeCell ref="R151:S151"/>
    <mergeCell ref="A151:B151"/>
    <mergeCell ref="R92:S92"/>
    <mergeCell ref="A143:B143"/>
    <mergeCell ref="A92:B92"/>
    <mergeCell ref="A111:B111"/>
    <mergeCell ref="A124:B124"/>
    <mergeCell ref="A138:B138"/>
    <mergeCell ref="R64:S64"/>
    <mergeCell ref="R75:S75"/>
    <mergeCell ref="R81:S81"/>
    <mergeCell ref="A75:B75"/>
    <mergeCell ref="A81:B81"/>
    <mergeCell ref="A64:B64"/>
    <mergeCell ref="D1:D10"/>
    <mergeCell ref="C1:C11"/>
    <mergeCell ref="R49:S49"/>
    <mergeCell ref="A26:B26"/>
    <mergeCell ref="R26:S26"/>
    <mergeCell ref="R38:S38"/>
    <mergeCell ref="R2:S9"/>
    <mergeCell ref="R10:S11"/>
    <mergeCell ref="E1:S1"/>
    <mergeCell ref="E2:Q9"/>
    <mergeCell ref="E10:Q10"/>
    <mergeCell ref="A1:A10"/>
    <mergeCell ref="B1:B10"/>
    <mergeCell ref="A38:B38"/>
    <mergeCell ref="A49:B49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53"/>
  <sheetViews>
    <sheetView topLeftCell="S13" zoomScale="84" zoomScaleNormal="84" workbookViewId="0">
      <selection activeCell="AC24" sqref="AC24:AC30"/>
    </sheetView>
  </sheetViews>
  <sheetFormatPr baseColWidth="10" defaultColWidth="11.42578125" defaultRowHeight="14.25" x14ac:dyDescent="0.2"/>
  <cols>
    <col min="1" max="1" width="24.28515625" style="27" bestFit="1" customWidth="1"/>
    <col min="2" max="2" width="48.140625" style="42" customWidth="1"/>
    <col min="3" max="3" width="17.5703125" style="27" customWidth="1"/>
    <col min="4" max="4" width="17.5703125" style="71" bestFit="1" customWidth="1"/>
    <col min="5" max="5" width="14.42578125" style="34" bestFit="1" customWidth="1"/>
    <col min="6" max="6" width="28.7109375" style="34" bestFit="1" customWidth="1"/>
    <col min="7" max="7" width="11.140625" style="34" bestFit="1" customWidth="1"/>
    <col min="8" max="8" width="34" style="34" bestFit="1" customWidth="1"/>
    <col min="9" max="9" width="9.7109375" style="34" customWidth="1"/>
    <col min="10" max="10" width="10.7109375" style="34" customWidth="1"/>
    <col min="11" max="17" width="9.7109375" style="34" customWidth="1"/>
    <col min="18" max="19" width="9.85546875" style="34" customWidth="1"/>
    <col min="20" max="20" width="8.85546875" style="34" customWidth="1"/>
    <col min="21" max="21" width="11.140625" style="34" customWidth="1"/>
    <col min="22" max="22" width="8.42578125" style="34" customWidth="1"/>
    <col min="23" max="23" width="11" style="34" customWidth="1"/>
    <col min="24" max="24" width="8.85546875" style="34" customWidth="1"/>
    <col min="25" max="26" width="7.5703125" style="34" customWidth="1"/>
    <col min="27" max="27" width="9.7109375" style="34" customWidth="1"/>
    <col min="28" max="28" width="7.5703125" style="34" customWidth="1"/>
    <col min="29" max="29" width="9.85546875" style="34" customWidth="1"/>
    <col min="30" max="30" width="9.5703125" style="34" customWidth="1"/>
    <col min="31" max="32" width="9.85546875" style="34" customWidth="1"/>
    <col min="33" max="33" width="9.140625" style="34" customWidth="1"/>
    <col min="34" max="34" width="9.7109375" style="34" customWidth="1"/>
    <col min="35" max="35" width="26" style="34" customWidth="1"/>
    <col min="36" max="16384" width="11.42578125" style="27"/>
  </cols>
  <sheetData>
    <row r="1" spans="1:35" s="227" customFormat="1" ht="75.75" customHeight="1" thickBot="1" x14ac:dyDescent="0.25">
      <c r="A1" s="306" t="s">
        <v>0</v>
      </c>
      <c r="B1" s="361" t="s">
        <v>1</v>
      </c>
      <c r="C1" s="309" t="s">
        <v>170</v>
      </c>
      <c r="D1" s="313" t="s">
        <v>168</v>
      </c>
      <c r="E1" s="383" t="s">
        <v>291</v>
      </c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4"/>
      <c r="AH1" s="384"/>
      <c r="AI1" s="385"/>
    </row>
    <row r="2" spans="1:35" s="227" customFormat="1" ht="15" customHeight="1" thickTop="1" x14ac:dyDescent="0.2">
      <c r="A2" s="307"/>
      <c r="B2" s="310"/>
      <c r="C2" s="312"/>
      <c r="D2" s="314"/>
      <c r="E2" s="394" t="s">
        <v>2</v>
      </c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  <c r="AG2" s="395"/>
      <c r="AH2" s="396"/>
      <c r="AI2" s="388" t="s">
        <v>3</v>
      </c>
    </row>
    <row r="3" spans="1:35" s="227" customFormat="1" ht="15" customHeight="1" x14ac:dyDescent="0.2">
      <c r="A3" s="307"/>
      <c r="B3" s="310"/>
      <c r="C3" s="312"/>
      <c r="D3" s="314"/>
      <c r="E3" s="397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98"/>
      <c r="AI3" s="389"/>
    </row>
    <row r="4" spans="1:35" s="227" customFormat="1" ht="15" customHeight="1" x14ac:dyDescent="0.2">
      <c r="A4" s="307"/>
      <c r="B4" s="310"/>
      <c r="C4" s="312"/>
      <c r="D4" s="314"/>
      <c r="E4" s="397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0"/>
      <c r="AE4" s="320"/>
      <c r="AF4" s="320"/>
      <c r="AG4" s="320"/>
      <c r="AH4" s="398"/>
      <c r="AI4" s="389"/>
    </row>
    <row r="5" spans="1:35" s="227" customFormat="1" ht="15" customHeight="1" x14ac:dyDescent="0.2">
      <c r="A5" s="307"/>
      <c r="B5" s="310"/>
      <c r="C5" s="312"/>
      <c r="D5" s="314"/>
      <c r="E5" s="397"/>
      <c r="F5" s="320"/>
      <c r="G5" s="320"/>
      <c r="H5" s="320"/>
      <c r="I5" s="320"/>
      <c r="J5" s="320"/>
      <c r="K5" s="320"/>
      <c r="L5" s="320"/>
      <c r="M5" s="320"/>
      <c r="N5" s="320"/>
      <c r="O5" s="320"/>
      <c r="P5" s="320"/>
      <c r="Q5" s="320"/>
      <c r="R5" s="320"/>
      <c r="S5" s="320"/>
      <c r="T5" s="320"/>
      <c r="U5" s="320"/>
      <c r="V5" s="320"/>
      <c r="W5" s="320"/>
      <c r="X5" s="320"/>
      <c r="Y5" s="320"/>
      <c r="Z5" s="320"/>
      <c r="AA5" s="320"/>
      <c r="AB5" s="320"/>
      <c r="AC5" s="320"/>
      <c r="AD5" s="320"/>
      <c r="AE5" s="320"/>
      <c r="AF5" s="320"/>
      <c r="AG5" s="320"/>
      <c r="AH5" s="398"/>
      <c r="AI5" s="389"/>
    </row>
    <row r="6" spans="1:35" s="227" customFormat="1" ht="15" customHeight="1" x14ac:dyDescent="0.2">
      <c r="A6" s="307"/>
      <c r="B6" s="310"/>
      <c r="C6" s="312"/>
      <c r="D6" s="314"/>
      <c r="E6" s="397"/>
      <c r="F6" s="320"/>
      <c r="G6" s="320"/>
      <c r="H6" s="320"/>
      <c r="I6" s="320"/>
      <c r="J6" s="320"/>
      <c r="K6" s="320"/>
      <c r="L6" s="320"/>
      <c r="M6" s="320"/>
      <c r="N6" s="320"/>
      <c r="O6" s="320"/>
      <c r="P6" s="320"/>
      <c r="Q6" s="320"/>
      <c r="R6" s="320"/>
      <c r="S6" s="320"/>
      <c r="T6" s="320"/>
      <c r="U6" s="320"/>
      <c r="V6" s="320"/>
      <c r="W6" s="320"/>
      <c r="X6" s="320"/>
      <c r="Y6" s="320"/>
      <c r="Z6" s="320"/>
      <c r="AA6" s="320"/>
      <c r="AB6" s="320"/>
      <c r="AC6" s="320"/>
      <c r="AD6" s="320"/>
      <c r="AE6" s="320"/>
      <c r="AF6" s="320"/>
      <c r="AG6" s="320"/>
      <c r="AH6" s="398"/>
      <c r="AI6" s="389"/>
    </row>
    <row r="7" spans="1:35" s="227" customFormat="1" ht="15" customHeight="1" x14ac:dyDescent="0.2">
      <c r="A7" s="307"/>
      <c r="B7" s="310"/>
      <c r="C7" s="312"/>
      <c r="D7" s="314"/>
      <c r="E7" s="397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0"/>
      <c r="T7" s="320"/>
      <c r="U7" s="320"/>
      <c r="V7" s="320"/>
      <c r="W7" s="320"/>
      <c r="X7" s="320"/>
      <c r="Y7" s="320"/>
      <c r="Z7" s="320"/>
      <c r="AA7" s="320"/>
      <c r="AB7" s="320"/>
      <c r="AC7" s="320"/>
      <c r="AD7" s="320"/>
      <c r="AE7" s="320"/>
      <c r="AF7" s="320"/>
      <c r="AG7" s="320"/>
      <c r="AH7" s="398"/>
      <c r="AI7" s="389"/>
    </row>
    <row r="8" spans="1:35" s="227" customFormat="1" ht="15" customHeight="1" x14ac:dyDescent="0.2">
      <c r="A8" s="307"/>
      <c r="B8" s="310"/>
      <c r="C8" s="312"/>
      <c r="D8" s="314"/>
      <c r="E8" s="397"/>
      <c r="F8" s="320"/>
      <c r="G8" s="320"/>
      <c r="H8" s="320"/>
      <c r="I8" s="320"/>
      <c r="J8" s="320"/>
      <c r="K8" s="320"/>
      <c r="L8" s="320"/>
      <c r="M8" s="320"/>
      <c r="N8" s="320"/>
      <c r="O8" s="320"/>
      <c r="P8" s="320"/>
      <c r="Q8" s="320"/>
      <c r="R8" s="320"/>
      <c r="S8" s="320"/>
      <c r="T8" s="320"/>
      <c r="U8" s="320"/>
      <c r="V8" s="320"/>
      <c r="W8" s="320"/>
      <c r="X8" s="320"/>
      <c r="Y8" s="320"/>
      <c r="Z8" s="320"/>
      <c r="AA8" s="320"/>
      <c r="AB8" s="320"/>
      <c r="AC8" s="320"/>
      <c r="AD8" s="320"/>
      <c r="AE8" s="320"/>
      <c r="AF8" s="320"/>
      <c r="AG8" s="320"/>
      <c r="AH8" s="398"/>
      <c r="AI8" s="389"/>
    </row>
    <row r="9" spans="1:35" s="227" customFormat="1" ht="15.75" customHeight="1" thickBot="1" x14ac:dyDescent="0.25">
      <c r="A9" s="307"/>
      <c r="B9" s="310"/>
      <c r="C9" s="312"/>
      <c r="D9" s="314"/>
      <c r="E9" s="399"/>
      <c r="F9" s="400"/>
      <c r="G9" s="400"/>
      <c r="H9" s="400"/>
      <c r="I9" s="400"/>
      <c r="J9" s="400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0"/>
      <c r="AG9" s="400"/>
      <c r="AH9" s="401"/>
      <c r="AI9" s="390"/>
    </row>
    <row r="10" spans="1:35" s="227" customFormat="1" ht="64.5" customHeight="1" thickTop="1" thickBot="1" x14ac:dyDescent="0.25">
      <c r="A10" s="308"/>
      <c r="B10" s="345"/>
      <c r="C10" s="312"/>
      <c r="D10" s="315"/>
      <c r="E10" s="391" t="s">
        <v>292</v>
      </c>
      <c r="F10" s="392"/>
      <c r="G10" s="392"/>
      <c r="H10" s="393"/>
      <c r="I10" s="391" t="s">
        <v>303</v>
      </c>
      <c r="J10" s="392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1" t="s">
        <v>304</v>
      </c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3"/>
      <c r="AI10" s="386" t="s">
        <v>293</v>
      </c>
    </row>
    <row r="11" spans="1:35" s="227" customFormat="1" ht="29.25" customHeight="1" thickBot="1" x14ac:dyDescent="0.25">
      <c r="A11" s="119"/>
      <c r="B11" s="120"/>
      <c r="C11" s="311"/>
      <c r="D11" s="98" t="s">
        <v>169</v>
      </c>
      <c r="E11" s="112" t="s">
        <v>2</v>
      </c>
      <c r="F11" s="99" t="s">
        <v>277</v>
      </c>
      <c r="G11" s="112" t="s">
        <v>238</v>
      </c>
      <c r="H11" s="99" t="s">
        <v>18</v>
      </c>
      <c r="I11" s="99" t="s">
        <v>4</v>
      </c>
      <c r="J11" s="99" t="s">
        <v>5</v>
      </c>
      <c r="K11" s="99" t="s">
        <v>6</v>
      </c>
      <c r="L11" s="99" t="s">
        <v>7</v>
      </c>
      <c r="M11" s="99" t="s">
        <v>8</v>
      </c>
      <c r="N11" s="99" t="s">
        <v>9</v>
      </c>
      <c r="O11" s="99" t="s">
        <v>10</v>
      </c>
      <c r="P11" s="99" t="s">
        <v>11</v>
      </c>
      <c r="Q11" s="99" t="s">
        <v>12</v>
      </c>
      <c r="R11" s="99" t="s">
        <v>13</v>
      </c>
      <c r="S11" s="99" t="s">
        <v>14</v>
      </c>
      <c r="T11" s="99" t="s">
        <v>15</v>
      </c>
      <c r="U11" s="99" t="s">
        <v>16</v>
      </c>
      <c r="V11" s="99" t="s">
        <v>4</v>
      </c>
      <c r="W11" s="99" t="s">
        <v>5</v>
      </c>
      <c r="X11" s="99" t="s">
        <v>6</v>
      </c>
      <c r="Y11" s="99" t="s">
        <v>7</v>
      </c>
      <c r="Z11" s="99" t="s">
        <v>8</v>
      </c>
      <c r="AA11" s="99" t="s">
        <v>9</v>
      </c>
      <c r="AB11" s="99" t="s">
        <v>10</v>
      </c>
      <c r="AC11" s="99" t="s">
        <v>11</v>
      </c>
      <c r="AD11" s="99" t="s">
        <v>12</v>
      </c>
      <c r="AE11" s="99" t="s">
        <v>13</v>
      </c>
      <c r="AF11" s="99" t="s">
        <v>14</v>
      </c>
      <c r="AG11" s="99" t="s">
        <v>15</v>
      </c>
      <c r="AH11" s="112" t="s">
        <v>16</v>
      </c>
      <c r="AI11" s="387"/>
    </row>
    <row r="12" spans="1:35" ht="15" thickBot="1" x14ac:dyDescent="0.25">
      <c r="A12" s="108" t="s">
        <v>38</v>
      </c>
      <c r="B12" s="52" t="s">
        <v>306</v>
      </c>
      <c r="C12" s="28"/>
      <c r="D12" s="68"/>
      <c r="E12" s="110"/>
      <c r="F12" s="105">
        <v>1847</v>
      </c>
      <c r="G12" s="228"/>
      <c r="H12" s="105">
        <v>1593</v>
      </c>
      <c r="I12" s="43">
        <v>64</v>
      </c>
      <c r="J12" s="43">
        <v>32</v>
      </c>
      <c r="K12" s="43">
        <v>15</v>
      </c>
      <c r="L12" s="43">
        <v>29</v>
      </c>
      <c r="M12" s="43">
        <v>96</v>
      </c>
      <c r="N12" s="43">
        <v>50</v>
      </c>
      <c r="O12" s="43">
        <v>74</v>
      </c>
      <c r="P12" s="43"/>
      <c r="Q12" s="43"/>
      <c r="R12" s="43"/>
      <c r="S12" s="43"/>
      <c r="T12" s="43"/>
      <c r="U12" s="105">
        <v>360</v>
      </c>
      <c r="V12" s="43">
        <v>3</v>
      </c>
      <c r="W12" s="43">
        <v>5</v>
      </c>
      <c r="X12" s="43">
        <v>0</v>
      </c>
      <c r="Y12" s="43">
        <v>1</v>
      </c>
      <c r="Z12" s="43">
        <v>0</v>
      </c>
      <c r="AA12" s="43">
        <v>11</v>
      </c>
      <c r="AB12" s="43">
        <v>0</v>
      </c>
      <c r="AC12" s="43"/>
      <c r="AD12" s="43"/>
      <c r="AE12" s="43"/>
      <c r="AF12" s="43"/>
      <c r="AG12" s="43"/>
      <c r="AH12" s="105">
        <v>20</v>
      </c>
    </row>
    <row r="13" spans="1:35" ht="15" thickBot="1" x14ac:dyDescent="0.25">
      <c r="A13" s="1" t="s">
        <v>38</v>
      </c>
      <c r="B13" s="52" t="s">
        <v>307</v>
      </c>
      <c r="C13" s="28"/>
      <c r="D13" s="68"/>
      <c r="E13" s="22"/>
      <c r="F13" s="105">
        <v>1085</v>
      </c>
      <c r="G13" s="229"/>
      <c r="H13" s="105">
        <v>1092</v>
      </c>
      <c r="I13" s="43">
        <v>62</v>
      </c>
      <c r="J13" s="43">
        <v>70</v>
      </c>
      <c r="K13" s="43">
        <v>51</v>
      </c>
      <c r="L13" s="43">
        <v>80</v>
      </c>
      <c r="M13" s="43">
        <v>55</v>
      </c>
      <c r="N13" s="43">
        <v>52</v>
      </c>
      <c r="O13" s="43">
        <v>54</v>
      </c>
      <c r="P13" s="43"/>
      <c r="Q13" s="43"/>
      <c r="R13" s="43"/>
      <c r="S13" s="43"/>
      <c r="T13" s="43"/>
      <c r="U13" s="105">
        <v>424</v>
      </c>
      <c r="V13" s="43">
        <v>16</v>
      </c>
      <c r="W13" s="43">
        <v>0</v>
      </c>
      <c r="X13" s="43">
        <v>0</v>
      </c>
      <c r="Y13" s="43">
        <v>0</v>
      </c>
      <c r="Z13" s="43">
        <v>0</v>
      </c>
      <c r="AA13" s="43">
        <v>353</v>
      </c>
      <c r="AB13" s="43">
        <v>11</v>
      </c>
      <c r="AC13" s="43"/>
      <c r="AD13" s="43"/>
      <c r="AE13" s="43"/>
      <c r="AF13" s="43"/>
      <c r="AG13" s="43"/>
      <c r="AH13" s="105">
        <v>380</v>
      </c>
    </row>
    <row r="14" spans="1:35" ht="15" thickBot="1" x14ac:dyDescent="0.25">
      <c r="A14" s="1" t="s">
        <v>38</v>
      </c>
      <c r="B14" s="52" t="s">
        <v>308</v>
      </c>
      <c r="C14" s="28"/>
      <c r="D14" s="68"/>
      <c r="E14" s="22"/>
      <c r="F14" s="105">
        <v>1251</v>
      </c>
      <c r="G14" s="229"/>
      <c r="H14" s="105">
        <v>1173</v>
      </c>
      <c r="I14" s="43">
        <v>70</v>
      </c>
      <c r="J14" s="43">
        <v>28</v>
      </c>
      <c r="K14" s="43">
        <v>38</v>
      </c>
      <c r="L14" s="43">
        <v>53</v>
      </c>
      <c r="M14" s="43">
        <v>63</v>
      </c>
      <c r="N14" s="43">
        <v>90</v>
      </c>
      <c r="O14" s="43">
        <v>62</v>
      </c>
      <c r="P14" s="43"/>
      <c r="Q14" s="43"/>
      <c r="R14" s="43"/>
      <c r="S14" s="43"/>
      <c r="T14" s="43"/>
      <c r="U14" s="105">
        <v>404</v>
      </c>
      <c r="V14" s="43">
        <v>58</v>
      </c>
      <c r="W14" s="43">
        <v>3</v>
      </c>
      <c r="X14" s="43">
        <v>5</v>
      </c>
      <c r="Y14" s="43">
        <v>9</v>
      </c>
      <c r="Z14" s="43">
        <v>16</v>
      </c>
      <c r="AA14" s="43">
        <v>106</v>
      </c>
      <c r="AB14" s="43">
        <v>68</v>
      </c>
      <c r="AC14" s="43"/>
      <c r="AD14" s="43"/>
      <c r="AE14" s="43"/>
      <c r="AF14" s="43"/>
      <c r="AG14" s="43"/>
      <c r="AH14" s="105">
        <v>265</v>
      </c>
    </row>
    <row r="15" spans="1:35" ht="15" thickBot="1" x14ac:dyDescent="0.25">
      <c r="A15" s="1" t="s">
        <v>38</v>
      </c>
      <c r="B15" s="52" t="s">
        <v>309</v>
      </c>
      <c r="C15" s="28"/>
      <c r="D15" s="68"/>
      <c r="E15" s="22"/>
      <c r="F15" s="105">
        <v>1967</v>
      </c>
      <c r="G15" s="229"/>
      <c r="H15" s="105">
        <v>1625</v>
      </c>
      <c r="I15" s="43">
        <v>114</v>
      </c>
      <c r="J15" s="43">
        <v>103</v>
      </c>
      <c r="K15" s="43">
        <v>83</v>
      </c>
      <c r="L15" s="43">
        <v>72</v>
      </c>
      <c r="M15" s="43">
        <v>135</v>
      </c>
      <c r="N15" s="43">
        <v>68</v>
      </c>
      <c r="O15" s="43">
        <v>165</v>
      </c>
      <c r="P15" s="43"/>
      <c r="Q15" s="43"/>
      <c r="R15" s="43"/>
      <c r="S15" s="43"/>
      <c r="T15" s="43"/>
      <c r="U15" s="105">
        <v>740</v>
      </c>
      <c r="V15" s="43">
        <v>17</v>
      </c>
      <c r="W15" s="43">
        <v>36</v>
      </c>
      <c r="X15" s="43">
        <v>1</v>
      </c>
      <c r="Y15" s="43">
        <v>11</v>
      </c>
      <c r="Z15" s="43">
        <v>6</v>
      </c>
      <c r="AA15" s="43">
        <v>0</v>
      </c>
      <c r="AB15" s="43">
        <v>33</v>
      </c>
      <c r="AC15" s="43"/>
      <c r="AD15" s="43"/>
      <c r="AE15" s="43"/>
      <c r="AF15" s="43"/>
      <c r="AG15" s="43"/>
      <c r="AH15" s="105">
        <v>104</v>
      </c>
    </row>
    <row r="16" spans="1:35" ht="15" thickBot="1" x14ac:dyDescent="0.25">
      <c r="A16" s="1" t="s">
        <v>38</v>
      </c>
      <c r="B16" s="54" t="s">
        <v>310</v>
      </c>
      <c r="C16" s="30"/>
      <c r="D16" s="68"/>
      <c r="E16" s="22"/>
      <c r="F16" s="105">
        <v>1152</v>
      </c>
      <c r="G16" s="229"/>
      <c r="H16" s="105">
        <v>1275</v>
      </c>
      <c r="I16" s="43">
        <v>50</v>
      </c>
      <c r="J16" s="43">
        <v>37</v>
      </c>
      <c r="K16" s="43">
        <v>81</v>
      </c>
      <c r="L16" s="43">
        <v>46</v>
      </c>
      <c r="M16" s="43">
        <v>126</v>
      </c>
      <c r="N16" s="43">
        <v>39</v>
      </c>
      <c r="O16" s="43">
        <v>97</v>
      </c>
      <c r="P16" s="43"/>
      <c r="Q16" s="43"/>
      <c r="R16" s="43"/>
      <c r="S16" s="43"/>
      <c r="T16" s="43"/>
      <c r="U16" s="105">
        <v>476</v>
      </c>
      <c r="V16" s="43">
        <v>0</v>
      </c>
      <c r="W16" s="43">
        <v>1</v>
      </c>
      <c r="X16" s="43">
        <v>2</v>
      </c>
      <c r="Y16" s="43">
        <v>0</v>
      </c>
      <c r="Z16" s="43">
        <v>30</v>
      </c>
      <c r="AA16" s="43">
        <v>53</v>
      </c>
      <c r="AB16" s="43">
        <v>8</v>
      </c>
      <c r="AC16" s="43"/>
      <c r="AD16" s="43"/>
      <c r="AE16" s="43"/>
      <c r="AF16" s="43"/>
      <c r="AG16" s="43"/>
      <c r="AH16" s="105">
        <v>94</v>
      </c>
    </row>
    <row r="17" spans="1:35" ht="15" thickBot="1" x14ac:dyDescent="0.25">
      <c r="A17" s="1" t="s">
        <v>38</v>
      </c>
      <c r="B17" s="52" t="s">
        <v>311</v>
      </c>
      <c r="C17" s="28"/>
      <c r="D17" s="68"/>
      <c r="E17" s="22"/>
      <c r="F17" s="105">
        <v>996</v>
      </c>
      <c r="G17" s="229"/>
      <c r="H17" s="105">
        <v>970</v>
      </c>
      <c r="I17" s="43">
        <v>40</v>
      </c>
      <c r="J17" s="43">
        <v>29</v>
      </c>
      <c r="K17" s="43">
        <v>30</v>
      </c>
      <c r="L17" s="43">
        <v>46</v>
      </c>
      <c r="M17" s="43">
        <v>137</v>
      </c>
      <c r="N17" s="43">
        <v>65</v>
      </c>
      <c r="O17" s="43">
        <v>63</v>
      </c>
      <c r="P17" s="43"/>
      <c r="Q17" s="43"/>
      <c r="R17" s="43"/>
      <c r="S17" s="43"/>
      <c r="T17" s="43"/>
      <c r="U17" s="105">
        <v>410</v>
      </c>
      <c r="V17" s="43">
        <v>5</v>
      </c>
      <c r="W17" s="43">
        <v>22</v>
      </c>
      <c r="X17" s="43">
        <v>0</v>
      </c>
      <c r="Y17" s="43">
        <v>4</v>
      </c>
      <c r="Z17" s="43">
        <v>38</v>
      </c>
      <c r="AA17" s="43">
        <v>24</v>
      </c>
      <c r="AB17" s="43">
        <v>11</v>
      </c>
      <c r="AC17" s="43"/>
      <c r="AD17" s="43"/>
      <c r="AE17" s="43"/>
      <c r="AF17" s="43"/>
      <c r="AG17" s="43"/>
      <c r="AH17" s="105">
        <v>104</v>
      </c>
    </row>
    <row r="18" spans="1:35" ht="15" thickBot="1" x14ac:dyDescent="0.25">
      <c r="A18" s="1" t="s">
        <v>38</v>
      </c>
      <c r="B18" s="52" t="s">
        <v>312</v>
      </c>
      <c r="C18" s="28"/>
      <c r="D18" s="68"/>
      <c r="E18" s="22"/>
      <c r="F18" s="105">
        <v>132</v>
      </c>
      <c r="G18" s="229"/>
      <c r="H18" s="105">
        <v>62</v>
      </c>
      <c r="I18" s="43">
        <v>5</v>
      </c>
      <c r="J18" s="43">
        <v>4</v>
      </c>
      <c r="K18" s="43">
        <v>7</v>
      </c>
      <c r="L18" s="43">
        <v>2</v>
      </c>
      <c r="M18" s="43">
        <v>8</v>
      </c>
      <c r="N18" s="43">
        <v>1</v>
      </c>
      <c r="O18" s="43">
        <v>0</v>
      </c>
      <c r="P18" s="43"/>
      <c r="Q18" s="43"/>
      <c r="R18" s="43"/>
      <c r="S18" s="43"/>
      <c r="T18" s="43"/>
      <c r="U18" s="105">
        <v>27</v>
      </c>
      <c r="V18" s="43">
        <v>0</v>
      </c>
      <c r="W18" s="43">
        <v>0</v>
      </c>
      <c r="X18" s="43">
        <v>4</v>
      </c>
      <c r="Y18" s="43">
        <v>3</v>
      </c>
      <c r="Z18" s="43">
        <v>2</v>
      </c>
      <c r="AA18" s="43">
        <v>0</v>
      </c>
      <c r="AB18" s="43">
        <v>0</v>
      </c>
      <c r="AC18" s="43"/>
      <c r="AD18" s="43"/>
      <c r="AE18" s="43"/>
      <c r="AF18" s="43"/>
      <c r="AG18" s="43"/>
      <c r="AH18" s="105">
        <v>9</v>
      </c>
    </row>
    <row r="19" spans="1:35" ht="15" thickBot="1" x14ac:dyDescent="0.25">
      <c r="A19" s="1" t="s">
        <v>38</v>
      </c>
      <c r="B19" s="52" t="s">
        <v>313</v>
      </c>
      <c r="C19" s="28"/>
      <c r="D19" s="68"/>
      <c r="E19" s="22"/>
      <c r="F19" s="105">
        <v>186</v>
      </c>
      <c r="G19" s="229"/>
      <c r="H19" s="105">
        <v>82</v>
      </c>
      <c r="I19" s="43">
        <v>4</v>
      </c>
      <c r="J19" s="43">
        <v>6</v>
      </c>
      <c r="K19" s="43">
        <v>4</v>
      </c>
      <c r="L19" s="43">
        <v>2</v>
      </c>
      <c r="M19" s="43">
        <v>5</v>
      </c>
      <c r="N19" s="43">
        <v>1</v>
      </c>
      <c r="O19" s="43">
        <v>1</v>
      </c>
      <c r="P19" s="43"/>
      <c r="Q19" s="43"/>
      <c r="R19" s="43"/>
      <c r="S19" s="43"/>
      <c r="T19" s="43"/>
      <c r="U19" s="105">
        <v>23</v>
      </c>
      <c r="V19" s="43">
        <v>0</v>
      </c>
      <c r="W19" s="43">
        <v>0</v>
      </c>
      <c r="X19" s="43">
        <v>5</v>
      </c>
      <c r="Y19" s="43">
        <v>5</v>
      </c>
      <c r="Z19" s="43">
        <v>4</v>
      </c>
      <c r="AA19" s="43">
        <v>0</v>
      </c>
      <c r="AB19" s="43">
        <v>0</v>
      </c>
      <c r="AC19" s="43"/>
      <c r="AD19" s="43"/>
      <c r="AE19" s="43"/>
      <c r="AF19" s="43"/>
      <c r="AG19" s="43"/>
      <c r="AH19" s="105">
        <v>14</v>
      </c>
    </row>
    <row r="20" spans="1:35" ht="15" thickBot="1" x14ac:dyDescent="0.25">
      <c r="A20" s="1" t="s">
        <v>38</v>
      </c>
      <c r="B20" s="52" t="s">
        <v>314</v>
      </c>
      <c r="C20" s="28"/>
      <c r="D20" s="68"/>
      <c r="E20" s="22"/>
      <c r="F20" s="105">
        <v>310</v>
      </c>
      <c r="G20" s="229"/>
      <c r="H20" s="105">
        <v>118</v>
      </c>
      <c r="I20" s="43">
        <v>7</v>
      </c>
      <c r="J20" s="43">
        <v>6</v>
      </c>
      <c r="K20" s="43">
        <v>6</v>
      </c>
      <c r="L20" s="43">
        <v>6</v>
      </c>
      <c r="M20" s="43">
        <v>0</v>
      </c>
      <c r="N20" s="43">
        <v>5</v>
      </c>
      <c r="O20" s="43">
        <v>2</v>
      </c>
      <c r="P20" s="43"/>
      <c r="Q20" s="43"/>
      <c r="R20" s="43"/>
      <c r="S20" s="43"/>
      <c r="T20" s="43"/>
      <c r="U20" s="105">
        <v>32</v>
      </c>
      <c r="V20" s="43">
        <v>2</v>
      </c>
      <c r="W20" s="43">
        <v>0</v>
      </c>
      <c r="X20" s="43">
        <v>2</v>
      </c>
      <c r="Y20" s="43">
        <v>2</v>
      </c>
      <c r="Z20" s="43">
        <v>0</v>
      </c>
      <c r="AA20" s="43">
        <v>2</v>
      </c>
      <c r="AB20" s="43">
        <v>3</v>
      </c>
      <c r="AC20" s="43"/>
      <c r="AD20" s="43"/>
      <c r="AE20" s="43"/>
      <c r="AF20" s="43"/>
      <c r="AG20" s="43"/>
      <c r="AH20" s="105">
        <v>11</v>
      </c>
    </row>
    <row r="21" spans="1:35" ht="15" thickBot="1" x14ac:dyDescent="0.25">
      <c r="A21" s="1" t="s">
        <v>38</v>
      </c>
      <c r="B21" s="52" t="s">
        <v>315</v>
      </c>
      <c r="C21" s="31"/>
      <c r="D21" s="69"/>
      <c r="E21" s="22"/>
      <c r="F21" s="105">
        <v>98</v>
      </c>
      <c r="G21" s="229"/>
      <c r="H21" s="105">
        <v>49</v>
      </c>
      <c r="I21" s="43">
        <v>1</v>
      </c>
      <c r="J21" s="43">
        <v>1</v>
      </c>
      <c r="K21" s="43">
        <v>4</v>
      </c>
      <c r="L21" s="43">
        <v>2</v>
      </c>
      <c r="M21" s="43">
        <v>6</v>
      </c>
      <c r="N21" s="43">
        <v>5</v>
      </c>
      <c r="O21" s="43">
        <v>1</v>
      </c>
      <c r="P21" s="43"/>
      <c r="Q21" s="43"/>
      <c r="R21" s="43"/>
      <c r="S21" s="43"/>
      <c r="T21" s="43"/>
      <c r="U21" s="105">
        <v>20</v>
      </c>
      <c r="V21" s="43">
        <v>0</v>
      </c>
      <c r="W21" s="43">
        <v>0</v>
      </c>
      <c r="X21" s="43">
        <v>1</v>
      </c>
      <c r="Y21" s="43">
        <v>2</v>
      </c>
      <c r="Z21" s="43">
        <v>0</v>
      </c>
      <c r="AA21" s="43">
        <v>0</v>
      </c>
      <c r="AB21" s="43">
        <v>0</v>
      </c>
      <c r="AC21" s="43"/>
      <c r="AD21" s="43"/>
      <c r="AE21" s="43"/>
      <c r="AF21" s="43"/>
      <c r="AG21" s="43"/>
      <c r="AH21" s="105">
        <v>3</v>
      </c>
    </row>
    <row r="22" spans="1:35" ht="15" thickBot="1" x14ac:dyDescent="0.25">
      <c r="A22" s="1" t="s">
        <v>38</v>
      </c>
      <c r="B22" s="52" t="s">
        <v>316</v>
      </c>
      <c r="C22" s="28"/>
      <c r="D22" s="68"/>
      <c r="E22" s="22"/>
      <c r="F22" s="105">
        <v>196</v>
      </c>
      <c r="G22" s="229"/>
      <c r="H22" s="105">
        <v>207</v>
      </c>
      <c r="I22" s="43">
        <v>4</v>
      </c>
      <c r="J22" s="43">
        <v>1</v>
      </c>
      <c r="K22" s="43">
        <v>1</v>
      </c>
      <c r="L22" s="43">
        <v>5</v>
      </c>
      <c r="M22" s="43">
        <v>0</v>
      </c>
      <c r="N22" s="43">
        <v>2</v>
      </c>
      <c r="O22" s="43">
        <v>0</v>
      </c>
      <c r="P22" s="43"/>
      <c r="Q22" s="43"/>
      <c r="R22" s="43"/>
      <c r="S22" s="43"/>
      <c r="T22" s="43"/>
      <c r="U22" s="105">
        <v>13</v>
      </c>
      <c r="V22" s="43">
        <v>0</v>
      </c>
      <c r="W22" s="43">
        <v>0</v>
      </c>
      <c r="X22" s="43">
        <v>0</v>
      </c>
      <c r="Y22" s="43">
        <v>1</v>
      </c>
      <c r="Z22" s="43">
        <v>0</v>
      </c>
      <c r="AA22" s="43">
        <v>0</v>
      </c>
      <c r="AB22" s="43">
        <v>11</v>
      </c>
      <c r="AC22" s="43"/>
      <c r="AD22" s="43"/>
      <c r="AE22" s="43"/>
      <c r="AF22" s="43"/>
      <c r="AG22" s="43"/>
      <c r="AH22" s="105">
        <v>12</v>
      </c>
    </row>
    <row r="23" spans="1:35" ht="15" thickBot="1" x14ac:dyDescent="0.25">
      <c r="A23" s="1" t="s">
        <v>38</v>
      </c>
      <c r="B23" s="52" t="s">
        <v>317</v>
      </c>
      <c r="C23" s="28"/>
      <c r="D23" s="68"/>
      <c r="E23" s="22"/>
      <c r="F23" s="105">
        <v>152</v>
      </c>
      <c r="G23" s="229"/>
      <c r="H23" s="105">
        <v>140</v>
      </c>
      <c r="I23" s="43">
        <v>17</v>
      </c>
      <c r="J23" s="43">
        <v>12</v>
      </c>
      <c r="K23" s="43">
        <v>0</v>
      </c>
      <c r="L23" s="43">
        <v>10</v>
      </c>
      <c r="M23" s="43">
        <v>13</v>
      </c>
      <c r="N23" s="43">
        <v>6</v>
      </c>
      <c r="O23" s="43">
        <v>9</v>
      </c>
      <c r="P23" s="43"/>
      <c r="Q23" s="43"/>
      <c r="R23" s="43"/>
      <c r="S23" s="43"/>
      <c r="T23" s="43"/>
      <c r="U23" s="105">
        <v>67</v>
      </c>
      <c r="V23" s="43">
        <v>0</v>
      </c>
      <c r="W23" s="43">
        <v>0</v>
      </c>
      <c r="X23" s="43">
        <v>0</v>
      </c>
      <c r="Y23" s="43">
        <v>0</v>
      </c>
      <c r="Z23" s="43">
        <v>0</v>
      </c>
      <c r="AA23" s="43">
        <v>0</v>
      </c>
      <c r="AB23" s="43">
        <v>0</v>
      </c>
      <c r="AC23" s="43"/>
      <c r="AD23" s="43"/>
      <c r="AE23" s="43"/>
      <c r="AF23" s="43"/>
      <c r="AG23" s="43"/>
      <c r="AH23" s="105">
        <v>0</v>
      </c>
    </row>
    <row r="24" spans="1:35" ht="15" thickBot="1" x14ac:dyDescent="0.25">
      <c r="A24" s="1" t="s">
        <v>38</v>
      </c>
      <c r="B24" s="52" t="s">
        <v>318</v>
      </c>
      <c r="C24" s="28"/>
      <c r="D24" s="68"/>
      <c r="E24" s="22"/>
      <c r="F24" s="105">
        <v>127</v>
      </c>
      <c r="G24" s="229"/>
      <c r="H24" s="105">
        <v>89</v>
      </c>
      <c r="I24" s="43">
        <v>1</v>
      </c>
      <c r="J24" s="43">
        <v>12</v>
      </c>
      <c r="K24" s="43">
        <v>11</v>
      </c>
      <c r="L24" s="43">
        <v>6</v>
      </c>
      <c r="M24" s="43">
        <v>17</v>
      </c>
      <c r="N24" s="43">
        <v>17</v>
      </c>
      <c r="O24" s="43">
        <v>11</v>
      </c>
      <c r="P24" s="43"/>
      <c r="Q24" s="43"/>
      <c r="R24" s="43"/>
      <c r="S24" s="43"/>
      <c r="T24" s="43"/>
      <c r="U24" s="105">
        <v>75</v>
      </c>
      <c r="V24" s="43">
        <v>0</v>
      </c>
      <c r="W24" s="43">
        <v>0</v>
      </c>
      <c r="X24" s="43">
        <v>0</v>
      </c>
      <c r="Y24" s="43">
        <v>12</v>
      </c>
      <c r="Z24" s="43">
        <v>0</v>
      </c>
      <c r="AA24" s="43">
        <v>13</v>
      </c>
      <c r="AB24" s="43">
        <v>1</v>
      </c>
      <c r="AC24" s="43"/>
      <c r="AD24" s="43"/>
      <c r="AE24" s="43"/>
      <c r="AF24" s="43"/>
      <c r="AG24" s="43"/>
      <c r="AH24" s="105">
        <v>26</v>
      </c>
    </row>
    <row r="25" spans="1:35" ht="15" thickBot="1" x14ac:dyDescent="0.25">
      <c r="A25" s="40" t="s">
        <v>38</v>
      </c>
      <c r="B25" s="52" t="s">
        <v>319</v>
      </c>
      <c r="C25" s="28"/>
      <c r="D25" s="68"/>
      <c r="E25" s="22"/>
      <c r="F25" s="105">
        <v>125</v>
      </c>
      <c r="G25" s="229"/>
      <c r="H25" s="105">
        <v>72</v>
      </c>
      <c r="I25" s="43">
        <v>5</v>
      </c>
      <c r="J25" s="43">
        <v>3</v>
      </c>
      <c r="K25" s="43">
        <v>7</v>
      </c>
      <c r="L25" s="43">
        <v>14</v>
      </c>
      <c r="M25" s="43">
        <v>12</v>
      </c>
      <c r="N25" s="43">
        <v>12</v>
      </c>
      <c r="O25" s="43">
        <v>24</v>
      </c>
      <c r="P25" s="43"/>
      <c r="Q25" s="43"/>
      <c r="R25" s="43"/>
      <c r="S25" s="43"/>
      <c r="T25" s="43"/>
      <c r="U25" s="105">
        <v>77</v>
      </c>
      <c r="V25" s="43">
        <v>0</v>
      </c>
      <c r="W25" s="43">
        <v>1</v>
      </c>
      <c r="X25" s="43">
        <v>3</v>
      </c>
      <c r="Y25" s="43">
        <v>0</v>
      </c>
      <c r="Z25" s="43">
        <v>0</v>
      </c>
      <c r="AA25" s="43">
        <v>0</v>
      </c>
      <c r="AB25" s="43">
        <v>2</v>
      </c>
      <c r="AC25" s="43"/>
      <c r="AD25" s="43"/>
      <c r="AE25" s="43"/>
      <c r="AF25" s="43"/>
      <c r="AG25" s="43"/>
      <c r="AH25" s="105">
        <v>6</v>
      </c>
    </row>
    <row r="26" spans="1:35" ht="15" thickBot="1" x14ac:dyDescent="0.25">
      <c r="A26" s="294" t="s">
        <v>434</v>
      </c>
      <c r="B26" s="295"/>
      <c r="C26" s="249">
        <v>1.4167736134977778</v>
      </c>
      <c r="D26" s="250">
        <v>0.2550192504296</v>
      </c>
      <c r="E26" s="5">
        <v>0</v>
      </c>
      <c r="F26" s="211">
        <v>9624</v>
      </c>
      <c r="G26" s="5">
        <v>0</v>
      </c>
      <c r="H26" s="5">
        <v>8547</v>
      </c>
      <c r="I26" s="5">
        <v>444</v>
      </c>
      <c r="J26" s="5">
        <v>344</v>
      </c>
      <c r="K26" s="5">
        <v>338</v>
      </c>
      <c r="L26" s="5">
        <v>373</v>
      </c>
      <c r="M26" s="5">
        <v>673</v>
      </c>
      <c r="N26" s="5">
        <v>413</v>
      </c>
      <c r="O26" s="5">
        <v>563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211">
        <v>3148</v>
      </c>
      <c r="V26" s="5">
        <v>101</v>
      </c>
      <c r="W26" s="5">
        <v>68</v>
      </c>
      <c r="X26" s="5">
        <v>23</v>
      </c>
      <c r="Y26" s="5">
        <v>50</v>
      </c>
      <c r="Z26" s="5">
        <v>96</v>
      </c>
      <c r="AA26" s="5">
        <v>562</v>
      </c>
      <c r="AB26" s="5">
        <v>148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211">
        <v>1048</v>
      </c>
      <c r="AI26" s="5">
        <v>45973</v>
      </c>
    </row>
    <row r="27" spans="1:35" ht="15" thickBot="1" x14ac:dyDescent="0.25">
      <c r="A27" s="1" t="s">
        <v>39</v>
      </c>
      <c r="B27" s="52" t="s">
        <v>320</v>
      </c>
      <c r="C27" s="28"/>
      <c r="D27" s="68"/>
      <c r="E27" s="22"/>
      <c r="F27" s="105">
        <v>2259</v>
      </c>
      <c r="G27" s="229"/>
      <c r="H27" s="7">
        <v>1842</v>
      </c>
      <c r="I27" s="43">
        <v>91</v>
      </c>
      <c r="J27" s="43">
        <v>87</v>
      </c>
      <c r="K27" s="43">
        <v>95</v>
      </c>
      <c r="L27" s="43">
        <v>69</v>
      </c>
      <c r="M27" s="43">
        <v>111</v>
      </c>
      <c r="N27" s="43">
        <v>99</v>
      </c>
      <c r="O27" s="43">
        <v>147</v>
      </c>
      <c r="P27" s="43"/>
      <c r="Q27" s="43"/>
      <c r="R27" s="43"/>
      <c r="S27" s="43"/>
      <c r="T27" s="43"/>
      <c r="U27" s="105">
        <v>699</v>
      </c>
      <c r="V27" s="43">
        <v>28</v>
      </c>
      <c r="W27" s="43">
        <v>8</v>
      </c>
      <c r="X27" s="43">
        <v>7</v>
      </c>
      <c r="Y27" s="43">
        <v>30</v>
      </c>
      <c r="Z27" s="43">
        <v>16</v>
      </c>
      <c r="AA27" s="43">
        <v>10</v>
      </c>
      <c r="AB27" s="43">
        <v>36</v>
      </c>
      <c r="AC27" s="43"/>
      <c r="AD27" s="43"/>
      <c r="AE27" s="43"/>
      <c r="AF27" s="43"/>
      <c r="AG27" s="43"/>
      <c r="AH27" s="105">
        <v>135</v>
      </c>
    </row>
    <row r="28" spans="1:35" ht="15" thickBot="1" x14ac:dyDescent="0.25">
      <c r="A28" s="1" t="s">
        <v>39</v>
      </c>
      <c r="B28" s="52" t="s">
        <v>321</v>
      </c>
      <c r="C28" s="28"/>
      <c r="D28" s="68"/>
      <c r="E28" s="22"/>
      <c r="F28" s="105">
        <v>1494</v>
      </c>
      <c r="G28" s="229"/>
      <c r="H28" s="7">
        <v>1362</v>
      </c>
      <c r="I28" s="43">
        <v>58</v>
      </c>
      <c r="J28" s="43">
        <v>79</v>
      </c>
      <c r="K28" s="43">
        <v>129</v>
      </c>
      <c r="L28" s="43">
        <v>137</v>
      </c>
      <c r="M28" s="43">
        <v>131</v>
      </c>
      <c r="N28" s="43">
        <v>110</v>
      </c>
      <c r="O28" s="43">
        <v>123</v>
      </c>
      <c r="P28" s="43"/>
      <c r="Q28" s="43"/>
      <c r="R28" s="43"/>
      <c r="S28" s="43"/>
      <c r="T28" s="43"/>
      <c r="U28" s="105">
        <v>767</v>
      </c>
      <c r="V28" s="43">
        <v>20</v>
      </c>
      <c r="W28" s="43">
        <v>11</v>
      </c>
      <c r="X28" s="43">
        <v>32</v>
      </c>
      <c r="Y28" s="43">
        <v>25</v>
      </c>
      <c r="Z28" s="43">
        <v>22</v>
      </c>
      <c r="AA28" s="43">
        <v>6</v>
      </c>
      <c r="AB28" s="43">
        <v>15</v>
      </c>
      <c r="AC28" s="43"/>
      <c r="AD28" s="43"/>
      <c r="AE28" s="43"/>
      <c r="AF28" s="43"/>
      <c r="AG28" s="43"/>
      <c r="AH28" s="105">
        <v>131</v>
      </c>
    </row>
    <row r="29" spans="1:35" ht="15" thickBot="1" x14ac:dyDescent="0.25">
      <c r="A29" s="1" t="s">
        <v>39</v>
      </c>
      <c r="B29" s="52" t="s">
        <v>322</v>
      </c>
      <c r="C29" s="28"/>
      <c r="D29" s="68"/>
      <c r="E29" s="22"/>
      <c r="F29" s="105">
        <v>3358</v>
      </c>
      <c r="G29" s="229"/>
      <c r="H29" s="7">
        <v>1635</v>
      </c>
      <c r="I29" s="43">
        <v>72</v>
      </c>
      <c r="J29" s="43">
        <v>121</v>
      </c>
      <c r="K29" s="43">
        <v>99</v>
      </c>
      <c r="L29" s="43">
        <v>92</v>
      </c>
      <c r="M29" s="43">
        <v>110</v>
      </c>
      <c r="N29" s="43">
        <v>72</v>
      </c>
      <c r="O29" s="43">
        <v>128</v>
      </c>
      <c r="P29" s="43"/>
      <c r="Q29" s="43"/>
      <c r="R29" s="43"/>
      <c r="S29" s="43"/>
      <c r="T29" s="43"/>
      <c r="U29" s="105">
        <v>694</v>
      </c>
      <c r="V29" s="43">
        <v>22</v>
      </c>
      <c r="W29" s="43">
        <v>10</v>
      </c>
      <c r="X29" s="43">
        <v>24</v>
      </c>
      <c r="Y29" s="43">
        <v>20</v>
      </c>
      <c r="Z29" s="43">
        <v>15</v>
      </c>
      <c r="AA29" s="43">
        <v>451</v>
      </c>
      <c r="AB29" s="43">
        <v>18</v>
      </c>
      <c r="AC29" s="43"/>
      <c r="AD29" s="43"/>
      <c r="AE29" s="43"/>
      <c r="AF29" s="43"/>
      <c r="AG29" s="43"/>
      <c r="AH29" s="105">
        <v>560</v>
      </c>
    </row>
    <row r="30" spans="1:35" ht="15" thickBot="1" x14ac:dyDescent="0.25">
      <c r="A30" s="1" t="s">
        <v>39</v>
      </c>
      <c r="B30" s="52" t="s">
        <v>323</v>
      </c>
      <c r="C30" s="28"/>
      <c r="D30" s="68"/>
      <c r="E30" s="22"/>
      <c r="F30" s="105">
        <v>492</v>
      </c>
      <c r="G30" s="229"/>
      <c r="H30" s="7">
        <v>478</v>
      </c>
      <c r="I30" s="43">
        <v>20</v>
      </c>
      <c r="J30" s="43">
        <v>20</v>
      </c>
      <c r="K30" s="43">
        <v>2</v>
      </c>
      <c r="L30" s="43">
        <v>4</v>
      </c>
      <c r="M30" s="43">
        <v>1</v>
      </c>
      <c r="N30" s="43">
        <v>49</v>
      </c>
      <c r="O30" s="43">
        <v>53</v>
      </c>
      <c r="P30" s="43"/>
      <c r="Q30" s="43"/>
      <c r="R30" s="43"/>
      <c r="S30" s="43"/>
      <c r="T30" s="43"/>
      <c r="U30" s="105">
        <v>149</v>
      </c>
      <c r="V30" s="43">
        <v>5</v>
      </c>
      <c r="W30" s="43">
        <v>5</v>
      </c>
      <c r="X30" s="43">
        <v>3</v>
      </c>
      <c r="Y30" s="43">
        <v>0</v>
      </c>
      <c r="Z30" s="43">
        <v>4</v>
      </c>
      <c r="AA30" s="43">
        <v>14</v>
      </c>
      <c r="AB30" s="43">
        <v>5</v>
      </c>
      <c r="AC30" s="43"/>
      <c r="AD30" s="43"/>
      <c r="AE30" s="43"/>
      <c r="AF30" s="43"/>
      <c r="AG30" s="43"/>
      <c r="AH30" s="105">
        <v>36</v>
      </c>
    </row>
    <row r="31" spans="1:35" ht="15" thickBot="1" x14ac:dyDescent="0.25">
      <c r="A31" s="1" t="s">
        <v>39</v>
      </c>
      <c r="B31" s="52" t="s">
        <v>324</v>
      </c>
      <c r="C31" s="28"/>
      <c r="D31" s="68"/>
      <c r="E31" s="22"/>
      <c r="F31" s="105">
        <v>2230</v>
      </c>
      <c r="G31" s="229"/>
      <c r="H31" s="7">
        <v>2335</v>
      </c>
      <c r="I31" s="43">
        <v>8</v>
      </c>
      <c r="J31" s="43">
        <v>32</v>
      </c>
      <c r="K31" s="43">
        <v>36</v>
      </c>
      <c r="L31" s="43">
        <v>26</v>
      </c>
      <c r="M31" s="43">
        <v>22</v>
      </c>
      <c r="N31" s="43">
        <v>15</v>
      </c>
      <c r="O31" s="43">
        <v>25</v>
      </c>
      <c r="P31" s="43"/>
      <c r="Q31" s="43"/>
      <c r="R31" s="43"/>
      <c r="S31" s="43"/>
      <c r="T31" s="43"/>
      <c r="U31" s="105">
        <v>164</v>
      </c>
      <c r="V31" s="43">
        <v>2</v>
      </c>
      <c r="W31" s="43">
        <v>14</v>
      </c>
      <c r="X31" s="43">
        <v>21</v>
      </c>
      <c r="Y31" s="43">
        <v>6</v>
      </c>
      <c r="Z31" s="43">
        <v>2</v>
      </c>
      <c r="AA31" s="43">
        <v>6</v>
      </c>
      <c r="AB31" s="43">
        <v>6</v>
      </c>
      <c r="AC31" s="43"/>
      <c r="AD31" s="43"/>
      <c r="AE31" s="43"/>
      <c r="AF31" s="43"/>
      <c r="AG31" s="43"/>
      <c r="AH31" s="105">
        <v>57</v>
      </c>
    </row>
    <row r="32" spans="1:35" ht="15" thickBot="1" x14ac:dyDescent="0.25">
      <c r="A32" s="1" t="s">
        <v>39</v>
      </c>
      <c r="B32" s="52" t="s">
        <v>325</v>
      </c>
      <c r="C32" s="28"/>
      <c r="D32" s="68"/>
      <c r="E32" s="22"/>
      <c r="F32" s="105">
        <v>206</v>
      </c>
      <c r="G32" s="229"/>
      <c r="H32" s="7">
        <v>192</v>
      </c>
      <c r="I32" s="43">
        <v>8</v>
      </c>
      <c r="J32" s="43">
        <v>8</v>
      </c>
      <c r="K32" s="43">
        <v>0</v>
      </c>
      <c r="L32" s="43">
        <v>2</v>
      </c>
      <c r="M32" s="43">
        <v>11</v>
      </c>
      <c r="N32" s="43">
        <v>2</v>
      </c>
      <c r="O32" s="43">
        <v>3</v>
      </c>
      <c r="P32" s="43"/>
      <c r="Q32" s="43"/>
      <c r="R32" s="43"/>
      <c r="S32" s="43"/>
      <c r="T32" s="43"/>
      <c r="U32" s="105">
        <v>34</v>
      </c>
      <c r="V32" s="43">
        <v>0</v>
      </c>
      <c r="W32" s="43">
        <v>0</v>
      </c>
      <c r="X32" s="43">
        <v>0</v>
      </c>
      <c r="Y32" s="43">
        <v>0</v>
      </c>
      <c r="Z32" s="43">
        <v>4</v>
      </c>
      <c r="AA32" s="43">
        <v>0</v>
      </c>
      <c r="AB32" s="43">
        <v>0</v>
      </c>
      <c r="AC32" s="43"/>
      <c r="AD32" s="43"/>
      <c r="AE32" s="43"/>
      <c r="AF32" s="43"/>
      <c r="AG32" s="43"/>
      <c r="AH32" s="105">
        <v>4</v>
      </c>
    </row>
    <row r="33" spans="1:35" ht="15" thickBot="1" x14ac:dyDescent="0.25">
      <c r="A33" s="1" t="s">
        <v>39</v>
      </c>
      <c r="B33" s="52" t="s">
        <v>326</v>
      </c>
      <c r="C33" s="28"/>
      <c r="D33" s="68"/>
      <c r="E33" s="22"/>
      <c r="F33" s="105">
        <v>0</v>
      </c>
      <c r="G33" s="229"/>
      <c r="H33" s="7">
        <v>12</v>
      </c>
      <c r="I33" s="43">
        <v>2</v>
      </c>
      <c r="J33" s="43">
        <v>0</v>
      </c>
      <c r="K33" s="43">
        <v>0</v>
      </c>
      <c r="L33" s="43">
        <v>0</v>
      </c>
      <c r="M33" s="43">
        <v>0</v>
      </c>
      <c r="N33" s="43">
        <v>1</v>
      </c>
      <c r="O33" s="43">
        <v>0</v>
      </c>
      <c r="P33" s="43"/>
      <c r="Q33" s="43"/>
      <c r="R33" s="43"/>
      <c r="S33" s="43"/>
      <c r="T33" s="43"/>
      <c r="U33" s="105">
        <v>3</v>
      </c>
      <c r="V33" s="43">
        <v>0</v>
      </c>
      <c r="W33" s="43">
        <v>0</v>
      </c>
      <c r="X33" s="43">
        <v>0</v>
      </c>
      <c r="Y33" s="43">
        <v>0</v>
      </c>
      <c r="Z33" s="43">
        <v>0</v>
      </c>
      <c r="AA33" s="43">
        <v>0</v>
      </c>
      <c r="AB33" s="43">
        <v>0</v>
      </c>
      <c r="AC33" s="43"/>
      <c r="AD33" s="43"/>
      <c r="AE33" s="43"/>
      <c r="AF33" s="43"/>
      <c r="AG33" s="43"/>
      <c r="AH33" s="105">
        <v>0</v>
      </c>
    </row>
    <row r="34" spans="1:35" ht="15" thickBot="1" x14ac:dyDescent="0.25">
      <c r="A34" s="1" t="s">
        <v>39</v>
      </c>
      <c r="B34" s="52" t="s">
        <v>327</v>
      </c>
      <c r="C34" s="28"/>
      <c r="D34" s="68"/>
      <c r="E34" s="22"/>
      <c r="F34" s="105">
        <v>245</v>
      </c>
      <c r="G34" s="229"/>
      <c r="H34" s="7">
        <v>187</v>
      </c>
      <c r="I34" s="43">
        <v>2</v>
      </c>
      <c r="J34" s="43">
        <v>2</v>
      </c>
      <c r="K34" s="43">
        <v>9</v>
      </c>
      <c r="L34" s="43">
        <v>7</v>
      </c>
      <c r="M34" s="43">
        <v>11</v>
      </c>
      <c r="N34" s="43">
        <v>3</v>
      </c>
      <c r="O34" s="43">
        <v>0</v>
      </c>
      <c r="P34" s="43"/>
      <c r="Q34" s="43"/>
      <c r="R34" s="43"/>
      <c r="S34" s="43"/>
      <c r="T34" s="43"/>
      <c r="U34" s="105">
        <v>34</v>
      </c>
      <c r="V34" s="43">
        <v>2</v>
      </c>
      <c r="W34" s="43">
        <v>0</v>
      </c>
      <c r="X34" s="43">
        <v>0</v>
      </c>
      <c r="Y34" s="43">
        <v>0</v>
      </c>
      <c r="Z34" s="43">
        <v>0</v>
      </c>
      <c r="AA34" s="43">
        <v>0</v>
      </c>
      <c r="AB34" s="43">
        <v>0</v>
      </c>
      <c r="AC34" s="43"/>
      <c r="AD34" s="43"/>
      <c r="AE34" s="43"/>
      <c r="AF34" s="43"/>
      <c r="AG34" s="43"/>
      <c r="AH34" s="105">
        <v>2</v>
      </c>
    </row>
    <row r="35" spans="1:35" ht="15" thickBot="1" x14ac:dyDescent="0.25">
      <c r="A35" s="1" t="s">
        <v>39</v>
      </c>
      <c r="B35" s="52" t="s">
        <v>328</v>
      </c>
      <c r="C35" s="28"/>
      <c r="D35" s="68"/>
      <c r="E35" s="22"/>
      <c r="F35" s="105">
        <v>858</v>
      </c>
      <c r="G35" s="229"/>
      <c r="H35" s="7">
        <v>785</v>
      </c>
      <c r="I35" s="43">
        <v>31</v>
      </c>
      <c r="J35" s="43">
        <v>29</v>
      </c>
      <c r="K35" s="43">
        <v>57</v>
      </c>
      <c r="L35" s="43">
        <v>53</v>
      </c>
      <c r="M35" s="43">
        <v>51</v>
      </c>
      <c r="N35" s="43">
        <v>31</v>
      </c>
      <c r="O35" s="43">
        <v>39</v>
      </c>
      <c r="P35" s="43"/>
      <c r="Q35" s="43"/>
      <c r="R35" s="43"/>
      <c r="S35" s="43"/>
      <c r="T35" s="43"/>
      <c r="U35" s="105">
        <v>291</v>
      </c>
      <c r="V35" s="43">
        <v>0</v>
      </c>
      <c r="W35" s="43">
        <v>0</v>
      </c>
      <c r="X35" s="43">
        <v>2</v>
      </c>
      <c r="Y35" s="43">
        <v>2</v>
      </c>
      <c r="Z35" s="43">
        <v>4</v>
      </c>
      <c r="AA35" s="43">
        <v>27</v>
      </c>
      <c r="AB35" s="43">
        <v>1</v>
      </c>
      <c r="AC35" s="43"/>
      <c r="AD35" s="43"/>
      <c r="AE35" s="43"/>
      <c r="AF35" s="43"/>
      <c r="AG35" s="43"/>
      <c r="AH35" s="105">
        <v>36</v>
      </c>
    </row>
    <row r="36" spans="1:35" ht="15" thickBot="1" x14ac:dyDescent="0.25">
      <c r="A36" s="42" t="s">
        <v>39</v>
      </c>
      <c r="B36" s="123" t="s">
        <v>329</v>
      </c>
      <c r="C36" s="28"/>
      <c r="D36" s="68"/>
      <c r="E36" s="22"/>
      <c r="F36" s="105">
        <v>494</v>
      </c>
      <c r="G36" s="229"/>
      <c r="H36" s="7">
        <v>543</v>
      </c>
      <c r="I36" s="43">
        <v>40</v>
      </c>
      <c r="J36" s="43">
        <v>19</v>
      </c>
      <c r="K36" s="43">
        <v>45</v>
      </c>
      <c r="L36" s="43">
        <v>66</v>
      </c>
      <c r="M36" s="43">
        <v>61</v>
      </c>
      <c r="N36" s="43">
        <v>22</v>
      </c>
      <c r="O36" s="43">
        <v>35</v>
      </c>
      <c r="P36" s="43"/>
      <c r="Q36" s="43"/>
      <c r="R36" s="43"/>
      <c r="S36" s="43"/>
      <c r="T36" s="43"/>
      <c r="U36" s="105">
        <v>288</v>
      </c>
      <c r="V36" s="43">
        <v>9</v>
      </c>
      <c r="W36" s="43">
        <v>5</v>
      </c>
      <c r="X36" s="43">
        <v>0</v>
      </c>
      <c r="Y36" s="43">
        <v>1</v>
      </c>
      <c r="Z36" s="43">
        <v>20</v>
      </c>
      <c r="AA36" s="43">
        <v>3</v>
      </c>
      <c r="AB36" s="43">
        <v>8</v>
      </c>
      <c r="AC36" s="43"/>
      <c r="AD36" s="43"/>
      <c r="AE36" s="43"/>
      <c r="AF36" s="43"/>
      <c r="AG36" s="43"/>
      <c r="AH36" s="105">
        <v>46</v>
      </c>
    </row>
    <row r="37" spans="1:35" ht="15" thickBot="1" x14ac:dyDescent="0.25">
      <c r="A37" s="42" t="s">
        <v>39</v>
      </c>
      <c r="B37" s="40" t="s">
        <v>330</v>
      </c>
      <c r="C37" s="28"/>
      <c r="D37" s="68"/>
      <c r="E37" s="22"/>
      <c r="F37" s="105">
        <v>979</v>
      </c>
      <c r="G37" s="229"/>
      <c r="H37" s="7">
        <v>1065</v>
      </c>
      <c r="I37" s="43">
        <v>16</v>
      </c>
      <c r="J37" s="43">
        <v>18</v>
      </c>
      <c r="K37" s="43">
        <v>39</v>
      </c>
      <c r="L37" s="43">
        <v>13</v>
      </c>
      <c r="M37" s="43">
        <v>31</v>
      </c>
      <c r="N37" s="43">
        <v>30</v>
      </c>
      <c r="O37" s="43">
        <v>35</v>
      </c>
      <c r="P37" s="43"/>
      <c r="Q37" s="43"/>
      <c r="R37" s="43"/>
      <c r="S37" s="43"/>
      <c r="T37" s="43"/>
      <c r="U37" s="105">
        <v>182</v>
      </c>
      <c r="V37" s="43">
        <v>0</v>
      </c>
      <c r="W37" s="43">
        <v>6</v>
      </c>
      <c r="X37" s="43">
        <v>10</v>
      </c>
      <c r="Y37" s="43">
        <v>4</v>
      </c>
      <c r="Z37" s="43">
        <v>7</v>
      </c>
      <c r="AA37" s="43">
        <v>5</v>
      </c>
      <c r="AB37" s="43">
        <v>28</v>
      </c>
      <c r="AC37" s="43"/>
      <c r="AD37" s="43"/>
      <c r="AE37" s="43"/>
      <c r="AF37" s="43"/>
      <c r="AG37" s="43"/>
      <c r="AH37" s="105">
        <v>60</v>
      </c>
    </row>
    <row r="38" spans="1:35" ht="15" thickBot="1" x14ac:dyDescent="0.25">
      <c r="A38" s="294" t="s">
        <v>435</v>
      </c>
      <c r="B38" s="295"/>
      <c r="C38" s="249">
        <v>1.4846319156379628</v>
      </c>
      <c r="D38" s="250">
        <v>0.32661902144035182</v>
      </c>
      <c r="E38" s="5">
        <v>0</v>
      </c>
      <c r="F38" s="211">
        <v>12615</v>
      </c>
      <c r="G38" s="5">
        <v>0</v>
      </c>
      <c r="H38" s="5">
        <v>10436</v>
      </c>
      <c r="I38" s="5">
        <v>348</v>
      </c>
      <c r="J38" s="5">
        <v>415</v>
      </c>
      <c r="K38" s="5">
        <v>511</v>
      </c>
      <c r="L38" s="5">
        <v>469</v>
      </c>
      <c r="M38" s="5">
        <v>540</v>
      </c>
      <c r="N38" s="5">
        <v>434</v>
      </c>
      <c r="O38" s="5">
        <v>588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211">
        <v>3305</v>
      </c>
      <c r="V38" s="5">
        <v>88</v>
      </c>
      <c r="W38" s="5">
        <v>59</v>
      </c>
      <c r="X38" s="5">
        <v>99</v>
      </c>
      <c r="Y38" s="5">
        <v>88</v>
      </c>
      <c r="Z38" s="5">
        <v>94</v>
      </c>
      <c r="AA38" s="5">
        <v>522</v>
      </c>
      <c r="AB38" s="5">
        <v>117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211">
        <v>1067</v>
      </c>
      <c r="AI38" s="5">
        <v>45475</v>
      </c>
    </row>
    <row r="39" spans="1:35" ht="15" thickBot="1" x14ac:dyDescent="0.25">
      <c r="A39" s="1" t="s">
        <v>58</v>
      </c>
      <c r="B39" s="52" t="s">
        <v>331</v>
      </c>
      <c r="C39" s="28"/>
      <c r="D39" s="68"/>
      <c r="E39" s="22"/>
      <c r="F39" s="105">
        <v>260</v>
      </c>
      <c r="G39" s="229"/>
      <c r="H39" s="7">
        <v>109</v>
      </c>
      <c r="I39" s="43">
        <v>0</v>
      </c>
      <c r="J39" s="43">
        <v>1</v>
      </c>
      <c r="K39" s="43">
        <v>0</v>
      </c>
      <c r="L39" s="43">
        <v>2</v>
      </c>
      <c r="M39" s="43">
        <v>1</v>
      </c>
      <c r="N39" s="43">
        <v>0</v>
      </c>
      <c r="O39" s="43">
        <v>1</v>
      </c>
      <c r="P39" s="43"/>
      <c r="Q39" s="43"/>
      <c r="R39" s="43"/>
      <c r="S39" s="43"/>
      <c r="T39" s="43"/>
      <c r="U39" s="105">
        <v>5</v>
      </c>
      <c r="V39" s="43">
        <v>0</v>
      </c>
      <c r="W39" s="43">
        <v>0</v>
      </c>
      <c r="X39" s="43">
        <v>0</v>
      </c>
      <c r="Y39" s="43">
        <v>0</v>
      </c>
      <c r="Z39" s="43">
        <v>0</v>
      </c>
      <c r="AA39" s="43">
        <v>0</v>
      </c>
      <c r="AB39" s="43">
        <v>0</v>
      </c>
      <c r="AC39" s="43"/>
      <c r="AD39" s="43"/>
      <c r="AE39" s="43"/>
      <c r="AF39" s="43"/>
      <c r="AG39" s="43"/>
      <c r="AH39" s="105">
        <v>0</v>
      </c>
    </row>
    <row r="40" spans="1:35" ht="15" thickBot="1" x14ac:dyDescent="0.25">
      <c r="A40" s="1" t="s">
        <v>58</v>
      </c>
      <c r="B40" s="52" t="s">
        <v>332</v>
      </c>
      <c r="C40" s="28"/>
      <c r="D40" s="68"/>
      <c r="E40" s="22"/>
      <c r="F40" s="105">
        <v>232</v>
      </c>
      <c r="G40" s="229"/>
      <c r="H40" s="7">
        <v>129</v>
      </c>
      <c r="I40" s="43">
        <v>1</v>
      </c>
      <c r="J40" s="43">
        <v>0</v>
      </c>
      <c r="K40" s="43">
        <v>1</v>
      </c>
      <c r="L40" s="43">
        <v>0</v>
      </c>
      <c r="M40" s="43">
        <v>0</v>
      </c>
      <c r="N40" s="43">
        <v>0</v>
      </c>
      <c r="O40" s="43">
        <v>0</v>
      </c>
      <c r="P40" s="43"/>
      <c r="Q40" s="43"/>
      <c r="R40" s="43"/>
      <c r="S40" s="43"/>
      <c r="T40" s="43"/>
      <c r="U40" s="105">
        <v>2</v>
      </c>
      <c r="V40" s="43">
        <v>0</v>
      </c>
      <c r="W40" s="43">
        <v>0</v>
      </c>
      <c r="X40" s="43">
        <v>0</v>
      </c>
      <c r="Y40" s="43">
        <v>0</v>
      </c>
      <c r="Z40" s="43">
        <v>0</v>
      </c>
      <c r="AA40" s="43">
        <v>0</v>
      </c>
      <c r="AB40" s="43">
        <v>0</v>
      </c>
      <c r="AC40" s="43"/>
      <c r="AD40" s="43"/>
      <c r="AE40" s="43"/>
      <c r="AF40" s="43"/>
      <c r="AG40" s="43"/>
      <c r="AH40" s="105">
        <v>0</v>
      </c>
    </row>
    <row r="41" spans="1:35" ht="15" thickBot="1" x14ac:dyDescent="0.25">
      <c r="A41" s="1" t="s">
        <v>58</v>
      </c>
      <c r="B41" s="52" t="s">
        <v>333</v>
      </c>
      <c r="C41" s="28"/>
      <c r="D41" s="68"/>
      <c r="E41" s="22"/>
      <c r="F41" s="105">
        <v>284</v>
      </c>
      <c r="G41" s="229"/>
      <c r="H41" s="7">
        <v>158</v>
      </c>
      <c r="I41" s="43">
        <v>0</v>
      </c>
      <c r="J41" s="43">
        <v>1</v>
      </c>
      <c r="K41" s="43">
        <v>0</v>
      </c>
      <c r="L41" s="43">
        <v>3</v>
      </c>
      <c r="M41" s="43">
        <v>1</v>
      </c>
      <c r="N41" s="43">
        <v>0</v>
      </c>
      <c r="O41" s="43">
        <v>0</v>
      </c>
      <c r="P41" s="43"/>
      <c r="Q41" s="43"/>
      <c r="R41" s="43"/>
      <c r="S41" s="43"/>
      <c r="T41" s="43"/>
      <c r="U41" s="105">
        <v>5</v>
      </c>
      <c r="V41" s="43">
        <v>0</v>
      </c>
      <c r="W41" s="43">
        <v>0</v>
      </c>
      <c r="X41" s="43">
        <v>0</v>
      </c>
      <c r="Y41" s="43">
        <v>0</v>
      </c>
      <c r="Z41" s="43">
        <v>0</v>
      </c>
      <c r="AA41" s="43">
        <v>0</v>
      </c>
      <c r="AB41" s="43">
        <v>0</v>
      </c>
      <c r="AC41" s="43"/>
      <c r="AD41" s="43"/>
      <c r="AE41" s="43"/>
      <c r="AF41" s="43"/>
      <c r="AG41" s="43"/>
      <c r="AH41" s="105">
        <v>0</v>
      </c>
    </row>
    <row r="42" spans="1:35" ht="15" thickBot="1" x14ac:dyDescent="0.25">
      <c r="A42" s="1" t="s">
        <v>58</v>
      </c>
      <c r="B42" s="52" t="s">
        <v>334</v>
      </c>
      <c r="C42" s="28"/>
      <c r="D42" s="68"/>
      <c r="E42" s="22"/>
      <c r="F42" s="105">
        <v>17</v>
      </c>
      <c r="G42" s="229"/>
      <c r="H42" s="7">
        <v>14</v>
      </c>
      <c r="I42" s="43">
        <v>0</v>
      </c>
      <c r="J42" s="43">
        <v>0</v>
      </c>
      <c r="K42" s="43">
        <v>0</v>
      </c>
      <c r="L42" s="43">
        <v>0</v>
      </c>
      <c r="M42" s="43">
        <v>0</v>
      </c>
      <c r="N42" s="43">
        <v>0</v>
      </c>
      <c r="O42" s="43">
        <v>0</v>
      </c>
      <c r="P42" s="43"/>
      <c r="Q42" s="43"/>
      <c r="R42" s="43"/>
      <c r="S42" s="43"/>
      <c r="T42" s="43"/>
      <c r="U42" s="105">
        <v>0</v>
      </c>
      <c r="V42" s="43">
        <v>0</v>
      </c>
      <c r="W42" s="43">
        <v>0</v>
      </c>
      <c r="X42" s="43">
        <v>0</v>
      </c>
      <c r="Y42" s="43">
        <v>0</v>
      </c>
      <c r="Z42" s="43">
        <v>0</v>
      </c>
      <c r="AA42" s="43">
        <v>0</v>
      </c>
      <c r="AB42" s="43">
        <v>0</v>
      </c>
      <c r="AC42" s="43"/>
      <c r="AD42" s="43"/>
      <c r="AE42" s="43"/>
      <c r="AF42" s="43"/>
      <c r="AG42" s="43"/>
      <c r="AH42" s="105">
        <v>0</v>
      </c>
    </row>
    <row r="43" spans="1:35" ht="15" thickBot="1" x14ac:dyDescent="0.25">
      <c r="A43" s="1" t="s">
        <v>58</v>
      </c>
      <c r="B43" s="52" t="s">
        <v>335</v>
      </c>
      <c r="C43" s="28"/>
      <c r="D43" s="68"/>
      <c r="E43" s="22"/>
      <c r="F43" s="105">
        <v>252</v>
      </c>
      <c r="G43" s="229"/>
      <c r="H43" s="7">
        <v>115</v>
      </c>
      <c r="I43" s="43">
        <v>0</v>
      </c>
      <c r="J43" s="43">
        <v>0</v>
      </c>
      <c r="K43" s="43">
        <v>2</v>
      </c>
      <c r="L43" s="43">
        <v>2</v>
      </c>
      <c r="M43" s="43">
        <v>3</v>
      </c>
      <c r="N43" s="43">
        <v>2</v>
      </c>
      <c r="O43" s="43">
        <v>2</v>
      </c>
      <c r="P43" s="43"/>
      <c r="Q43" s="43"/>
      <c r="R43" s="43"/>
      <c r="S43" s="43"/>
      <c r="T43" s="43"/>
      <c r="U43" s="105">
        <v>11</v>
      </c>
      <c r="V43" s="43">
        <v>0</v>
      </c>
      <c r="W43" s="43">
        <v>0</v>
      </c>
      <c r="X43" s="43">
        <v>0</v>
      </c>
      <c r="Y43" s="43">
        <v>0</v>
      </c>
      <c r="Z43" s="43">
        <v>0</v>
      </c>
      <c r="AA43" s="43">
        <v>0</v>
      </c>
      <c r="AB43" s="43">
        <v>0</v>
      </c>
      <c r="AC43" s="43"/>
      <c r="AD43" s="43"/>
      <c r="AE43" s="43"/>
      <c r="AF43" s="43"/>
      <c r="AG43" s="43"/>
      <c r="AH43" s="105">
        <v>0</v>
      </c>
    </row>
    <row r="44" spans="1:35" ht="15" thickBot="1" x14ac:dyDescent="0.25">
      <c r="A44" s="1" t="s">
        <v>58</v>
      </c>
      <c r="B44" s="52" t="s">
        <v>336</v>
      </c>
      <c r="C44" s="28"/>
      <c r="D44" s="68"/>
      <c r="E44" s="22"/>
      <c r="F44" s="105">
        <v>156</v>
      </c>
      <c r="G44" s="229"/>
      <c r="H44" s="7">
        <v>80</v>
      </c>
      <c r="I44" s="43">
        <v>0</v>
      </c>
      <c r="J44" s="43">
        <v>0</v>
      </c>
      <c r="K44" s="43">
        <v>2</v>
      </c>
      <c r="L44" s="43">
        <v>1</v>
      </c>
      <c r="M44" s="43">
        <v>1</v>
      </c>
      <c r="N44" s="43">
        <v>0</v>
      </c>
      <c r="O44" s="43">
        <v>1</v>
      </c>
      <c r="P44" s="43"/>
      <c r="Q44" s="43"/>
      <c r="R44" s="43"/>
      <c r="S44" s="43"/>
      <c r="T44" s="43"/>
      <c r="U44" s="105">
        <v>5</v>
      </c>
      <c r="V44" s="43">
        <v>0</v>
      </c>
      <c r="W44" s="43">
        <v>0</v>
      </c>
      <c r="X44" s="43">
        <v>1</v>
      </c>
      <c r="Y44" s="43">
        <v>1</v>
      </c>
      <c r="Z44" s="43">
        <v>0</v>
      </c>
      <c r="AA44" s="43">
        <v>0</v>
      </c>
      <c r="AB44" s="43">
        <v>0</v>
      </c>
      <c r="AC44" s="43"/>
      <c r="AD44" s="43"/>
      <c r="AE44" s="43"/>
      <c r="AF44" s="43"/>
      <c r="AG44" s="43"/>
      <c r="AH44" s="105">
        <v>2</v>
      </c>
    </row>
    <row r="45" spans="1:35" ht="15" thickBot="1" x14ac:dyDescent="0.25">
      <c r="A45" s="1" t="s">
        <v>58</v>
      </c>
      <c r="B45" s="52" t="s">
        <v>337</v>
      </c>
      <c r="C45" s="28"/>
      <c r="D45" s="68"/>
      <c r="E45" s="22"/>
      <c r="F45" s="105">
        <v>290</v>
      </c>
      <c r="G45" s="229"/>
      <c r="H45" s="7">
        <v>167</v>
      </c>
      <c r="I45" s="43">
        <v>0</v>
      </c>
      <c r="J45" s="43">
        <v>3</v>
      </c>
      <c r="K45" s="43">
        <v>2</v>
      </c>
      <c r="L45" s="43">
        <v>2</v>
      </c>
      <c r="M45" s="43">
        <v>1</v>
      </c>
      <c r="N45" s="43">
        <v>0</v>
      </c>
      <c r="O45" s="43">
        <v>0</v>
      </c>
      <c r="P45" s="43"/>
      <c r="Q45" s="43"/>
      <c r="R45" s="43"/>
      <c r="S45" s="43"/>
      <c r="T45" s="43"/>
      <c r="U45" s="105">
        <v>8</v>
      </c>
      <c r="V45" s="43">
        <v>0</v>
      </c>
      <c r="W45" s="43">
        <v>0</v>
      </c>
      <c r="X45" s="43">
        <v>1</v>
      </c>
      <c r="Y45" s="43">
        <v>0</v>
      </c>
      <c r="Z45" s="43">
        <v>0</v>
      </c>
      <c r="AA45" s="43">
        <v>0</v>
      </c>
      <c r="AB45" s="43">
        <v>0</v>
      </c>
      <c r="AC45" s="43"/>
      <c r="AD45" s="43"/>
      <c r="AE45" s="43"/>
      <c r="AF45" s="43"/>
      <c r="AG45" s="43"/>
      <c r="AH45" s="105">
        <v>1</v>
      </c>
    </row>
    <row r="46" spans="1:35" ht="15" thickBot="1" x14ac:dyDescent="0.25">
      <c r="A46" s="1" t="s">
        <v>58</v>
      </c>
      <c r="B46" s="52" t="s">
        <v>338</v>
      </c>
      <c r="C46" s="28"/>
      <c r="D46" s="68"/>
      <c r="E46" s="22"/>
      <c r="F46" s="105">
        <v>62</v>
      </c>
      <c r="G46" s="229"/>
      <c r="H46" s="7">
        <v>34</v>
      </c>
      <c r="I46" s="43">
        <v>0</v>
      </c>
      <c r="J46" s="43">
        <v>0</v>
      </c>
      <c r="K46" s="43">
        <v>0</v>
      </c>
      <c r="L46" s="43">
        <v>0</v>
      </c>
      <c r="M46" s="43">
        <v>2</v>
      </c>
      <c r="N46" s="43">
        <v>1</v>
      </c>
      <c r="O46" s="43">
        <v>0</v>
      </c>
      <c r="P46" s="43"/>
      <c r="Q46" s="43"/>
      <c r="R46" s="43"/>
      <c r="S46" s="43"/>
      <c r="T46" s="43"/>
      <c r="U46" s="105">
        <v>3</v>
      </c>
      <c r="V46" s="43">
        <v>0</v>
      </c>
      <c r="W46" s="43">
        <v>0</v>
      </c>
      <c r="X46" s="43">
        <v>0</v>
      </c>
      <c r="Y46" s="43">
        <v>0</v>
      </c>
      <c r="Z46" s="43">
        <v>0</v>
      </c>
      <c r="AA46" s="43">
        <v>0</v>
      </c>
      <c r="AB46" s="43">
        <v>0</v>
      </c>
      <c r="AC46" s="43"/>
      <c r="AD46" s="43"/>
      <c r="AE46" s="43"/>
      <c r="AF46" s="43"/>
      <c r="AG46" s="43"/>
      <c r="AH46" s="105">
        <v>0</v>
      </c>
    </row>
    <row r="47" spans="1:35" ht="15" thickBot="1" x14ac:dyDescent="0.25">
      <c r="A47" s="1" t="s">
        <v>58</v>
      </c>
      <c r="B47" s="52" t="s">
        <v>339</v>
      </c>
      <c r="C47" s="28"/>
      <c r="D47" s="68"/>
      <c r="E47" s="22"/>
      <c r="F47" s="105">
        <v>154</v>
      </c>
      <c r="G47" s="229"/>
      <c r="H47" s="7">
        <v>94</v>
      </c>
      <c r="I47" s="43">
        <v>0</v>
      </c>
      <c r="J47" s="43">
        <v>0</v>
      </c>
      <c r="K47" s="43">
        <v>0</v>
      </c>
      <c r="L47" s="43">
        <v>0</v>
      </c>
      <c r="M47" s="43">
        <v>0</v>
      </c>
      <c r="N47" s="43">
        <v>0</v>
      </c>
      <c r="O47" s="43">
        <v>0</v>
      </c>
      <c r="P47" s="43"/>
      <c r="Q47" s="43"/>
      <c r="R47" s="43"/>
      <c r="S47" s="43"/>
      <c r="T47" s="43"/>
      <c r="U47" s="105">
        <v>0</v>
      </c>
      <c r="V47" s="43">
        <v>0</v>
      </c>
      <c r="W47" s="43">
        <v>0</v>
      </c>
      <c r="X47" s="43">
        <v>0</v>
      </c>
      <c r="Y47" s="43">
        <v>1</v>
      </c>
      <c r="Z47" s="43">
        <v>0</v>
      </c>
      <c r="AA47" s="43">
        <v>0</v>
      </c>
      <c r="AB47" s="43">
        <v>0</v>
      </c>
      <c r="AC47" s="43"/>
      <c r="AD47" s="43"/>
      <c r="AE47" s="43"/>
      <c r="AF47" s="43"/>
      <c r="AG47" s="43"/>
      <c r="AH47" s="105">
        <v>1</v>
      </c>
    </row>
    <row r="48" spans="1:35" ht="15" thickBot="1" x14ac:dyDescent="0.25">
      <c r="A48" s="40" t="s">
        <v>58</v>
      </c>
      <c r="B48" s="40" t="s">
        <v>340</v>
      </c>
      <c r="C48" s="28"/>
      <c r="D48" s="68"/>
      <c r="E48" s="22"/>
      <c r="F48" s="105">
        <v>776</v>
      </c>
      <c r="G48" s="229"/>
      <c r="H48" s="7">
        <v>460</v>
      </c>
      <c r="I48" s="43">
        <v>19</v>
      </c>
      <c r="J48" s="43">
        <v>9</v>
      </c>
      <c r="K48" s="43">
        <v>9</v>
      </c>
      <c r="L48" s="43">
        <v>13</v>
      </c>
      <c r="M48" s="43">
        <v>13</v>
      </c>
      <c r="N48" s="43">
        <v>7</v>
      </c>
      <c r="O48" s="43">
        <v>22</v>
      </c>
      <c r="P48" s="43"/>
      <c r="Q48" s="43"/>
      <c r="R48" s="43"/>
      <c r="S48" s="43"/>
      <c r="T48" s="43"/>
      <c r="U48" s="105">
        <v>92</v>
      </c>
      <c r="V48" s="43">
        <v>1</v>
      </c>
      <c r="W48" s="43">
        <v>0</v>
      </c>
      <c r="X48" s="43">
        <v>7</v>
      </c>
      <c r="Y48" s="43">
        <v>3</v>
      </c>
      <c r="Z48" s="43">
        <v>0</v>
      </c>
      <c r="AA48" s="43">
        <v>0</v>
      </c>
      <c r="AB48" s="43">
        <v>33</v>
      </c>
      <c r="AC48" s="43"/>
      <c r="AD48" s="43"/>
      <c r="AE48" s="43"/>
      <c r="AF48" s="43"/>
      <c r="AG48" s="43"/>
      <c r="AH48" s="105">
        <v>44</v>
      </c>
    </row>
    <row r="49" spans="1:35" ht="15" thickBot="1" x14ac:dyDescent="0.25">
      <c r="A49" s="294" t="s">
        <v>436</v>
      </c>
      <c r="B49" s="295"/>
      <c r="C49" s="249">
        <v>3.4610196924736987</v>
      </c>
      <c r="D49" s="250">
        <v>0.76142433234421369</v>
      </c>
      <c r="E49" s="5">
        <v>0</v>
      </c>
      <c r="F49" s="211">
        <v>2483</v>
      </c>
      <c r="G49" s="5">
        <v>0</v>
      </c>
      <c r="H49" s="5">
        <v>1360</v>
      </c>
      <c r="I49" s="5">
        <v>20</v>
      </c>
      <c r="J49" s="5">
        <v>14</v>
      </c>
      <c r="K49" s="5">
        <v>16</v>
      </c>
      <c r="L49" s="5">
        <v>23</v>
      </c>
      <c r="M49" s="5">
        <v>22</v>
      </c>
      <c r="N49" s="5">
        <v>10</v>
      </c>
      <c r="O49" s="5">
        <v>26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211">
        <v>131</v>
      </c>
      <c r="V49" s="5">
        <v>1</v>
      </c>
      <c r="W49" s="5">
        <v>0</v>
      </c>
      <c r="X49" s="5">
        <v>9</v>
      </c>
      <c r="Y49" s="5">
        <v>5</v>
      </c>
      <c r="Z49" s="5">
        <v>0</v>
      </c>
      <c r="AA49" s="5">
        <v>0</v>
      </c>
      <c r="AB49" s="5">
        <v>33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211">
        <v>48</v>
      </c>
      <c r="AI49" s="5">
        <v>3370</v>
      </c>
    </row>
    <row r="50" spans="1:35" ht="16.5" customHeight="1" thickBot="1" x14ac:dyDescent="0.25">
      <c r="A50" s="1" t="s">
        <v>72</v>
      </c>
      <c r="B50" s="52" t="s">
        <v>341</v>
      </c>
      <c r="C50" s="28"/>
      <c r="D50" s="68"/>
      <c r="E50" s="22"/>
      <c r="F50" s="105">
        <v>366</v>
      </c>
      <c r="G50" s="229"/>
      <c r="H50" s="7">
        <v>367</v>
      </c>
      <c r="I50" s="43">
        <v>3</v>
      </c>
      <c r="J50" s="43">
        <v>2</v>
      </c>
      <c r="K50" s="43">
        <v>3</v>
      </c>
      <c r="L50" s="43">
        <v>5</v>
      </c>
      <c r="M50" s="43">
        <v>12</v>
      </c>
      <c r="N50" s="43">
        <v>6</v>
      </c>
      <c r="O50" s="43">
        <v>10</v>
      </c>
      <c r="P50" s="43"/>
      <c r="Q50" s="43"/>
      <c r="R50" s="43"/>
      <c r="S50" s="43"/>
      <c r="T50" s="43"/>
      <c r="U50" s="105">
        <v>41</v>
      </c>
      <c r="V50" s="43">
        <v>1</v>
      </c>
      <c r="W50" s="43">
        <v>0</v>
      </c>
      <c r="X50" s="43">
        <v>0</v>
      </c>
      <c r="Y50" s="43">
        <v>0</v>
      </c>
      <c r="Z50" s="43">
        <v>0</v>
      </c>
      <c r="AA50" s="43">
        <v>2</v>
      </c>
      <c r="AB50" s="43">
        <v>0</v>
      </c>
      <c r="AC50" s="43"/>
      <c r="AD50" s="43"/>
      <c r="AE50" s="43"/>
      <c r="AF50" s="43"/>
      <c r="AG50" s="43"/>
      <c r="AH50" s="105">
        <v>3</v>
      </c>
    </row>
    <row r="51" spans="1:35" ht="15" thickBot="1" x14ac:dyDescent="0.25">
      <c r="A51" s="1" t="s">
        <v>72</v>
      </c>
      <c r="B51" s="52" t="s">
        <v>342</v>
      </c>
      <c r="C51" s="28"/>
      <c r="D51" s="68"/>
      <c r="E51" s="22"/>
      <c r="F51" s="105">
        <v>36</v>
      </c>
      <c r="G51" s="229"/>
      <c r="H51" s="7">
        <v>28</v>
      </c>
      <c r="I51" s="43">
        <v>1</v>
      </c>
      <c r="J51" s="43">
        <v>0</v>
      </c>
      <c r="K51" s="43">
        <v>3</v>
      </c>
      <c r="L51" s="43">
        <v>4</v>
      </c>
      <c r="M51" s="43">
        <v>0</v>
      </c>
      <c r="N51" s="43">
        <v>0</v>
      </c>
      <c r="O51" s="43">
        <v>0</v>
      </c>
      <c r="P51" s="43"/>
      <c r="Q51" s="43"/>
      <c r="R51" s="43"/>
      <c r="S51" s="43"/>
      <c r="T51" s="43"/>
      <c r="U51" s="105">
        <v>8</v>
      </c>
      <c r="V51" s="43">
        <v>0</v>
      </c>
      <c r="W51" s="43">
        <v>0</v>
      </c>
      <c r="X51" s="43">
        <v>2</v>
      </c>
      <c r="Y51" s="43">
        <v>2</v>
      </c>
      <c r="Z51" s="43">
        <v>0</v>
      </c>
      <c r="AA51" s="43">
        <v>0</v>
      </c>
      <c r="AB51" s="43">
        <v>1</v>
      </c>
      <c r="AC51" s="43"/>
      <c r="AD51" s="43"/>
      <c r="AE51" s="43"/>
      <c r="AF51" s="43"/>
      <c r="AG51" s="43"/>
      <c r="AH51" s="105">
        <v>5</v>
      </c>
    </row>
    <row r="52" spans="1:35" ht="15" thickBot="1" x14ac:dyDescent="0.25">
      <c r="A52" s="1" t="s">
        <v>72</v>
      </c>
      <c r="B52" s="52" t="s">
        <v>343</v>
      </c>
      <c r="C52" s="28"/>
      <c r="D52" s="68"/>
      <c r="E52" s="22"/>
      <c r="F52" s="105">
        <v>0</v>
      </c>
      <c r="G52" s="229"/>
      <c r="H52" s="7">
        <v>25</v>
      </c>
      <c r="I52" s="43">
        <v>0</v>
      </c>
      <c r="J52" s="43">
        <v>0</v>
      </c>
      <c r="K52" s="43">
        <v>2</v>
      </c>
      <c r="L52" s="43">
        <v>2</v>
      </c>
      <c r="M52" s="43">
        <v>0</v>
      </c>
      <c r="N52" s="43">
        <v>0</v>
      </c>
      <c r="O52" s="43">
        <v>0</v>
      </c>
      <c r="P52" s="43"/>
      <c r="Q52" s="43"/>
      <c r="R52" s="43"/>
      <c r="S52" s="43"/>
      <c r="T52" s="43"/>
      <c r="U52" s="105">
        <v>4</v>
      </c>
      <c r="V52" s="43">
        <v>0</v>
      </c>
      <c r="W52" s="43">
        <v>0</v>
      </c>
      <c r="X52" s="43">
        <v>0</v>
      </c>
      <c r="Y52" s="43">
        <v>2</v>
      </c>
      <c r="Z52" s="43">
        <v>0</v>
      </c>
      <c r="AA52" s="43">
        <v>0</v>
      </c>
      <c r="AB52" s="43">
        <v>0</v>
      </c>
      <c r="AC52" s="43"/>
      <c r="AD52" s="43"/>
      <c r="AE52" s="43"/>
      <c r="AF52" s="43"/>
      <c r="AG52" s="43"/>
      <c r="AH52" s="105">
        <v>2</v>
      </c>
    </row>
    <row r="53" spans="1:35" ht="15" thickBot="1" x14ac:dyDescent="0.25">
      <c r="A53" s="1" t="s">
        <v>72</v>
      </c>
      <c r="B53" s="52" t="s">
        <v>344</v>
      </c>
      <c r="C53" s="28"/>
      <c r="D53" s="68"/>
      <c r="E53" s="22"/>
      <c r="F53" s="105">
        <v>11</v>
      </c>
      <c r="G53" s="229"/>
      <c r="H53" s="7">
        <v>10</v>
      </c>
      <c r="I53" s="43">
        <v>0</v>
      </c>
      <c r="J53" s="43">
        <v>0</v>
      </c>
      <c r="K53" s="43">
        <v>1</v>
      </c>
      <c r="L53" s="43">
        <v>1</v>
      </c>
      <c r="M53" s="43">
        <v>0</v>
      </c>
      <c r="N53" s="43">
        <v>1</v>
      </c>
      <c r="O53" s="43">
        <v>4</v>
      </c>
      <c r="P53" s="43"/>
      <c r="Q53" s="43"/>
      <c r="R53" s="43"/>
      <c r="S53" s="43"/>
      <c r="T53" s="43"/>
      <c r="U53" s="105">
        <v>7</v>
      </c>
      <c r="V53" s="43">
        <v>0</v>
      </c>
      <c r="W53" s="43">
        <v>0</v>
      </c>
      <c r="X53" s="43">
        <v>2</v>
      </c>
      <c r="Y53" s="43">
        <v>0</v>
      </c>
      <c r="Z53" s="43">
        <v>0</v>
      </c>
      <c r="AA53" s="43">
        <v>0</v>
      </c>
      <c r="AB53" s="43">
        <v>0</v>
      </c>
      <c r="AC53" s="43"/>
      <c r="AD53" s="43"/>
      <c r="AE53" s="43"/>
      <c r="AF53" s="43"/>
      <c r="AG53" s="43"/>
      <c r="AH53" s="105">
        <v>2</v>
      </c>
    </row>
    <row r="54" spans="1:35" ht="15" thickBot="1" x14ac:dyDescent="0.25">
      <c r="A54" s="1" t="s">
        <v>72</v>
      </c>
      <c r="B54" s="52" t="s">
        <v>345</v>
      </c>
      <c r="C54" s="28"/>
      <c r="D54" s="68"/>
      <c r="E54" s="22"/>
      <c r="F54" s="105">
        <v>0</v>
      </c>
      <c r="G54" s="229"/>
      <c r="H54" s="7">
        <v>7</v>
      </c>
      <c r="I54" s="43">
        <v>1</v>
      </c>
      <c r="J54" s="43">
        <v>0</v>
      </c>
      <c r="K54" s="43">
        <v>0</v>
      </c>
      <c r="L54" s="43">
        <v>0</v>
      </c>
      <c r="M54" s="43">
        <v>0</v>
      </c>
      <c r="N54" s="43">
        <v>0</v>
      </c>
      <c r="O54" s="43">
        <v>0</v>
      </c>
      <c r="P54" s="43"/>
      <c r="Q54" s="43"/>
      <c r="R54" s="43"/>
      <c r="S54" s="43"/>
      <c r="T54" s="43"/>
      <c r="U54" s="105">
        <v>1</v>
      </c>
      <c r="V54" s="43">
        <v>0</v>
      </c>
      <c r="W54" s="43">
        <v>0</v>
      </c>
      <c r="X54" s="43">
        <v>0</v>
      </c>
      <c r="Y54" s="43">
        <v>0</v>
      </c>
      <c r="Z54" s="43">
        <v>2</v>
      </c>
      <c r="AA54" s="43">
        <v>0</v>
      </c>
      <c r="AB54" s="43">
        <v>0</v>
      </c>
      <c r="AC54" s="43"/>
      <c r="AD54" s="43"/>
      <c r="AE54" s="43"/>
      <c r="AF54" s="43"/>
      <c r="AG54" s="43"/>
      <c r="AH54" s="105">
        <v>2</v>
      </c>
    </row>
    <row r="55" spans="1:35" ht="15" thickBot="1" x14ac:dyDescent="0.25">
      <c r="A55" s="1" t="s">
        <v>72</v>
      </c>
      <c r="B55" s="52" t="s">
        <v>346</v>
      </c>
      <c r="C55" s="28"/>
      <c r="D55" s="68"/>
      <c r="E55" s="22"/>
      <c r="F55" s="105">
        <v>17</v>
      </c>
      <c r="G55" s="229"/>
      <c r="H55" s="7">
        <v>16</v>
      </c>
      <c r="I55" s="43">
        <v>0</v>
      </c>
      <c r="J55" s="43">
        <v>0</v>
      </c>
      <c r="K55" s="43">
        <v>2</v>
      </c>
      <c r="L55" s="43">
        <v>0</v>
      </c>
      <c r="M55" s="43">
        <v>1</v>
      </c>
      <c r="N55" s="43">
        <v>1</v>
      </c>
      <c r="O55" s="43">
        <v>1</v>
      </c>
      <c r="P55" s="43"/>
      <c r="Q55" s="43"/>
      <c r="R55" s="43"/>
      <c r="S55" s="43"/>
      <c r="T55" s="43"/>
      <c r="U55" s="105">
        <v>5</v>
      </c>
      <c r="V55" s="43">
        <v>0</v>
      </c>
      <c r="W55" s="43">
        <v>0</v>
      </c>
      <c r="X55" s="43">
        <v>4</v>
      </c>
      <c r="Y55" s="43">
        <v>0</v>
      </c>
      <c r="Z55" s="43">
        <v>0</v>
      </c>
      <c r="AA55" s="43">
        <v>0</v>
      </c>
      <c r="AB55" s="43">
        <v>4</v>
      </c>
      <c r="AC55" s="43"/>
      <c r="AD55" s="43"/>
      <c r="AE55" s="43"/>
      <c r="AF55" s="43"/>
      <c r="AG55" s="43"/>
      <c r="AH55" s="105">
        <v>8</v>
      </c>
    </row>
    <row r="56" spans="1:35" ht="15" thickBot="1" x14ac:dyDescent="0.25">
      <c r="A56" s="1" t="s">
        <v>72</v>
      </c>
      <c r="B56" s="52" t="s">
        <v>347</v>
      </c>
      <c r="C56" s="28"/>
      <c r="D56" s="68"/>
      <c r="E56" s="22"/>
      <c r="F56" s="105">
        <v>22</v>
      </c>
      <c r="G56" s="229"/>
      <c r="H56" s="7">
        <v>17</v>
      </c>
      <c r="I56" s="43">
        <v>2</v>
      </c>
      <c r="J56" s="43">
        <v>0</v>
      </c>
      <c r="K56" s="43">
        <v>0</v>
      </c>
      <c r="L56" s="43">
        <v>0</v>
      </c>
      <c r="M56" s="43">
        <v>2</v>
      </c>
      <c r="N56" s="43">
        <v>2</v>
      </c>
      <c r="O56" s="43">
        <v>1</v>
      </c>
      <c r="P56" s="43"/>
      <c r="Q56" s="43"/>
      <c r="R56" s="43"/>
      <c r="S56" s="43"/>
      <c r="T56" s="43"/>
      <c r="U56" s="105">
        <v>7</v>
      </c>
      <c r="V56" s="43">
        <v>0</v>
      </c>
      <c r="W56" s="43">
        <v>2</v>
      </c>
      <c r="X56" s="43">
        <v>0</v>
      </c>
      <c r="Y56" s="43">
        <v>0</v>
      </c>
      <c r="Z56" s="43">
        <v>1</v>
      </c>
      <c r="AA56" s="43">
        <v>0</v>
      </c>
      <c r="AB56" s="43">
        <v>1</v>
      </c>
      <c r="AC56" s="43"/>
      <c r="AD56" s="43"/>
      <c r="AE56" s="43"/>
      <c r="AF56" s="43"/>
      <c r="AG56" s="43"/>
      <c r="AH56" s="105">
        <v>4</v>
      </c>
    </row>
    <row r="57" spans="1:35" ht="15" thickBot="1" x14ac:dyDescent="0.25">
      <c r="A57" s="1" t="s">
        <v>72</v>
      </c>
      <c r="B57" s="52" t="s">
        <v>348</v>
      </c>
      <c r="C57" s="28"/>
      <c r="D57" s="68"/>
      <c r="E57" s="22"/>
      <c r="F57" s="105">
        <v>7</v>
      </c>
      <c r="G57" s="229"/>
      <c r="H57" s="7">
        <v>6</v>
      </c>
      <c r="I57" s="43">
        <v>0</v>
      </c>
      <c r="J57" s="43">
        <v>0</v>
      </c>
      <c r="K57" s="43">
        <v>0</v>
      </c>
      <c r="L57" s="43">
        <v>0</v>
      </c>
      <c r="M57" s="43">
        <v>0</v>
      </c>
      <c r="N57" s="43">
        <v>0</v>
      </c>
      <c r="O57" s="43">
        <v>1</v>
      </c>
      <c r="P57" s="43"/>
      <c r="Q57" s="43"/>
      <c r="R57" s="43"/>
      <c r="S57" s="43"/>
      <c r="T57" s="43"/>
      <c r="U57" s="105">
        <v>1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/>
      <c r="AD57" s="43"/>
      <c r="AE57" s="43"/>
      <c r="AF57" s="43"/>
      <c r="AG57" s="43"/>
      <c r="AH57" s="105">
        <v>0</v>
      </c>
    </row>
    <row r="58" spans="1:35" ht="15" thickBot="1" x14ac:dyDescent="0.25">
      <c r="A58" s="1" t="s">
        <v>72</v>
      </c>
      <c r="B58" s="52" t="s">
        <v>349</v>
      </c>
      <c r="C58" s="28"/>
      <c r="D58" s="68"/>
      <c r="E58" s="22"/>
      <c r="F58" s="105">
        <v>18</v>
      </c>
      <c r="G58" s="229"/>
      <c r="H58" s="7">
        <v>15</v>
      </c>
      <c r="I58" s="43">
        <v>1</v>
      </c>
      <c r="J58" s="43">
        <v>1</v>
      </c>
      <c r="K58" s="43">
        <v>0</v>
      </c>
      <c r="L58" s="43">
        <v>1</v>
      </c>
      <c r="M58" s="43">
        <v>3</v>
      </c>
      <c r="N58" s="43">
        <v>2</v>
      </c>
      <c r="O58" s="43">
        <v>3</v>
      </c>
      <c r="P58" s="43"/>
      <c r="Q58" s="43"/>
      <c r="R58" s="43"/>
      <c r="S58" s="43"/>
      <c r="T58" s="43"/>
      <c r="U58" s="105">
        <v>11</v>
      </c>
      <c r="V58" s="43">
        <v>1</v>
      </c>
      <c r="W58" s="43">
        <v>2</v>
      </c>
      <c r="X58" s="43">
        <v>2</v>
      </c>
      <c r="Y58" s="43">
        <v>1</v>
      </c>
      <c r="Z58" s="43">
        <v>0</v>
      </c>
      <c r="AA58" s="43">
        <v>0</v>
      </c>
      <c r="AB58" s="43">
        <v>0</v>
      </c>
      <c r="AC58" s="43"/>
      <c r="AD58" s="43"/>
      <c r="AE58" s="43"/>
      <c r="AF58" s="43"/>
      <c r="AG58" s="43"/>
      <c r="AH58" s="105">
        <v>6</v>
      </c>
    </row>
    <row r="59" spans="1:35" ht="15" thickBot="1" x14ac:dyDescent="0.25">
      <c r="A59" s="1" t="s">
        <v>72</v>
      </c>
      <c r="B59" s="52" t="s">
        <v>350</v>
      </c>
      <c r="C59" s="28"/>
      <c r="D59" s="68"/>
      <c r="E59" s="22"/>
      <c r="F59" s="105">
        <v>30</v>
      </c>
      <c r="G59" s="229"/>
      <c r="H59" s="7">
        <v>20</v>
      </c>
      <c r="I59" s="43">
        <v>1</v>
      </c>
      <c r="J59" s="43">
        <v>0</v>
      </c>
      <c r="K59" s="43">
        <v>0</v>
      </c>
      <c r="L59" s="43">
        <v>0</v>
      </c>
      <c r="M59" s="43">
        <v>0</v>
      </c>
      <c r="N59" s="43">
        <v>3</v>
      </c>
      <c r="O59" s="43">
        <v>6</v>
      </c>
      <c r="P59" s="43"/>
      <c r="Q59" s="43"/>
      <c r="R59" s="43"/>
      <c r="S59" s="43"/>
      <c r="T59" s="43"/>
      <c r="U59" s="105">
        <v>10</v>
      </c>
      <c r="V59" s="43">
        <v>0</v>
      </c>
      <c r="W59" s="43">
        <v>0</v>
      </c>
      <c r="X59" s="43">
        <v>4</v>
      </c>
      <c r="Y59" s="43">
        <v>0</v>
      </c>
      <c r="Z59" s="43">
        <v>4</v>
      </c>
      <c r="AA59" s="43">
        <v>7</v>
      </c>
      <c r="AB59" s="43">
        <v>0</v>
      </c>
      <c r="AC59" s="43"/>
      <c r="AD59" s="43"/>
      <c r="AE59" s="43"/>
      <c r="AF59" s="43"/>
      <c r="AG59" s="43"/>
      <c r="AH59" s="105">
        <v>15</v>
      </c>
    </row>
    <row r="60" spans="1:35" ht="15" thickBot="1" x14ac:dyDescent="0.25">
      <c r="A60" s="1" t="s">
        <v>72</v>
      </c>
      <c r="B60" s="52" t="s">
        <v>351</v>
      </c>
      <c r="C60" s="28"/>
      <c r="D60" s="68"/>
      <c r="E60" s="22"/>
      <c r="F60" s="105">
        <v>60</v>
      </c>
      <c r="G60" s="229"/>
      <c r="H60" s="7">
        <v>47</v>
      </c>
      <c r="I60" s="43">
        <v>3</v>
      </c>
      <c r="J60" s="43">
        <v>0</v>
      </c>
      <c r="K60" s="43">
        <v>9</v>
      </c>
      <c r="L60" s="43">
        <v>3</v>
      </c>
      <c r="M60" s="43">
        <v>1</v>
      </c>
      <c r="N60" s="43">
        <v>5</v>
      </c>
      <c r="O60" s="43">
        <v>11</v>
      </c>
      <c r="P60" s="43"/>
      <c r="Q60" s="43"/>
      <c r="R60" s="43"/>
      <c r="S60" s="43"/>
      <c r="T60" s="43"/>
      <c r="U60" s="105">
        <v>32</v>
      </c>
      <c r="V60" s="43">
        <v>2</v>
      </c>
      <c r="W60" s="43">
        <v>0</v>
      </c>
      <c r="X60" s="43">
        <v>2</v>
      </c>
      <c r="Y60" s="43">
        <v>0</v>
      </c>
      <c r="Z60" s="43">
        <v>1</v>
      </c>
      <c r="AA60" s="43">
        <v>0</v>
      </c>
      <c r="AB60" s="43">
        <v>0</v>
      </c>
      <c r="AC60" s="43"/>
      <c r="AD60" s="43"/>
      <c r="AE60" s="43"/>
      <c r="AF60" s="43"/>
      <c r="AG60" s="43"/>
      <c r="AH60" s="105">
        <v>5</v>
      </c>
    </row>
    <row r="61" spans="1:35" ht="15" thickBot="1" x14ac:dyDescent="0.25">
      <c r="A61" s="1" t="s">
        <v>72</v>
      </c>
      <c r="B61" s="52" t="s">
        <v>352</v>
      </c>
      <c r="C61" s="28"/>
      <c r="D61" s="68"/>
      <c r="E61" s="22"/>
      <c r="F61" s="105">
        <v>13</v>
      </c>
      <c r="G61" s="229"/>
      <c r="H61" s="7">
        <v>14</v>
      </c>
      <c r="I61" s="43">
        <v>0</v>
      </c>
      <c r="J61" s="43">
        <v>0</v>
      </c>
      <c r="K61" s="43">
        <v>2</v>
      </c>
      <c r="L61" s="43">
        <v>0</v>
      </c>
      <c r="M61" s="43">
        <v>0</v>
      </c>
      <c r="N61" s="43">
        <v>0</v>
      </c>
      <c r="O61" s="43">
        <v>1</v>
      </c>
      <c r="P61" s="43"/>
      <c r="Q61" s="43"/>
      <c r="R61" s="43"/>
      <c r="S61" s="43"/>
      <c r="T61" s="43"/>
      <c r="U61" s="105">
        <v>3</v>
      </c>
      <c r="V61" s="43">
        <v>0</v>
      </c>
      <c r="W61" s="43">
        <v>0</v>
      </c>
      <c r="X61" s="43">
        <v>4</v>
      </c>
      <c r="Y61" s="43">
        <v>0</v>
      </c>
      <c r="Z61" s="43">
        <v>2</v>
      </c>
      <c r="AA61" s="43">
        <v>0</v>
      </c>
      <c r="AB61" s="43">
        <v>0</v>
      </c>
      <c r="AC61" s="43"/>
      <c r="AD61" s="43"/>
      <c r="AE61" s="43"/>
      <c r="AF61" s="43"/>
      <c r="AG61" s="43"/>
      <c r="AH61" s="105">
        <v>6</v>
      </c>
    </row>
    <row r="62" spans="1:35" ht="15" thickBot="1" x14ac:dyDescent="0.25">
      <c r="A62" s="1" t="s">
        <v>72</v>
      </c>
      <c r="B62" s="52" t="s">
        <v>353</v>
      </c>
      <c r="C62" s="28"/>
      <c r="D62" s="68"/>
      <c r="E62" s="22"/>
      <c r="F62" s="105">
        <v>15</v>
      </c>
      <c r="G62" s="229"/>
      <c r="H62" s="7">
        <v>11</v>
      </c>
      <c r="I62" s="43">
        <v>1</v>
      </c>
      <c r="J62" s="43">
        <v>0</v>
      </c>
      <c r="K62" s="43">
        <v>0</v>
      </c>
      <c r="L62" s="43">
        <v>0</v>
      </c>
      <c r="M62" s="43">
        <v>0</v>
      </c>
      <c r="N62" s="43">
        <v>1</v>
      </c>
      <c r="O62" s="43">
        <v>6</v>
      </c>
      <c r="P62" s="43"/>
      <c r="Q62" s="43"/>
      <c r="R62" s="43"/>
      <c r="S62" s="43"/>
      <c r="T62" s="43"/>
      <c r="U62" s="105">
        <v>8</v>
      </c>
      <c r="V62" s="43">
        <v>0</v>
      </c>
      <c r="W62" s="43">
        <v>0</v>
      </c>
      <c r="X62" s="43">
        <v>0</v>
      </c>
      <c r="Y62" s="43">
        <v>0</v>
      </c>
      <c r="Z62" s="43">
        <v>0</v>
      </c>
      <c r="AA62" s="43">
        <v>0</v>
      </c>
      <c r="AB62" s="43">
        <v>0</v>
      </c>
      <c r="AC62" s="43"/>
      <c r="AD62" s="43"/>
      <c r="AE62" s="43"/>
      <c r="AF62" s="43"/>
      <c r="AG62" s="43"/>
      <c r="AH62" s="105">
        <v>0</v>
      </c>
    </row>
    <row r="63" spans="1:35" ht="15" thickBot="1" x14ac:dyDescent="0.25">
      <c r="A63" s="51" t="s">
        <v>72</v>
      </c>
      <c r="B63" s="52" t="s">
        <v>354</v>
      </c>
      <c r="C63" s="28"/>
      <c r="D63" s="68"/>
      <c r="E63" s="22"/>
      <c r="F63" s="105">
        <v>634</v>
      </c>
      <c r="G63" s="229"/>
      <c r="H63" s="7">
        <v>616</v>
      </c>
      <c r="I63" s="43">
        <v>23</v>
      </c>
      <c r="J63" s="43">
        <v>22</v>
      </c>
      <c r="K63" s="43">
        <v>26</v>
      </c>
      <c r="L63" s="43">
        <v>36</v>
      </c>
      <c r="M63" s="43">
        <v>19</v>
      </c>
      <c r="N63" s="43">
        <v>33</v>
      </c>
      <c r="O63" s="43">
        <v>32</v>
      </c>
      <c r="P63" s="43"/>
      <c r="Q63" s="43"/>
      <c r="R63" s="43"/>
      <c r="S63" s="43"/>
      <c r="T63" s="43"/>
      <c r="U63" s="105">
        <v>191</v>
      </c>
      <c r="V63" s="43">
        <v>0</v>
      </c>
      <c r="W63" s="43">
        <v>1</v>
      </c>
      <c r="X63" s="43">
        <v>8</v>
      </c>
      <c r="Y63" s="43">
        <v>4</v>
      </c>
      <c r="Z63" s="43">
        <v>13</v>
      </c>
      <c r="AA63" s="43">
        <v>252</v>
      </c>
      <c r="AB63" s="43">
        <v>8</v>
      </c>
      <c r="AC63" s="43"/>
      <c r="AD63" s="43"/>
      <c r="AE63" s="43"/>
      <c r="AF63" s="43"/>
      <c r="AG63" s="43"/>
      <c r="AH63" s="105">
        <v>286</v>
      </c>
    </row>
    <row r="64" spans="1:35" ht="15" thickBot="1" x14ac:dyDescent="0.25">
      <c r="A64" s="294" t="s">
        <v>160</v>
      </c>
      <c r="B64" s="295"/>
      <c r="C64" s="249">
        <v>1.0120765576725241</v>
      </c>
      <c r="D64" s="250">
        <v>0.18824623972708948</v>
      </c>
      <c r="E64" s="5">
        <v>0</v>
      </c>
      <c r="F64" s="211">
        <v>1229</v>
      </c>
      <c r="G64" s="5">
        <v>0</v>
      </c>
      <c r="H64" s="5">
        <v>1199</v>
      </c>
      <c r="I64" s="5">
        <v>36</v>
      </c>
      <c r="J64" s="5">
        <v>25</v>
      </c>
      <c r="K64" s="5">
        <v>48</v>
      </c>
      <c r="L64" s="5">
        <v>52</v>
      </c>
      <c r="M64" s="5">
        <v>38</v>
      </c>
      <c r="N64" s="5">
        <v>54</v>
      </c>
      <c r="O64" s="5">
        <v>76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211">
        <v>329</v>
      </c>
      <c r="V64" s="5">
        <v>4</v>
      </c>
      <c r="W64" s="5">
        <v>5</v>
      </c>
      <c r="X64" s="5">
        <v>28</v>
      </c>
      <c r="Y64" s="5">
        <v>9</v>
      </c>
      <c r="Z64" s="5">
        <v>23</v>
      </c>
      <c r="AA64" s="5">
        <v>261</v>
      </c>
      <c r="AB64" s="5">
        <v>14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211">
        <v>344</v>
      </c>
      <c r="AI64" s="5">
        <v>6449</v>
      </c>
    </row>
    <row r="65" spans="1:35" ht="15" thickBot="1" x14ac:dyDescent="0.25">
      <c r="A65" s="1" t="s">
        <v>83</v>
      </c>
      <c r="B65" s="52" t="s">
        <v>355</v>
      </c>
      <c r="C65" s="28"/>
      <c r="D65" s="68"/>
      <c r="E65" s="22"/>
      <c r="F65" s="105">
        <v>258</v>
      </c>
      <c r="G65" s="229"/>
      <c r="H65" s="7">
        <v>249</v>
      </c>
      <c r="I65" s="43">
        <v>25</v>
      </c>
      <c r="J65" s="43">
        <v>24</v>
      </c>
      <c r="K65" s="43">
        <v>27</v>
      </c>
      <c r="L65" s="43">
        <v>35</v>
      </c>
      <c r="M65" s="43">
        <v>25</v>
      </c>
      <c r="N65" s="43">
        <v>17</v>
      </c>
      <c r="O65" s="43">
        <v>27</v>
      </c>
      <c r="P65" s="43"/>
      <c r="Q65" s="43"/>
      <c r="R65" s="43"/>
      <c r="S65" s="43"/>
      <c r="T65" s="43"/>
      <c r="U65" s="105">
        <v>180</v>
      </c>
      <c r="V65" s="43">
        <v>0</v>
      </c>
      <c r="W65" s="43">
        <v>0</v>
      </c>
      <c r="X65" s="43">
        <v>0</v>
      </c>
      <c r="Y65" s="43">
        <v>0</v>
      </c>
      <c r="Z65" s="43">
        <v>2</v>
      </c>
      <c r="AA65" s="43">
        <v>140</v>
      </c>
      <c r="AB65" s="43">
        <v>1</v>
      </c>
      <c r="AC65" s="43"/>
      <c r="AD65" s="43"/>
      <c r="AE65" s="43"/>
      <c r="AF65" s="43"/>
      <c r="AG65" s="43"/>
      <c r="AH65" s="105">
        <v>143</v>
      </c>
    </row>
    <row r="66" spans="1:35" ht="15" thickBot="1" x14ac:dyDescent="0.25">
      <c r="A66" s="1" t="s">
        <v>83</v>
      </c>
      <c r="B66" s="52" t="s">
        <v>356</v>
      </c>
      <c r="C66" s="28"/>
      <c r="D66" s="68"/>
      <c r="E66" s="22"/>
      <c r="F66" s="105">
        <v>57</v>
      </c>
      <c r="G66" s="229"/>
      <c r="H66" s="7">
        <v>65</v>
      </c>
      <c r="I66" s="43">
        <v>1</v>
      </c>
      <c r="J66" s="43">
        <v>1</v>
      </c>
      <c r="K66" s="43">
        <v>0</v>
      </c>
      <c r="L66" s="43">
        <v>2</v>
      </c>
      <c r="M66" s="43">
        <v>5</v>
      </c>
      <c r="N66" s="43">
        <v>0</v>
      </c>
      <c r="O66" s="43">
        <v>4</v>
      </c>
      <c r="P66" s="43"/>
      <c r="Q66" s="43"/>
      <c r="R66" s="43"/>
      <c r="S66" s="43"/>
      <c r="T66" s="43"/>
      <c r="U66" s="105">
        <v>13</v>
      </c>
      <c r="V66" s="43">
        <v>0</v>
      </c>
      <c r="W66" s="43">
        <v>0</v>
      </c>
      <c r="X66" s="43">
        <v>0</v>
      </c>
      <c r="Y66" s="43">
        <v>0</v>
      </c>
      <c r="Z66" s="43">
        <v>0</v>
      </c>
      <c r="AA66" s="43">
        <v>0</v>
      </c>
      <c r="AB66" s="43">
        <v>0</v>
      </c>
      <c r="AC66" s="43"/>
      <c r="AD66" s="43"/>
      <c r="AE66" s="43"/>
      <c r="AF66" s="43"/>
      <c r="AG66" s="43"/>
      <c r="AH66" s="105">
        <v>0</v>
      </c>
    </row>
    <row r="67" spans="1:35" ht="15" thickBot="1" x14ac:dyDescent="0.25">
      <c r="A67" s="1" t="s">
        <v>83</v>
      </c>
      <c r="B67" s="52" t="s">
        <v>357</v>
      </c>
      <c r="C67" s="28"/>
      <c r="D67" s="68"/>
      <c r="E67" s="22"/>
      <c r="F67" s="105">
        <v>15</v>
      </c>
      <c r="G67" s="229"/>
      <c r="H67" s="7">
        <v>16</v>
      </c>
      <c r="I67" s="43">
        <v>0</v>
      </c>
      <c r="J67" s="43">
        <v>0</v>
      </c>
      <c r="K67" s="43">
        <v>0</v>
      </c>
      <c r="L67" s="43">
        <v>1</v>
      </c>
      <c r="M67" s="43">
        <v>0</v>
      </c>
      <c r="N67" s="43">
        <v>0</v>
      </c>
      <c r="O67" s="43">
        <v>0</v>
      </c>
      <c r="P67" s="43"/>
      <c r="Q67" s="43"/>
      <c r="R67" s="43"/>
      <c r="S67" s="43"/>
      <c r="T67" s="43"/>
      <c r="U67" s="105">
        <v>1</v>
      </c>
      <c r="V67" s="43">
        <v>0</v>
      </c>
      <c r="W67" s="43">
        <v>0</v>
      </c>
      <c r="X67" s="43">
        <v>0</v>
      </c>
      <c r="Y67" s="43">
        <v>0</v>
      </c>
      <c r="Z67" s="43">
        <v>0</v>
      </c>
      <c r="AA67" s="43">
        <v>0</v>
      </c>
      <c r="AB67" s="43">
        <v>0</v>
      </c>
      <c r="AC67" s="43"/>
      <c r="AD67" s="43"/>
      <c r="AE67" s="43"/>
      <c r="AF67" s="43"/>
      <c r="AG67" s="43"/>
      <c r="AH67" s="105">
        <v>0</v>
      </c>
    </row>
    <row r="68" spans="1:35" ht="15" thickBot="1" x14ac:dyDescent="0.25">
      <c r="A68" s="1" t="s">
        <v>83</v>
      </c>
      <c r="B68" s="52" t="s">
        <v>358</v>
      </c>
      <c r="C68" s="28"/>
      <c r="D68" s="68"/>
      <c r="E68" s="22"/>
      <c r="F68" s="105">
        <v>15</v>
      </c>
      <c r="G68" s="229"/>
      <c r="H68" s="7">
        <v>15</v>
      </c>
      <c r="I68" s="43">
        <v>2</v>
      </c>
      <c r="J68" s="43">
        <v>2</v>
      </c>
      <c r="K68" s="43">
        <v>0</v>
      </c>
      <c r="L68" s="43">
        <v>0</v>
      </c>
      <c r="M68" s="43">
        <v>0</v>
      </c>
      <c r="N68" s="43">
        <v>1</v>
      </c>
      <c r="O68" s="43">
        <v>1</v>
      </c>
      <c r="P68" s="43"/>
      <c r="Q68" s="43"/>
      <c r="R68" s="43"/>
      <c r="S68" s="43"/>
      <c r="T68" s="43"/>
      <c r="U68" s="105">
        <v>6</v>
      </c>
      <c r="V68" s="43">
        <v>0</v>
      </c>
      <c r="W68" s="43">
        <v>0</v>
      </c>
      <c r="X68" s="43">
        <v>0</v>
      </c>
      <c r="Y68" s="43">
        <v>0</v>
      </c>
      <c r="Z68" s="43">
        <v>0</v>
      </c>
      <c r="AA68" s="43">
        <v>0</v>
      </c>
      <c r="AB68" s="43">
        <v>0</v>
      </c>
      <c r="AC68" s="43"/>
      <c r="AD68" s="43"/>
      <c r="AE68" s="43"/>
      <c r="AF68" s="43"/>
      <c r="AG68" s="43"/>
      <c r="AH68" s="105">
        <v>0</v>
      </c>
    </row>
    <row r="69" spans="1:35" ht="15" thickBot="1" x14ac:dyDescent="0.25">
      <c r="A69" s="1" t="s">
        <v>83</v>
      </c>
      <c r="B69" s="52" t="s">
        <v>359</v>
      </c>
      <c r="C69" s="28"/>
      <c r="D69" s="68"/>
      <c r="E69" s="22"/>
      <c r="F69" s="105">
        <v>24</v>
      </c>
      <c r="G69" s="229"/>
      <c r="H69" s="7">
        <v>16</v>
      </c>
      <c r="I69" s="43">
        <v>3</v>
      </c>
      <c r="J69" s="43">
        <v>1</v>
      </c>
      <c r="K69" s="43">
        <v>1</v>
      </c>
      <c r="L69" s="43">
        <v>0</v>
      </c>
      <c r="M69" s="43">
        <v>3</v>
      </c>
      <c r="N69" s="43">
        <v>0</v>
      </c>
      <c r="O69" s="43">
        <v>2</v>
      </c>
      <c r="P69" s="43"/>
      <c r="Q69" s="43"/>
      <c r="R69" s="43"/>
      <c r="S69" s="43"/>
      <c r="T69" s="43"/>
      <c r="U69" s="105">
        <v>10</v>
      </c>
      <c r="V69" s="43">
        <v>0</v>
      </c>
      <c r="W69" s="43">
        <v>0</v>
      </c>
      <c r="X69" s="43">
        <v>1</v>
      </c>
      <c r="Y69" s="43">
        <v>0</v>
      </c>
      <c r="Z69" s="43">
        <v>0</v>
      </c>
      <c r="AA69" s="43">
        <v>1</v>
      </c>
      <c r="AB69" s="43">
        <v>0</v>
      </c>
      <c r="AC69" s="43"/>
      <c r="AD69" s="43"/>
      <c r="AE69" s="43"/>
      <c r="AF69" s="43"/>
      <c r="AG69" s="43"/>
      <c r="AH69" s="105">
        <v>2</v>
      </c>
    </row>
    <row r="70" spans="1:35" ht="15" thickBot="1" x14ac:dyDescent="0.25">
      <c r="A70" s="1" t="s">
        <v>83</v>
      </c>
      <c r="B70" s="52" t="s">
        <v>360</v>
      </c>
      <c r="C70" s="28"/>
      <c r="D70" s="68"/>
      <c r="E70" s="22"/>
      <c r="F70" s="105">
        <v>32</v>
      </c>
      <c r="G70" s="229"/>
      <c r="H70" s="7">
        <v>33</v>
      </c>
      <c r="I70" s="43">
        <v>1</v>
      </c>
      <c r="J70" s="43">
        <v>0</v>
      </c>
      <c r="K70" s="43">
        <v>1</v>
      </c>
      <c r="L70" s="43">
        <v>1</v>
      </c>
      <c r="M70" s="43">
        <v>4</v>
      </c>
      <c r="N70" s="43">
        <v>2</v>
      </c>
      <c r="O70" s="43">
        <v>1</v>
      </c>
      <c r="P70" s="43"/>
      <c r="Q70" s="43"/>
      <c r="R70" s="43"/>
      <c r="S70" s="43"/>
      <c r="T70" s="43"/>
      <c r="U70" s="105">
        <v>10</v>
      </c>
      <c r="V70" s="43">
        <v>0</v>
      </c>
      <c r="W70" s="43">
        <v>0</v>
      </c>
      <c r="X70" s="43">
        <v>0</v>
      </c>
      <c r="Y70" s="43">
        <v>0</v>
      </c>
      <c r="Z70" s="43">
        <v>0</v>
      </c>
      <c r="AA70" s="43">
        <v>0</v>
      </c>
      <c r="AB70" s="43">
        <v>0</v>
      </c>
      <c r="AC70" s="43"/>
      <c r="AD70" s="43"/>
      <c r="AE70" s="43"/>
      <c r="AF70" s="43"/>
      <c r="AG70" s="43"/>
      <c r="AH70" s="105">
        <v>0</v>
      </c>
    </row>
    <row r="71" spans="1:35" ht="15" thickBot="1" x14ac:dyDescent="0.25">
      <c r="A71" s="1" t="s">
        <v>83</v>
      </c>
      <c r="B71" s="52" t="s">
        <v>361</v>
      </c>
      <c r="C71" s="28"/>
      <c r="D71" s="68"/>
      <c r="E71" s="22"/>
      <c r="F71" s="105">
        <v>4</v>
      </c>
      <c r="G71" s="229"/>
      <c r="H71" s="7">
        <v>9</v>
      </c>
      <c r="I71" s="43">
        <v>1</v>
      </c>
      <c r="J71" s="43">
        <v>0</v>
      </c>
      <c r="K71" s="43">
        <v>0</v>
      </c>
      <c r="L71" s="43">
        <v>0</v>
      </c>
      <c r="M71" s="43">
        <v>0</v>
      </c>
      <c r="N71" s="43">
        <v>0</v>
      </c>
      <c r="O71" s="43">
        <v>0</v>
      </c>
      <c r="P71" s="43"/>
      <c r="Q71" s="43"/>
      <c r="R71" s="43"/>
      <c r="S71" s="43"/>
      <c r="T71" s="43"/>
      <c r="U71" s="105">
        <v>1</v>
      </c>
      <c r="V71" s="43">
        <v>0</v>
      </c>
      <c r="W71" s="43">
        <v>0</v>
      </c>
      <c r="X71" s="43">
        <v>0</v>
      </c>
      <c r="Y71" s="43">
        <v>0</v>
      </c>
      <c r="Z71" s="43">
        <v>0</v>
      </c>
      <c r="AA71" s="43">
        <v>0</v>
      </c>
      <c r="AB71" s="43">
        <v>0</v>
      </c>
      <c r="AC71" s="43"/>
      <c r="AD71" s="43"/>
      <c r="AE71" s="43"/>
      <c r="AF71" s="43"/>
      <c r="AG71" s="43"/>
      <c r="AH71" s="105">
        <v>0</v>
      </c>
    </row>
    <row r="72" spans="1:35" ht="15" thickBot="1" x14ac:dyDescent="0.25">
      <c r="A72" s="1" t="s">
        <v>83</v>
      </c>
      <c r="B72" s="52" t="s">
        <v>362</v>
      </c>
      <c r="C72" s="28"/>
      <c r="D72" s="68"/>
      <c r="E72" s="22"/>
      <c r="F72" s="105">
        <v>10</v>
      </c>
      <c r="G72" s="229"/>
      <c r="H72" s="7">
        <v>8</v>
      </c>
      <c r="I72" s="43">
        <v>1</v>
      </c>
      <c r="J72" s="43">
        <v>0</v>
      </c>
      <c r="K72" s="43">
        <v>1</v>
      </c>
      <c r="L72" s="43">
        <v>0</v>
      </c>
      <c r="M72" s="43">
        <v>0</v>
      </c>
      <c r="N72" s="43">
        <v>0</v>
      </c>
      <c r="O72" s="43">
        <v>0</v>
      </c>
      <c r="P72" s="43"/>
      <c r="Q72" s="43"/>
      <c r="R72" s="43"/>
      <c r="S72" s="43"/>
      <c r="T72" s="43"/>
      <c r="U72" s="105">
        <v>2</v>
      </c>
      <c r="V72" s="43">
        <v>0</v>
      </c>
      <c r="W72" s="43">
        <v>0</v>
      </c>
      <c r="X72" s="43">
        <v>0</v>
      </c>
      <c r="Y72" s="43">
        <v>0</v>
      </c>
      <c r="Z72" s="43">
        <v>0</v>
      </c>
      <c r="AA72" s="43">
        <v>0</v>
      </c>
      <c r="AB72" s="43">
        <v>0</v>
      </c>
      <c r="AC72" s="43"/>
      <c r="AD72" s="43"/>
      <c r="AE72" s="43"/>
      <c r="AF72" s="43"/>
      <c r="AG72" s="43"/>
      <c r="AH72" s="105">
        <v>0</v>
      </c>
    </row>
    <row r="73" spans="1:35" ht="15" thickBot="1" x14ac:dyDescent="0.25">
      <c r="A73" s="1" t="s">
        <v>83</v>
      </c>
      <c r="B73" s="52" t="s">
        <v>363</v>
      </c>
      <c r="C73" s="28"/>
      <c r="D73" s="68"/>
      <c r="E73" s="22"/>
      <c r="F73" s="105">
        <v>6</v>
      </c>
      <c r="G73" s="229"/>
      <c r="H73" s="7">
        <v>2</v>
      </c>
      <c r="I73" s="43">
        <v>1</v>
      </c>
      <c r="J73" s="43">
        <v>0</v>
      </c>
      <c r="K73" s="43">
        <v>0</v>
      </c>
      <c r="L73" s="43">
        <v>0</v>
      </c>
      <c r="M73" s="43">
        <v>3</v>
      </c>
      <c r="N73" s="43">
        <v>0</v>
      </c>
      <c r="O73" s="43">
        <v>0</v>
      </c>
      <c r="P73" s="43"/>
      <c r="Q73" s="43"/>
      <c r="R73" s="43"/>
      <c r="S73" s="43"/>
      <c r="T73" s="43"/>
      <c r="U73" s="105">
        <v>4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  <c r="AC73" s="43"/>
      <c r="AD73" s="43"/>
      <c r="AE73" s="43"/>
      <c r="AF73" s="43"/>
      <c r="AG73" s="43"/>
      <c r="AH73" s="105">
        <v>0</v>
      </c>
    </row>
    <row r="74" spans="1:35" ht="15" thickBot="1" x14ac:dyDescent="0.25">
      <c r="A74" s="1" t="s">
        <v>83</v>
      </c>
      <c r="B74" s="52" t="s">
        <v>364</v>
      </c>
      <c r="C74" s="28"/>
      <c r="D74" s="68"/>
      <c r="E74" s="22"/>
      <c r="F74" s="105">
        <v>7</v>
      </c>
      <c r="G74" s="229"/>
      <c r="H74" s="7">
        <v>7</v>
      </c>
      <c r="I74" s="43">
        <v>0</v>
      </c>
      <c r="J74" s="43">
        <v>0</v>
      </c>
      <c r="K74" s="43">
        <v>0</v>
      </c>
      <c r="L74" s="43">
        <v>0</v>
      </c>
      <c r="M74" s="43">
        <v>0</v>
      </c>
      <c r="N74" s="43">
        <v>1</v>
      </c>
      <c r="O74" s="43">
        <v>0</v>
      </c>
      <c r="P74" s="43"/>
      <c r="Q74" s="43"/>
      <c r="R74" s="43"/>
      <c r="S74" s="43"/>
      <c r="T74" s="43"/>
      <c r="U74" s="105">
        <v>1</v>
      </c>
      <c r="V74" s="43">
        <v>0</v>
      </c>
      <c r="W74" s="43">
        <v>0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  <c r="AC74" s="43"/>
      <c r="AD74" s="43"/>
      <c r="AE74" s="43"/>
      <c r="AF74" s="43"/>
      <c r="AG74" s="43"/>
      <c r="AH74" s="105">
        <v>0</v>
      </c>
    </row>
    <row r="75" spans="1:35" ht="15" thickBot="1" x14ac:dyDescent="0.25">
      <c r="A75" s="294" t="s">
        <v>437</v>
      </c>
      <c r="B75" s="295"/>
      <c r="C75" s="249">
        <v>1.2620711798266195</v>
      </c>
      <c r="D75" s="250">
        <v>0.23979352416705771</v>
      </c>
      <c r="E75" s="5">
        <v>0</v>
      </c>
      <c r="F75" s="211">
        <v>428</v>
      </c>
      <c r="G75" s="5">
        <v>0</v>
      </c>
      <c r="H75" s="5">
        <v>420</v>
      </c>
      <c r="I75" s="5">
        <v>35</v>
      </c>
      <c r="J75" s="5">
        <v>28</v>
      </c>
      <c r="K75" s="5">
        <v>30</v>
      </c>
      <c r="L75" s="5">
        <v>39</v>
      </c>
      <c r="M75" s="5">
        <v>40</v>
      </c>
      <c r="N75" s="5">
        <v>21</v>
      </c>
      <c r="O75" s="5">
        <v>35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211">
        <v>228</v>
      </c>
      <c r="V75" s="5">
        <v>0</v>
      </c>
      <c r="W75" s="5">
        <v>0</v>
      </c>
      <c r="X75" s="5">
        <v>1</v>
      </c>
      <c r="Y75" s="5">
        <v>0</v>
      </c>
      <c r="Z75" s="5">
        <v>2</v>
      </c>
      <c r="AA75" s="5">
        <v>141</v>
      </c>
      <c r="AB75" s="5">
        <v>1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211">
        <v>145</v>
      </c>
      <c r="AI75" s="5">
        <v>2131</v>
      </c>
    </row>
    <row r="76" spans="1:35" ht="15" thickBot="1" x14ac:dyDescent="0.25">
      <c r="A76" s="1" t="s">
        <v>89</v>
      </c>
      <c r="B76" s="52" t="s">
        <v>365</v>
      </c>
      <c r="C76" s="28"/>
      <c r="D76" s="68"/>
      <c r="E76" s="22"/>
      <c r="F76" s="105">
        <v>72</v>
      </c>
      <c r="G76" s="229"/>
      <c r="H76" s="7">
        <v>56</v>
      </c>
      <c r="I76" s="43">
        <v>1</v>
      </c>
      <c r="J76" s="43">
        <v>2</v>
      </c>
      <c r="K76" s="43">
        <v>3</v>
      </c>
      <c r="L76" s="43">
        <v>4</v>
      </c>
      <c r="M76" s="43">
        <v>10</v>
      </c>
      <c r="N76" s="43">
        <v>4</v>
      </c>
      <c r="O76" s="43">
        <v>5</v>
      </c>
      <c r="P76" s="43"/>
      <c r="Q76" s="43"/>
      <c r="R76" s="43"/>
      <c r="S76" s="43"/>
      <c r="T76" s="43"/>
      <c r="U76" s="105">
        <v>29</v>
      </c>
      <c r="V76" s="43">
        <v>0</v>
      </c>
      <c r="W76" s="43">
        <v>0</v>
      </c>
      <c r="X76" s="43">
        <v>0</v>
      </c>
      <c r="Y76" s="43">
        <v>0</v>
      </c>
      <c r="Z76" s="43">
        <v>0</v>
      </c>
      <c r="AA76" s="43">
        <v>0</v>
      </c>
      <c r="AB76" s="43">
        <v>0</v>
      </c>
      <c r="AC76" s="43"/>
      <c r="AD76" s="43"/>
      <c r="AE76" s="43"/>
      <c r="AF76" s="43"/>
      <c r="AG76" s="43"/>
      <c r="AH76" s="105">
        <v>0</v>
      </c>
    </row>
    <row r="77" spans="1:35" ht="15" thickBot="1" x14ac:dyDescent="0.25">
      <c r="A77" s="1" t="s">
        <v>89</v>
      </c>
      <c r="B77" s="52" t="s">
        <v>366</v>
      </c>
      <c r="C77" s="28"/>
      <c r="D77" s="68"/>
      <c r="E77" s="22"/>
      <c r="F77" s="105">
        <v>54</v>
      </c>
      <c r="G77" s="229"/>
      <c r="H77" s="7">
        <v>70</v>
      </c>
      <c r="I77" s="43">
        <v>0</v>
      </c>
      <c r="J77" s="43">
        <v>2</v>
      </c>
      <c r="K77" s="43">
        <v>4</v>
      </c>
      <c r="L77" s="43">
        <v>1</v>
      </c>
      <c r="M77" s="43">
        <v>2</v>
      </c>
      <c r="N77" s="43">
        <v>1</v>
      </c>
      <c r="O77" s="43">
        <v>2</v>
      </c>
      <c r="P77" s="43"/>
      <c r="Q77" s="43"/>
      <c r="R77" s="43"/>
      <c r="S77" s="43"/>
      <c r="T77" s="43"/>
      <c r="U77" s="105">
        <v>12</v>
      </c>
      <c r="V77" s="43">
        <v>0</v>
      </c>
      <c r="W77" s="43">
        <v>0</v>
      </c>
      <c r="X77" s="43">
        <v>1</v>
      </c>
      <c r="Y77" s="43">
        <v>0</v>
      </c>
      <c r="Z77" s="43">
        <v>0</v>
      </c>
      <c r="AA77" s="43">
        <v>0</v>
      </c>
      <c r="AB77" s="43">
        <v>1</v>
      </c>
      <c r="AC77" s="43"/>
      <c r="AD77" s="43"/>
      <c r="AE77" s="43"/>
      <c r="AF77" s="43"/>
      <c r="AG77" s="43"/>
      <c r="AH77" s="105">
        <v>2</v>
      </c>
    </row>
    <row r="78" spans="1:35" ht="15" thickBot="1" x14ac:dyDescent="0.25">
      <c r="A78" s="1" t="s">
        <v>89</v>
      </c>
      <c r="B78" s="52" t="s">
        <v>367</v>
      </c>
      <c r="C78" s="28"/>
      <c r="D78" s="68"/>
      <c r="E78" s="22"/>
      <c r="F78" s="105">
        <v>330</v>
      </c>
      <c r="G78" s="229"/>
      <c r="H78" s="7">
        <v>324</v>
      </c>
      <c r="I78" s="43">
        <v>9</v>
      </c>
      <c r="J78" s="43">
        <v>1</v>
      </c>
      <c r="K78" s="43">
        <v>4</v>
      </c>
      <c r="L78" s="43">
        <v>8</v>
      </c>
      <c r="M78" s="43">
        <v>4</v>
      </c>
      <c r="N78" s="43">
        <v>7</v>
      </c>
      <c r="O78" s="43">
        <v>8</v>
      </c>
      <c r="P78" s="43"/>
      <c r="Q78" s="43"/>
      <c r="R78" s="43"/>
      <c r="S78" s="43"/>
      <c r="T78" s="43"/>
      <c r="U78" s="105">
        <v>41</v>
      </c>
      <c r="V78" s="43">
        <v>0</v>
      </c>
      <c r="W78" s="43">
        <v>1</v>
      </c>
      <c r="X78" s="43">
        <v>0</v>
      </c>
      <c r="Y78" s="43">
        <v>0</v>
      </c>
      <c r="Z78" s="43">
        <v>0</v>
      </c>
      <c r="AA78" s="43">
        <v>0</v>
      </c>
      <c r="AB78" s="43">
        <v>0</v>
      </c>
      <c r="AC78" s="43"/>
      <c r="AD78" s="43"/>
      <c r="AE78" s="43"/>
      <c r="AF78" s="43"/>
      <c r="AG78" s="43"/>
      <c r="AH78" s="105">
        <v>1</v>
      </c>
    </row>
    <row r="79" spans="1:35" ht="15" thickBot="1" x14ac:dyDescent="0.25">
      <c r="A79" s="1" t="s">
        <v>89</v>
      </c>
      <c r="B79" s="52" t="s">
        <v>368</v>
      </c>
      <c r="C79" s="28"/>
      <c r="D79" s="68"/>
      <c r="E79" s="22"/>
      <c r="F79" s="105">
        <v>12</v>
      </c>
      <c r="G79" s="229"/>
      <c r="H79" s="7">
        <v>12</v>
      </c>
      <c r="I79" s="43">
        <v>0</v>
      </c>
      <c r="J79" s="43">
        <v>0</v>
      </c>
      <c r="K79" s="43">
        <v>1</v>
      </c>
      <c r="L79" s="43">
        <v>3</v>
      </c>
      <c r="M79" s="43">
        <v>1</v>
      </c>
      <c r="N79" s="43">
        <v>0</v>
      </c>
      <c r="O79" s="43">
        <v>3</v>
      </c>
      <c r="P79" s="43"/>
      <c r="Q79" s="43"/>
      <c r="R79" s="43"/>
      <c r="S79" s="43"/>
      <c r="T79" s="43"/>
      <c r="U79" s="105">
        <v>8</v>
      </c>
      <c r="V79" s="43">
        <v>0</v>
      </c>
      <c r="W79" s="43">
        <v>0</v>
      </c>
      <c r="X79" s="43">
        <v>0</v>
      </c>
      <c r="Y79" s="43">
        <v>0</v>
      </c>
      <c r="Z79" s="43">
        <v>0</v>
      </c>
      <c r="AA79" s="43">
        <v>0</v>
      </c>
      <c r="AB79" s="43">
        <v>0</v>
      </c>
      <c r="AC79" s="43"/>
      <c r="AD79" s="43"/>
      <c r="AE79" s="43"/>
      <c r="AF79" s="43"/>
      <c r="AG79" s="43"/>
      <c r="AH79" s="105">
        <v>0</v>
      </c>
    </row>
    <row r="80" spans="1:35" ht="15" thickBot="1" x14ac:dyDescent="0.25">
      <c r="A80" s="1" t="s">
        <v>89</v>
      </c>
      <c r="B80" s="52" t="s">
        <v>369</v>
      </c>
      <c r="C80" s="28"/>
      <c r="D80" s="68"/>
      <c r="E80" s="22"/>
      <c r="F80" s="105">
        <v>70</v>
      </c>
      <c r="G80" s="229"/>
      <c r="H80" s="7">
        <v>85</v>
      </c>
      <c r="I80" s="43">
        <v>2</v>
      </c>
      <c r="J80" s="43">
        <v>0</v>
      </c>
      <c r="K80" s="43">
        <v>2</v>
      </c>
      <c r="L80" s="43">
        <v>6</v>
      </c>
      <c r="M80" s="43">
        <v>2</v>
      </c>
      <c r="N80" s="43">
        <v>0</v>
      </c>
      <c r="O80" s="43">
        <v>2</v>
      </c>
      <c r="P80" s="43"/>
      <c r="Q80" s="43"/>
      <c r="R80" s="43"/>
      <c r="S80" s="43"/>
      <c r="T80" s="43"/>
      <c r="U80" s="105">
        <v>14</v>
      </c>
      <c r="V80" s="43">
        <v>0</v>
      </c>
      <c r="W80" s="43">
        <v>0</v>
      </c>
      <c r="X80" s="43">
        <v>0</v>
      </c>
      <c r="Y80" s="43">
        <v>0</v>
      </c>
      <c r="Z80" s="43">
        <v>0</v>
      </c>
      <c r="AA80" s="43">
        <v>0</v>
      </c>
      <c r="AB80" s="43">
        <v>0</v>
      </c>
      <c r="AC80" s="43"/>
      <c r="AD80" s="43"/>
      <c r="AE80" s="43"/>
      <c r="AF80" s="43"/>
      <c r="AG80" s="43"/>
      <c r="AH80" s="105">
        <v>0</v>
      </c>
    </row>
    <row r="81" spans="1:35" ht="15" thickBot="1" x14ac:dyDescent="0.25">
      <c r="A81" s="294" t="s">
        <v>438</v>
      </c>
      <c r="B81" s="295"/>
      <c r="C81" s="249">
        <v>1.742378796967879</v>
      </c>
      <c r="D81" s="278">
        <v>0.38332333533293339</v>
      </c>
      <c r="E81" s="5">
        <v>0</v>
      </c>
      <c r="F81" s="211">
        <v>538</v>
      </c>
      <c r="G81" s="5">
        <v>0</v>
      </c>
      <c r="H81" s="5">
        <v>547</v>
      </c>
      <c r="I81" s="5">
        <v>12</v>
      </c>
      <c r="J81" s="5">
        <v>5</v>
      </c>
      <c r="K81" s="5">
        <v>14</v>
      </c>
      <c r="L81" s="5">
        <v>22</v>
      </c>
      <c r="M81" s="5">
        <v>19</v>
      </c>
      <c r="N81" s="5">
        <v>12</v>
      </c>
      <c r="O81" s="5">
        <v>20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211">
        <v>104</v>
      </c>
      <c r="V81" s="5">
        <v>0</v>
      </c>
      <c r="W81" s="5">
        <v>1</v>
      </c>
      <c r="X81" s="5">
        <v>1</v>
      </c>
      <c r="Y81" s="5">
        <v>0</v>
      </c>
      <c r="Z81" s="5">
        <v>0</v>
      </c>
      <c r="AA81" s="5">
        <v>0</v>
      </c>
      <c r="AB81" s="5">
        <v>1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211">
        <v>3</v>
      </c>
      <c r="AI81" s="5">
        <v>1667</v>
      </c>
    </row>
    <row r="82" spans="1:35" ht="15" thickBot="1" x14ac:dyDescent="0.25">
      <c r="A82" s="1" t="s">
        <v>100</v>
      </c>
      <c r="B82" s="52" t="s">
        <v>370</v>
      </c>
      <c r="C82" s="28"/>
      <c r="D82" s="68"/>
      <c r="E82" s="22"/>
      <c r="F82" s="105">
        <v>55</v>
      </c>
      <c r="G82" s="229"/>
      <c r="H82" s="7">
        <v>54</v>
      </c>
      <c r="I82" s="43">
        <v>2</v>
      </c>
      <c r="J82" s="43">
        <v>1</v>
      </c>
      <c r="K82" s="43">
        <v>1</v>
      </c>
      <c r="L82" s="43">
        <v>0</v>
      </c>
      <c r="M82" s="43">
        <v>1</v>
      </c>
      <c r="N82" s="43">
        <v>0</v>
      </c>
      <c r="O82" s="43">
        <v>0</v>
      </c>
      <c r="P82" s="43"/>
      <c r="Q82" s="43"/>
      <c r="R82" s="43"/>
      <c r="S82" s="43"/>
      <c r="T82" s="43"/>
      <c r="U82" s="105">
        <v>5</v>
      </c>
      <c r="V82" s="43">
        <v>0</v>
      </c>
      <c r="W82" s="43">
        <v>0</v>
      </c>
      <c r="X82" s="43">
        <v>3</v>
      </c>
      <c r="Y82" s="43">
        <v>0</v>
      </c>
      <c r="Z82" s="43">
        <v>0</v>
      </c>
      <c r="AA82" s="43">
        <v>0</v>
      </c>
      <c r="AB82" s="43">
        <v>0</v>
      </c>
      <c r="AC82" s="43"/>
      <c r="AD82" s="43"/>
      <c r="AE82" s="43"/>
      <c r="AF82" s="43"/>
      <c r="AG82" s="43"/>
      <c r="AH82" s="105">
        <v>3</v>
      </c>
    </row>
    <row r="83" spans="1:35" ht="15" thickBot="1" x14ac:dyDescent="0.25">
      <c r="A83" s="1" t="s">
        <v>100</v>
      </c>
      <c r="B83" s="52" t="s">
        <v>371</v>
      </c>
      <c r="C83" s="28"/>
      <c r="D83" s="68"/>
      <c r="E83" s="22"/>
      <c r="F83" s="105">
        <v>108</v>
      </c>
      <c r="G83" s="229"/>
      <c r="H83" s="7">
        <v>106</v>
      </c>
      <c r="I83" s="43">
        <v>5</v>
      </c>
      <c r="J83" s="43">
        <v>0</v>
      </c>
      <c r="K83" s="43">
        <v>3</v>
      </c>
      <c r="L83" s="43">
        <v>1</v>
      </c>
      <c r="M83" s="43">
        <v>0</v>
      </c>
      <c r="N83" s="43">
        <v>0</v>
      </c>
      <c r="O83" s="43">
        <v>1</v>
      </c>
      <c r="P83" s="43"/>
      <c r="Q83" s="43"/>
      <c r="R83" s="43"/>
      <c r="S83" s="43"/>
      <c r="T83" s="43"/>
      <c r="U83" s="105">
        <v>10</v>
      </c>
      <c r="V83" s="43">
        <v>1</v>
      </c>
      <c r="W83" s="43">
        <v>0</v>
      </c>
      <c r="X83" s="43">
        <v>4</v>
      </c>
      <c r="Y83" s="43">
        <v>0</v>
      </c>
      <c r="Z83" s="43">
        <v>0</v>
      </c>
      <c r="AA83" s="43">
        <v>0</v>
      </c>
      <c r="AB83" s="43">
        <v>0</v>
      </c>
      <c r="AC83" s="43"/>
      <c r="AD83" s="43"/>
      <c r="AE83" s="43"/>
      <c r="AF83" s="43"/>
      <c r="AG83" s="43"/>
      <c r="AH83" s="105">
        <v>5</v>
      </c>
    </row>
    <row r="84" spans="1:35" ht="15" thickBot="1" x14ac:dyDescent="0.25">
      <c r="A84" s="1" t="s">
        <v>100</v>
      </c>
      <c r="B84" s="52" t="s">
        <v>372</v>
      </c>
      <c r="C84" s="28"/>
      <c r="D84" s="68"/>
      <c r="E84" s="22"/>
      <c r="F84" s="105">
        <v>15</v>
      </c>
      <c r="G84" s="229"/>
      <c r="H84" s="7">
        <v>16</v>
      </c>
      <c r="I84" s="43">
        <v>0</v>
      </c>
      <c r="J84" s="43">
        <v>0</v>
      </c>
      <c r="K84" s="43">
        <v>0</v>
      </c>
      <c r="L84" s="43">
        <v>0</v>
      </c>
      <c r="M84" s="43">
        <v>0</v>
      </c>
      <c r="N84" s="43">
        <v>0</v>
      </c>
      <c r="O84" s="43">
        <v>0</v>
      </c>
      <c r="P84" s="43"/>
      <c r="Q84" s="43"/>
      <c r="R84" s="43"/>
      <c r="S84" s="43"/>
      <c r="T84" s="43"/>
      <c r="U84" s="105">
        <v>0</v>
      </c>
      <c r="V84" s="43">
        <v>0</v>
      </c>
      <c r="W84" s="43">
        <v>0</v>
      </c>
      <c r="X84" s="43">
        <v>4</v>
      </c>
      <c r="Y84" s="43">
        <v>0</v>
      </c>
      <c r="Z84" s="43">
        <v>0</v>
      </c>
      <c r="AA84" s="43">
        <v>0</v>
      </c>
      <c r="AB84" s="43">
        <v>0</v>
      </c>
      <c r="AC84" s="43"/>
      <c r="AD84" s="43"/>
      <c r="AE84" s="43"/>
      <c r="AF84" s="43"/>
      <c r="AG84" s="43"/>
      <c r="AH84" s="105">
        <v>4</v>
      </c>
    </row>
    <row r="85" spans="1:35" ht="15" thickBot="1" x14ac:dyDescent="0.25">
      <c r="A85" s="1" t="s">
        <v>100</v>
      </c>
      <c r="B85" s="52" t="s">
        <v>379</v>
      </c>
      <c r="C85" s="28"/>
      <c r="D85" s="68"/>
      <c r="E85" s="22"/>
      <c r="F85" s="105">
        <v>244</v>
      </c>
      <c r="G85" s="229"/>
      <c r="H85" s="7">
        <v>64</v>
      </c>
      <c r="I85" s="43">
        <v>10</v>
      </c>
      <c r="J85" s="43">
        <v>5</v>
      </c>
      <c r="K85" s="43">
        <v>0</v>
      </c>
      <c r="L85" s="43">
        <v>9</v>
      </c>
      <c r="M85" s="43">
        <v>17</v>
      </c>
      <c r="N85" s="43">
        <v>18</v>
      </c>
      <c r="O85" s="43">
        <v>22</v>
      </c>
      <c r="P85" s="43"/>
      <c r="Q85" s="43"/>
      <c r="R85" s="43"/>
      <c r="S85" s="43"/>
      <c r="T85" s="43"/>
      <c r="U85" s="105">
        <v>81</v>
      </c>
      <c r="V85" s="43">
        <v>0</v>
      </c>
      <c r="W85" s="43">
        <v>0</v>
      </c>
      <c r="X85" s="43">
        <v>0</v>
      </c>
      <c r="Y85" s="43">
        <v>0</v>
      </c>
      <c r="Z85" s="43">
        <v>23</v>
      </c>
      <c r="AA85" s="43">
        <v>4</v>
      </c>
      <c r="AB85" s="43">
        <v>1</v>
      </c>
      <c r="AC85" s="43"/>
      <c r="AD85" s="43"/>
      <c r="AE85" s="43"/>
      <c r="AF85" s="43"/>
      <c r="AG85" s="43"/>
      <c r="AH85" s="105">
        <v>28</v>
      </c>
    </row>
    <row r="86" spans="1:35" ht="15" thickBot="1" x14ac:dyDescent="0.25">
      <c r="A86" s="1" t="s">
        <v>100</v>
      </c>
      <c r="B86" s="52" t="s">
        <v>373</v>
      </c>
      <c r="C86" s="28"/>
      <c r="D86" s="68"/>
      <c r="E86" s="22"/>
      <c r="F86" s="105">
        <v>71</v>
      </c>
      <c r="G86" s="229"/>
      <c r="H86" s="7">
        <v>68</v>
      </c>
      <c r="I86" s="43">
        <v>0</v>
      </c>
      <c r="J86" s="43">
        <v>0</v>
      </c>
      <c r="K86" s="43">
        <v>2</v>
      </c>
      <c r="L86" s="43">
        <v>1</v>
      </c>
      <c r="M86" s="43">
        <v>0</v>
      </c>
      <c r="N86" s="43">
        <v>0</v>
      </c>
      <c r="O86" s="43">
        <v>1</v>
      </c>
      <c r="P86" s="43"/>
      <c r="Q86" s="43"/>
      <c r="R86" s="43"/>
      <c r="S86" s="43"/>
      <c r="T86" s="43"/>
      <c r="U86" s="105">
        <v>4</v>
      </c>
      <c r="V86" s="43">
        <v>0</v>
      </c>
      <c r="W86" s="43">
        <v>0</v>
      </c>
      <c r="X86" s="43">
        <v>0</v>
      </c>
      <c r="Y86" s="43">
        <v>0</v>
      </c>
      <c r="Z86" s="43">
        <v>0</v>
      </c>
      <c r="AA86" s="43">
        <v>0</v>
      </c>
      <c r="AB86" s="43">
        <v>0</v>
      </c>
      <c r="AC86" s="43"/>
      <c r="AD86" s="43"/>
      <c r="AE86" s="43"/>
      <c r="AF86" s="43"/>
      <c r="AG86" s="43"/>
      <c r="AH86" s="105">
        <v>0</v>
      </c>
    </row>
    <row r="87" spans="1:35" ht="15" thickBot="1" x14ac:dyDescent="0.25">
      <c r="A87" s="1" t="s">
        <v>100</v>
      </c>
      <c r="B87" s="52" t="s">
        <v>374</v>
      </c>
      <c r="C87" s="28"/>
      <c r="D87" s="68"/>
      <c r="E87" s="22"/>
      <c r="F87" s="105">
        <v>31</v>
      </c>
      <c r="G87" s="229"/>
      <c r="H87" s="7">
        <v>34</v>
      </c>
      <c r="I87" s="43">
        <v>0</v>
      </c>
      <c r="J87" s="43">
        <v>0</v>
      </c>
      <c r="K87" s="43">
        <v>0</v>
      </c>
      <c r="L87" s="43">
        <v>0</v>
      </c>
      <c r="M87" s="43">
        <v>0</v>
      </c>
      <c r="N87" s="43">
        <v>0</v>
      </c>
      <c r="O87" s="43">
        <v>0</v>
      </c>
      <c r="P87" s="43"/>
      <c r="Q87" s="43"/>
      <c r="R87" s="43"/>
      <c r="S87" s="43"/>
      <c r="T87" s="43"/>
      <c r="U87" s="105">
        <v>0</v>
      </c>
      <c r="V87" s="43">
        <v>0</v>
      </c>
      <c r="W87" s="43">
        <v>0</v>
      </c>
      <c r="X87" s="43">
        <v>3</v>
      </c>
      <c r="Y87" s="43">
        <v>0</v>
      </c>
      <c r="Z87" s="43">
        <v>0</v>
      </c>
      <c r="AA87" s="43">
        <v>0</v>
      </c>
      <c r="AB87" s="43">
        <v>0</v>
      </c>
      <c r="AC87" s="43"/>
      <c r="AD87" s="43"/>
      <c r="AE87" s="43"/>
      <c r="AF87" s="43"/>
      <c r="AG87" s="43"/>
      <c r="AH87" s="105">
        <v>3</v>
      </c>
    </row>
    <row r="88" spans="1:35" ht="15" thickBot="1" x14ac:dyDescent="0.25">
      <c r="A88" s="1" t="s">
        <v>100</v>
      </c>
      <c r="B88" s="52" t="s">
        <v>375</v>
      </c>
      <c r="C88" s="28"/>
      <c r="D88" s="68"/>
      <c r="E88" s="22"/>
      <c r="F88" s="105">
        <v>131</v>
      </c>
      <c r="G88" s="229"/>
      <c r="H88" s="7">
        <v>131</v>
      </c>
      <c r="I88" s="43">
        <v>4</v>
      </c>
      <c r="J88" s="43">
        <v>2</v>
      </c>
      <c r="K88" s="43">
        <v>1</v>
      </c>
      <c r="L88" s="43">
        <v>2</v>
      </c>
      <c r="M88" s="43">
        <v>2</v>
      </c>
      <c r="N88" s="43">
        <v>0</v>
      </c>
      <c r="O88" s="43">
        <v>1</v>
      </c>
      <c r="P88" s="43"/>
      <c r="Q88" s="43"/>
      <c r="R88" s="43"/>
      <c r="S88" s="43"/>
      <c r="T88" s="43"/>
      <c r="U88" s="105">
        <v>12</v>
      </c>
      <c r="V88" s="43">
        <v>4</v>
      </c>
      <c r="W88" s="43">
        <v>0</v>
      </c>
      <c r="X88" s="43">
        <v>10</v>
      </c>
      <c r="Y88" s="43">
        <v>0</v>
      </c>
      <c r="Z88" s="43">
        <v>0</v>
      </c>
      <c r="AA88" s="43">
        <v>0</v>
      </c>
      <c r="AB88" s="43">
        <v>0</v>
      </c>
      <c r="AC88" s="43"/>
      <c r="AD88" s="43"/>
      <c r="AE88" s="43"/>
      <c r="AF88" s="43"/>
      <c r="AG88" s="43"/>
      <c r="AH88" s="105">
        <v>14</v>
      </c>
    </row>
    <row r="89" spans="1:35" ht="15" thickBot="1" x14ac:dyDescent="0.25">
      <c r="A89" s="1" t="s">
        <v>100</v>
      </c>
      <c r="B89" s="52" t="s">
        <v>376</v>
      </c>
      <c r="C89" s="28"/>
      <c r="D89" s="68"/>
      <c r="E89" s="22"/>
      <c r="F89" s="105">
        <v>114</v>
      </c>
      <c r="G89" s="229"/>
      <c r="H89" s="7">
        <v>118</v>
      </c>
      <c r="I89" s="43">
        <v>3</v>
      </c>
      <c r="J89" s="43">
        <v>2</v>
      </c>
      <c r="K89" s="43">
        <v>1</v>
      </c>
      <c r="L89" s="43">
        <v>1</v>
      </c>
      <c r="M89" s="43">
        <v>0</v>
      </c>
      <c r="N89" s="43">
        <v>0</v>
      </c>
      <c r="O89" s="43">
        <v>2</v>
      </c>
      <c r="P89" s="43"/>
      <c r="Q89" s="43"/>
      <c r="R89" s="43"/>
      <c r="S89" s="43"/>
      <c r="T89" s="43"/>
      <c r="U89" s="105">
        <v>9</v>
      </c>
      <c r="V89" s="43">
        <v>6</v>
      </c>
      <c r="W89" s="43">
        <v>0</v>
      </c>
      <c r="X89" s="43">
        <v>13</v>
      </c>
      <c r="Y89" s="43">
        <v>6</v>
      </c>
      <c r="Z89" s="43">
        <v>0</v>
      </c>
      <c r="AA89" s="43">
        <v>0</v>
      </c>
      <c r="AB89" s="43">
        <v>0</v>
      </c>
      <c r="AC89" s="43"/>
      <c r="AD89" s="43"/>
      <c r="AE89" s="43"/>
      <c r="AF89" s="43"/>
      <c r="AG89" s="43"/>
      <c r="AH89" s="105">
        <v>25</v>
      </c>
    </row>
    <row r="90" spans="1:35" ht="15" thickBot="1" x14ac:dyDescent="0.25">
      <c r="A90" s="1" t="s">
        <v>100</v>
      </c>
      <c r="B90" s="52" t="s">
        <v>377</v>
      </c>
      <c r="C90" s="28"/>
      <c r="D90" s="68"/>
      <c r="E90" s="22"/>
      <c r="F90" s="105">
        <v>50</v>
      </c>
      <c r="G90" s="229"/>
      <c r="H90" s="7">
        <v>53</v>
      </c>
      <c r="I90" s="43">
        <v>0</v>
      </c>
      <c r="J90" s="43">
        <v>4</v>
      </c>
      <c r="K90" s="43">
        <v>0</v>
      </c>
      <c r="L90" s="43">
        <v>1</v>
      </c>
      <c r="M90" s="43">
        <v>0</v>
      </c>
      <c r="N90" s="43">
        <v>0</v>
      </c>
      <c r="O90" s="43">
        <v>2</v>
      </c>
      <c r="P90" s="43"/>
      <c r="Q90" s="43"/>
      <c r="R90" s="43"/>
      <c r="S90" s="43"/>
      <c r="T90" s="43"/>
      <c r="U90" s="105">
        <v>7</v>
      </c>
      <c r="V90" s="43">
        <v>0</v>
      </c>
      <c r="W90" s="43">
        <v>0</v>
      </c>
      <c r="X90" s="43">
        <v>4</v>
      </c>
      <c r="Y90" s="43">
        <v>0</v>
      </c>
      <c r="Z90" s="43">
        <v>0</v>
      </c>
      <c r="AA90" s="43">
        <v>0</v>
      </c>
      <c r="AB90" s="43">
        <v>0</v>
      </c>
      <c r="AC90" s="43"/>
      <c r="AD90" s="43"/>
      <c r="AE90" s="43"/>
      <c r="AF90" s="43"/>
      <c r="AG90" s="43"/>
      <c r="AH90" s="105">
        <v>4</v>
      </c>
    </row>
    <row r="91" spans="1:35" ht="15" thickBot="1" x14ac:dyDescent="0.25">
      <c r="A91" s="1" t="s">
        <v>100</v>
      </c>
      <c r="B91" s="52" t="s">
        <v>378</v>
      </c>
      <c r="C91" s="28"/>
      <c r="D91" s="68"/>
      <c r="E91" s="22"/>
      <c r="F91" s="105">
        <v>83</v>
      </c>
      <c r="G91" s="229"/>
      <c r="H91" s="7">
        <v>89</v>
      </c>
      <c r="I91" s="43">
        <v>1</v>
      </c>
      <c r="J91" s="43">
        <v>4</v>
      </c>
      <c r="K91" s="43">
        <v>3</v>
      </c>
      <c r="L91" s="43">
        <v>2</v>
      </c>
      <c r="M91" s="43">
        <v>3</v>
      </c>
      <c r="N91" s="43">
        <v>0</v>
      </c>
      <c r="O91" s="43">
        <v>1</v>
      </c>
      <c r="P91" s="43"/>
      <c r="Q91" s="43"/>
      <c r="R91" s="43"/>
      <c r="S91" s="43"/>
      <c r="T91" s="43"/>
      <c r="U91" s="105">
        <v>14</v>
      </c>
      <c r="V91" s="43">
        <v>1</v>
      </c>
      <c r="W91" s="43">
        <v>0</v>
      </c>
      <c r="X91" s="43">
        <v>8</v>
      </c>
      <c r="Y91" s="43">
        <v>2</v>
      </c>
      <c r="Z91" s="43">
        <v>0</v>
      </c>
      <c r="AA91" s="43">
        <v>0</v>
      </c>
      <c r="AB91" s="43">
        <v>0</v>
      </c>
      <c r="AC91" s="43"/>
      <c r="AD91" s="43"/>
      <c r="AE91" s="43"/>
      <c r="AF91" s="43"/>
      <c r="AG91" s="43"/>
      <c r="AH91" s="105">
        <v>11</v>
      </c>
    </row>
    <row r="92" spans="1:35" ht="15" thickBot="1" x14ac:dyDescent="0.25">
      <c r="A92" s="294" t="s">
        <v>439</v>
      </c>
      <c r="B92" s="295"/>
      <c r="C92" s="249">
        <v>1.5389865765267983</v>
      </c>
      <c r="D92" s="250">
        <v>0.33857704683589562</v>
      </c>
      <c r="E92" s="5">
        <v>0</v>
      </c>
      <c r="F92" s="211">
        <v>902</v>
      </c>
      <c r="G92" s="5">
        <v>0</v>
      </c>
      <c r="H92" s="5">
        <v>733</v>
      </c>
      <c r="I92" s="5">
        <v>25</v>
      </c>
      <c r="J92" s="5">
        <v>18</v>
      </c>
      <c r="K92" s="5">
        <v>11</v>
      </c>
      <c r="L92" s="5">
        <v>17</v>
      </c>
      <c r="M92" s="5">
        <v>23</v>
      </c>
      <c r="N92" s="5">
        <v>18</v>
      </c>
      <c r="O92" s="5">
        <v>30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211">
        <v>142</v>
      </c>
      <c r="V92" s="5">
        <v>12</v>
      </c>
      <c r="W92" s="5">
        <v>0</v>
      </c>
      <c r="X92" s="5">
        <v>49</v>
      </c>
      <c r="Y92" s="5">
        <v>8</v>
      </c>
      <c r="Z92" s="5">
        <v>23</v>
      </c>
      <c r="AA92" s="5">
        <v>4</v>
      </c>
      <c r="AB92" s="5">
        <v>1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211">
        <v>97</v>
      </c>
      <c r="AI92" s="5">
        <v>2797</v>
      </c>
    </row>
    <row r="93" spans="1:35" ht="16.5" customHeight="1" thickBot="1" x14ac:dyDescent="0.25">
      <c r="A93" s="1" t="s">
        <v>116</v>
      </c>
      <c r="B93" s="52" t="s">
        <v>380</v>
      </c>
      <c r="C93" s="28"/>
      <c r="D93" s="68"/>
      <c r="E93" s="22"/>
      <c r="F93" s="105">
        <v>365</v>
      </c>
      <c r="G93" s="229"/>
      <c r="H93" s="7">
        <v>319</v>
      </c>
      <c r="I93" s="43">
        <v>14</v>
      </c>
      <c r="J93" s="43">
        <v>8</v>
      </c>
      <c r="K93" s="43">
        <v>13</v>
      </c>
      <c r="L93" s="43">
        <v>3</v>
      </c>
      <c r="M93" s="43">
        <v>7</v>
      </c>
      <c r="N93" s="43">
        <v>13</v>
      </c>
      <c r="O93" s="43">
        <v>14</v>
      </c>
      <c r="P93" s="43"/>
      <c r="Q93" s="43"/>
      <c r="R93" s="43"/>
      <c r="S93" s="43"/>
      <c r="T93" s="43"/>
      <c r="U93" s="105">
        <v>72</v>
      </c>
      <c r="V93" s="43">
        <v>4</v>
      </c>
      <c r="W93" s="43">
        <v>8</v>
      </c>
      <c r="X93" s="43">
        <v>8</v>
      </c>
      <c r="Y93" s="43">
        <v>4</v>
      </c>
      <c r="Z93" s="43">
        <v>1</v>
      </c>
      <c r="AA93" s="43">
        <v>2</v>
      </c>
      <c r="AB93" s="43">
        <v>4</v>
      </c>
      <c r="AC93" s="43"/>
      <c r="AD93" s="43"/>
      <c r="AE93" s="43"/>
      <c r="AF93" s="43"/>
      <c r="AG93" s="43"/>
      <c r="AH93" s="105">
        <v>31</v>
      </c>
    </row>
    <row r="94" spans="1:35" ht="15" thickBot="1" x14ac:dyDescent="0.25">
      <c r="A94" s="1" t="s">
        <v>116</v>
      </c>
      <c r="B94" s="52" t="s">
        <v>381</v>
      </c>
      <c r="C94" s="28"/>
      <c r="D94" s="68"/>
      <c r="E94" s="22"/>
      <c r="F94" s="105">
        <v>1072</v>
      </c>
      <c r="G94" s="229"/>
      <c r="H94" s="7">
        <v>1059</v>
      </c>
      <c r="I94" s="43">
        <v>54</v>
      </c>
      <c r="J94" s="43">
        <v>96</v>
      </c>
      <c r="K94" s="43">
        <v>14</v>
      </c>
      <c r="L94" s="43">
        <v>68</v>
      </c>
      <c r="M94" s="43">
        <v>68</v>
      </c>
      <c r="N94" s="43">
        <v>63</v>
      </c>
      <c r="O94" s="43">
        <v>68</v>
      </c>
      <c r="P94" s="43"/>
      <c r="Q94" s="43"/>
      <c r="R94" s="43"/>
      <c r="S94" s="43"/>
      <c r="T94" s="43"/>
      <c r="U94" s="105">
        <v>431</v>
      </c>
      <c r="V94" s="43">
        <v>0</v>
      </c>
      <c r="W94" s="43">
        <v>0</v>
      </c>
      <c r="X94" s="43">
        <v>4</v>
      </c>
      <c r="Y94" s="43">
        <v>8</v>
      </c>
      <c r="Z94" s="43">
        <v>8</v>
      </c>
      <c r="AA94" s="43">
        <v>4</v>
      </c>
      <c r="AB94" s="43">
        <v>4</v>
      </c>
      <c r="AC94" s="43"/>
      <c r="AD94" s="43"/>
      <c r="AE94" s="43"/>
      <c r="AF94" s="43"/>
      <c r="AG94" s="43"/>
      <c r="AH94" s="105">
        <v>28</v>
      </c>
    </row>
    <row r="95" spans="1:35" ht="15" thickBot="1" x14ac:dyDescent="0.25">
      <c r="A95" s="1" t="s">
        <v>116</v>
      </c>
      <c r="B95" s="52" t="s">
        <v>382</v>
      </c>
      <c r="C95" s="28"/>
      <c r="D95" s="68"/>
      <c r="E95" s="22"/>
      <c r="F95" s="105">
        <v>0</v>
      </c>
      <c r="G95" s="229"/>
      <c r="H95" s="7">
        <v>1047</v>
      </c>
      <c r="I95" s="43">
        <v>18</v>
      </c>
      <c r="J95" s="43">
        <v>19</v>
      </c>
      <c r="K95" s="43">
        <v>0</v>
      </c>
      <c r="L95" s="43">
        <v>36</v>
      </c>
      <c r="M95" s="43">
        <v>22</v>
      </c>
      <c r="N95" s="43">
        <v>0</v>
      </c>
      <c r="O95" s="43">
        <v>0</v>
      </c>
      <c r="P95" s="43"/>
      <c r="Q95" s="43"/>
      <c r="R95" s="43"/>
      <c r="S95" s="43"/>
      <c r="T95" s="43"/>
      <c r="U95" s="105">
        <v>95</v>
      </c>
      <c r="V95" s="43">
        <v>11</v>
      </c>
      <c r="W95" s="43">
        <v>55</v>
      </c>
      <c r="X95" s="43">
        <v>0</v>
      </c>
      <c r="Y95" s="43">
        <v>11</v>
      </c>
      <c r="Z95" s="43">
        <v>17</v>
      </c>
      <c r="AA95" s="43">
        <v>0</v>
      </c>
      <c r="AB95" s="43">
        <v>0</v>
      </c>
      <c r="AC95" s="43"/>
      <c r="AD95" s="43"/>
      <c r="AE95" s="43"/>
      <c r="AF95" s="43"/>
      <c r="AG95" s="43"/>
      <c r="AH95" s="105">
        <v>94</v>
      </c>
    </row>
    <row r="96" spans="1:35" ht="15" thickBot="1" x14ac:dyDescent="0.25">
      <c r="A96" s="1" t="s">
        <v>116</v>
      </c>
      <c r="B96" s="52" t="s">
        <v>383</v>
      </c>
      <c r="C96" s="28"/>
      <c r="D96" s="68"/>
      <c r="E96" s="22"/>
      <c r="F96" s="105">
        <v>263</v>
      </c>
      <c r="G96" s="229"/>
      <c r="H96" s="7">
        <v>294</v>
      </c>
      <c r="I96" s="43">
        <v>30</v>
      </c>
      <c r="J96" s="43">
        <v>13</v>
      </c>
      <c r="K96" s="43">
        <v>38</v>
      </c>
      <c r="L96" s="43">
        <v>11</v>
      </c>
      <c r="M96" s="43">
        <v>12</v>
      </c>
      <c r="N96" s="43">
        <v>11</v>
      </c>
      <c r="O96" s="43">
        <v>18</v>
      </c>
      <c r="P96" s="43"/>
      <c r="Q96" s="43"/>
      <c r="R96" s="43"/>
      <c r="S96" s="43"/>
      <c r="T96" s="43"/>
      <c r="U96" s="105">
        <v>133</v>
      </c>
      <c r="V96" s="43">
        <v>6</v>
      </c>
      <c r="W96" s="43">
        <v>3</v>
      </c>
      <c r="X96" s="43">
        <v>0</v>
      </c>
      <c r="Y96" s="43">
        <v>1</v>
      </c>
      <c r="Z96" s="43">
        <v>3</v>
      </c>
      <c r="AA96" s="43">
        <v>7</v>
      </c>
      <c r="AB96" s="43">
        <v>5</v>
      </c>
      <c r="AC96" s="43"/>
      <c r="AD96" s="43"/>
      <c r="AE96" s="43"/>
      <c r="AF96" s="43"/>
      <c r="AG96" s="43"/>
      <c r="AH96" s="105">
        <v>25</v>
      </c>
    </row>
    <row r="97" spans="1:35" ht="15" thickBot="1" x14ac:dyDescent="0.25">
      <c r="A97" s="1" t="s">
        <v>116</v>
      </c>
      <c r="B97" s="52" t="s">
        <v>384</v>
      </c>
      <c r="C97" s="28"/>
      <c r="D97" s="68"/>
      <c r="E97" s="22"/>
      <c r="F97" s="105">
        <v>53</v>
      </c>
      <c r="G97" s="229"/>
      <c r="H97" s="7">
        <v>63</v>
      </c>
      <c r="I97" s="43">
        <v>0</v>
      </c>
      <c r="J97" s="43">
        <v>0</v>
      </c>
      <c r="K97" s="43">
        <v>1</v>
      </c>
      <c r="L97" s="43">
        <v>1</v>
      </c>
      <c r="M97" s="43">
        <v>0</v>
      </c>
      <c r="N97" s="43">
        <v>2</v>
      </c>
      <c r="O97" s="43">
        <v>0</v>
      </c>
      <c r="P97" s="43"/>
      <c r="Q97" s="43"/>
      <c r="R97" s="43"/>
      <c r="S97" s="43"/>
      <c r="T97" s="43"/>
      <c r="U97" s="105">
        <v>4</v>
      </c>
      <c r="V97" s="43">
        <v>0</v>
      </c>
      <c r="W97" s="43">
        <v>1</v>
      </c>
      <c r="X97" s="43">
        <v>0</v>
      </c>
      <c r="Y97" s="43">
        <v>2</v>
      </c>
      <c r="Z97" s="43">
        <v>0</v>
      </c>
      <c r="AA97" s="43">
        <v>1</v>
      </c>
      <c r="AB97" s="43">
        <v>0</v>
      </c>
      <c r="AC97" s="43"/>
      <c r="AD97" s="43"/>
      <c r="AE97" s="43"/>
      <c r="AF97" s="43"/>
      <c r="AG97" s="43"/>
      <c r="AH97" s="105">
        <v>4</v>
      </c>
    </row>
    <row r="98" spans="1:35" ht="15" thickBot="1" x14ac:dyDescent="0.25">
      <c r="A98" s="1" t="s">
        <v>116</v>
      </c>
      <c r="B98" s="52" t="s">
        <v>385</v>
      </c>
      <c r="C98" s="28"/>
      <c r="D98" s="68"/>
      <c r="E98" s="22"/>
      <c r="F98" s="105">
        <v>62</v>
      </c>
      <c r="G98" s="229"/>
      <c r="H98" s="7">
        <v>59</v>
      </c>
      <c r="I98" s="43">
        <v>0</v>
      </c>
      <c r="J98" s="43">
        <v>2</v>
      </c>
      <c r="K98" s="43">
        <v>1</v>
      </c>
      <c r="L98" s="43">
        <v>3</v>
      </c>
      <c r="M98" s="43">
        <v>0</v>
      </c>
      <c r="N98" s="43">
        <v>0</v>
      </c>
      <c r="O98" s="43">
        <v>0</v>
      </c>
      <c r="P98" s="43"/>
      <c r="Q98" s="43"/>
      <c r="R98" s="43"/>
      <c r="S98" s="43"/>
      <c r="T98" s="43"/>
      <c r="U98" s="105">
        <v>6</v>
      </c>
      <c r="V98" s="43">
        <v>0</v>
      </c>
      <c r="W98" s="43">
        <v>0</v>
      </c>
      <c r="X98" s="43">
        <v>2</v>
      </c>
      <c r="Y98" s="43">
        <v>0</v>
      </c>
      <c r="Z98" s="43">
        <v>0</v>
      </c>
      <c r="AA98" s="43">
        <v>2</v>
      </c>
      <c r="AB98" s="43">
        <v>0</v>
      </c>
      <c r="AC98" s="43"/>
      <c r="AD98" s="43"/>
      <c r="AE98" s="43"/>
      <c r="AF98" s="43"/>
      <c r="AG98" s="43"/>
      <c r="AH98" s="105">
        <v>4</v>
      </c>
    </row>
    <row r="99" spans="1:35" ht="15" thickBot="1" x14ac:dyDescent="0.25">
      <c r="A99" s="1" t="s">
        <v>116</v>
      </c>
      <c r="B99" s="52" t="s">
        <v>386</v>
      </c>
      <c r="C99" s="28"/>
      <c r="D99" s="68"/>
      <c r="E99" s="22"/>
      <c r="F99" s="105">
        <v>58</v>
      </c>
      <c r="G99" s="229"/>
      <c r="H99" s="7">
        <v>47</v>
      </c>
      <c r="I99" s="43">
        <v>3</v>
      </c>
      <c r="J99" s="43">
        <v>0</v>
      </c>
      <c r="K99" s="43">
        <v>1</v>
      </c>
      <c r="L99" s="43">
        <v>3</v>
      </c>
      <c r="M99" s="43">
        <v>0</v>
      </c>
      <c r="N99" s="43">
        <v>3</v>
      </c>
      <c r="O99" s="43">
        <v>0</v>
      </c>
      <c r="P99" s="43"/>
      <c r="Q99" s="43"/>
      <c r="R99" s="43"/>
      <c r="S99" s="43"/>
      <c r="T99" s="43"/>
      <c r="U99" s="105">
        <v>10</v>
      </c>
      <c r="V99" s="43">
        <v>0</v>
      </c>
      <c r="W99" s="43">
        <v>0</v>
      </c>
      <c r="X99" s="43">
        <v>1</v>
      </c>
      <c r="Y99" s="43">
        <v>0</v>
      </c>
      <c r="Z99" s="43">
        <v>0</v>
      </c>
      <c r="AA99" s="43">
        <v>5</v>
      </c>
      <c r="AB99" s="43">
        <v>0</v>
      </c>
      <c r="AC99" s="43"/>
      <c r="AD99" s="43"/>
      <c r="AE99" s="43"/>
      <c r="AF99" s="43"/>
      <c r="AG99" s="43"/>
      <c r="AH99" s="105">
        <v>6</v>
      </c>
    </row>
    <row r="100" spans="1:35" ht="15" thickBot="1" x14ac:dyDescent="0.25">
      <c r="A100" s="1" t="s">
        <v>116</v>
      </c>
      <c r="B100" s="52" t="s">
        <v>387</v>
      </c>
      <c r="C100" s="28"/>
      <c r="D100" s="68"/>
      <c r="E100" s="22"/>
      <c r="F100" s="105">
        <v>30</v>
      </c>
      <c r="G100" s="229"/>
      <c r="H100" s="7">
        <v>13</v>
      </c>
      <c r="I100" s="43">
        <v>0</v>
      </c>
      <c r="J100" s="43">
        <v>0</v>
      </c>
      <c r="K100" s="43">
        <v>0</v>
      </c>
      <c r="L100" s="43">
        <v>0</v>
      </c>
      <c r="M100" s="43">
        <v>0</v>
      </c>
      <c r="N100" s="43">
        <v>0</v>
      </c>
      <c r="O100" s="43">
        <v>0</v>
      </c>
      <c r="P100" s="43"/>
      <c r="Q100" s="43"/>
      <c r="R100" s="43"/>
      <c r="S100" s="43"/>
      <c r="T100" s="43"/>
      <c r="U100" s="105">
        <v>0</v>
      </c>
      <c r="V100" s="43">
        <v>0</v>
      </c>
      <c r="W100" s="43">
        <v>0</v>
      </c>
      <c r="X100" s="43">
        <v>0</v>
      </c>
      <c r="Y100" s="43">
        <v>0</v>
      </c>
      <c r="Z100" s="43">
        <v>0</v>
      </c>
      <c r="AA100" s="43">
        <v>0</v>
      </c>
      <c r="AB100" s="43">
        <v>0</v>
      </c>
      <c r="AC100" s="43"/>
      <c r="AD100" s="43"/>
      <c r="AE100" s="43"/>
      <c r="AF100" s="43"/>
      <c r="AG100" s="43"/>
      <c r="AH100" s="105">
        <v>0</v>
      </c>
    </row>
    <row r="101" spans="1:35" ht="15" thickBot="1" x14ac:dyDescent="0.25">
      <c r="A101" s="1" t="s">
        <v>116</v>
      </c>
      <c r="B101" s="52" t="s">
        <v>388</v>
      </c>
      <c r="C101" s="28"/>
      <c r="D101" s="68"/>
      <c r="E101" s="22"/>
      <c r="F101" s="105">
        <v>23</v>
      </c>
      <c r="G101" s="229"/>
      <c r="H101" s="7">
        <v>27</v>
      </c>
      <c r="I101" s="43">
        <v>0</v>
      </c>
      <c r="J101" s="43">
        <v>0</v>
      </c>
      <c r="K101" s="43">
        <v>1</v>
      </c>
      <c r="L101" s="43">
        <v>0</v>
      </c>
      <c r="M101" s="43">
        <v>0</v>
      </c>
      <c r="N101" s="43">
        <v>3</v>
      </c>
      <c r="O101" s="43">
        <v>0</v>
      </c>
      <c r="P101" s="43"/>
      <c r="Q101" s="43"/>
      <c r="R101" s="43"/>
      <c r="S101" s="43"/>
      <c r="T101" s="43"/>
      <c r="U101" s="105">
        <v>4</v>
      </c>
      <c r="V101" s="43">
        <v>0</v>
      </c>
      <c r="W101" s="43">
        <v>0</v>
      </c>
      <c r="X101" s="43">
        <v>1</v>
      </c>
      <c r="Y101" s="43">
        <v>0</v>
      </c>
      <c r="Z101" s="43">
        <v>0</v>
      </c>
      <c r="AA101" s="43">
        <v>0</v>
      </c>
      <c r="AB101" s="43">
        <v>0</v>
      </c>
      <c r="AC101" s="43"/>
      <c r="AD101" s="43"/>
      <c r="AE101" s="43"/>
      <c r="AF101" s="43"/>
      <c r="AG101" s="43"/>
      <c r="AH101" s="105">
        <v>1</v>
      </c>
    </row>
    <row r="102" spans="1:35" ht="15" thickBot="1" x14ac:dyDescent="0.25">
      <c r="A102" s="1" t="s">
        <v>116</v>
      </c>
      <c r="B102" s="52" t="s">
        <v>389</v>
      </c>
      <c r="C102" s="28"/>
      <c r="D102" s="68"/>
      <c r="E102" s="22"/>
      <c r="F102" s="105">
        <v>74</v>
      </c>
      <c r="G102" s="229"/>
      <c r="H102" s="7">
        <v>67</v>
      </c>
      <c r="I102" s="43">
        <v>1</v>
      </c>
      <c r="J102" s="43">
        <v>2</v>
      </c>
      <c r="K102" s="43">
        <v>2</v>
      </c>
      <c r="L102" s="43">
        <v>2</v>
      </c>
      <c r="M102" s="43">
        <v>0</v>
      </c>
      <c r="N102" s="43">
        <v>0</v>
      </c>
      <c r="O102" s="43">
        <v>0</v>
      </c>
      <c r="P102" s="43"/>
      <c r="Q102" s="43"/>
      <c r="R102" s="43"/>
      <c r="S102" s="43"/>
      <c r="T102" s="43"/>
      <c r="U102" s="105">
        <v>7</v>
      </c>
      <c r="V102" s="43">
        <v>0</v>
      </c>
      <c r="W102" s="43">
        <v>0</v>
      </c>
      <c r="X102" s="43">
        <v>2</v>
      </c>
      <c r="Y102" s="43">
        <v>2</v>
      </c>
      <c r="Z102" s="43">
        <v>0</v>
      </c>
      <c r="AA102" s="43">
        <v>0</v>
      </c>
      <c r="AB102" s="43">
        <v>0</v>
      </c>
      <c r="AC102" s="43"/>
      <c r="AD102" s="43"/>
      <c r="AE102" s="43"/>
      <c r="AF102" s="43"/>
      <c r="AG102" s="43"/>
      <c r="AH102" s="105">
        <v>4</v>
      </c>
    </row>
    <row r="103" spans="1:35" ht="15" thickBot="1" x14ac:dyDescent="0.25">
      <c r="A103" s="1" t="s">
        <v>116</v>
      </c>
      <c r="B103" s="52" t="s">
        <v>390</v>
      </c>
      <c r="C103" s="28"/>
      <c r="D103" s="68"/>
      <c r="E103" s="22"/>
      <c r="F103" s="105">
        <v>11</v>
      </c>
      <c r="G103" s="229"/>
      <c r="H103" s="7">
        <v>8</v>
      </c>
      <c r="I103" s="43">
        <v>0</v>
      </c>
      <c r="J103" s="43">
        <v>0</v>
      </c>
      <c r="K103" s="43">
        <v>0</v>
      </c>
      <c r="L103" s="43">
        <v>0</v>
      </c>
      <c r="M103" s="43">
        <v>0</v>
      </c>
      <c r="N103" s="43">
        <v>0</v>
      </c>
      <c r="O103" s="43">
        <v>0</v>
      </c>
      <c r="P103" s="43"/>
      <c r="Q103" s="43"/>
      <c r="R103" s="43"/>
      <c r="S103" s="43"/>
      <c r="T103" s="43"/>
      <c r="U103" s="105">
        <v>0</v>
      </c>
      <c r="V103" s="43">
        <v>0</v>
      </c>
      <c r="W103" s="43">
        <v>0</v>
      </c>
      <c r="X103" s="43">
        <v>0</v>
      </c>
      <c r="Y103" s="43">
        <v>0</v>
      </c>
      <c r="Z103" s="43">
        <v>0</v>
      </c>
      <c r="AA103" s="43">
        <v>0</v>
      </c>
      <c r="AB103" s="43">
        <v>0</v>
      </c>
      <c r="AC103" s="43"/>
      <c r="AD103" s="43"/>
      <c r="AE103" s="43"/>
      <c r="AF103" s="43"/>
      <c r="AG103" s="43"/>
      <c r="AH103" s="105">
        <v>0</v>
      </c>
    </row>
    <row r="104" spans="1:35" ht="15" thickBot="1" x14ac:dyDescent="0.25">
      <c r="A104" s="1" t="s">
        <v>116</v>
      </c>
      <c r="B104" s="52" t="s">
        <v>391</v>
      </c>
      <c r="C104" s="28"/>
      <c r="D104" s="68"/>
      <c r="E104" s="22"/>
      <c r="F104" s="105">
        <v>68</v>
      </c>
      <c r="G104" s="229"/>
      <c r="H104" s="7">
        <v>83</v>
      </c>
      <c r="I104" s="43">
        <v>0</v>
      </c>
      <c r="J104" s="43">
        <v>0</v>
      </c>
      <c r="K104" s="43">
        <v>0</v>
      </c>
      <c r="L104" s="43">
        <v>0</v>
      </c>
      <c r="M104" s="43">
        <v>0</v>
      </c>
      <c r="N104" s="43">
        <v>2</v>
      </c>
      <c r="O104" s="43">
        <v>0</v>
      </c>
      <c r="P104" s="43"/>
      <c r="Q104" s="43"/>
      <c r="R104" s="43"/>
      <c r="S104" s="43"/>
      <c r="T104" s="43"/>
      <c r="U104" s="105">
        <v>2</v>
      </c>
      <c r="V104" s="43">
        <v>0</v>
      </c>
      <c r="W104" s="43">
        <v>0</v>
      </c>
      <c r="X104" s="43">
        <v>0</v>
      </c>
      <c r="Y104" s="43">
        <v>0</v>
      </c>
      <c r="Z104" s="43">
        <v>0</v>
      </c>
      <c r="AA104" s="43">
        <v>0</v>
      </c>
      <c r="AB104" s="43">
        <v>0</v>
      </c>
      <c r="AC104" s="43"/>
      <c r="AD104" s="43"/>
      <c r="AE104" s="43"/>
      <c r="AF104" s="43"/>
      <c r="AG104" s="43"/>
      <c r="AH104" s="105">
        <v>0</v>
      </c>
    </row>
    <row r="105" spans="1:35" ht="15" thickBot="1" x14ac:dyDescent="0.25">
      <c r="A105" s="1" t="s">
        <v>116</v>
      </c>
      <c r="B105" s="52" t="s">
        <v>392</v>
      </c>
      <c r="C105" s="28"/>
      <c r="D105" s="68"/>
      <c r="E105" s="22"/>
      <c r="F105" s="105">
        <v>55</v>
      </c>
      <c r="G105" s="229"/>
      <c r="H105" s="7">
        <v>47</v>
      </c>
      <c r="I105" s="43">
        <v>0</v>
      </c>
      <c r="J105" s="43">
        <v>0</v>
      </c>
      <c r="K105" s="43">
        <v>0</v>
      </c>
      <c r="L105" s="43">
        <v>0</v>
      </c>
      <c r="M105" s="43">
        <v>0</v>
      </c>
      <c r="N105" s="43">
        <v>4</v>
      </c>
      <c r="O105" s="43">
        <v>0</v>
      </c>
      <c r="P105" s="43"/>
      <c r="Q105" s="43"/>
      <c r="R105" s="43"/>
      <c r="S105" s="43"/>
      <c r="T105" s="43"/>
      <c r="U105" s="105">
        <v>4</v>
      </c>
      <c r="V105" s="43">
        <v>0</v>
      </c>
      <c r="W105" s="43">
        <v>0</v>
      </c>
      <c r="X105" s="43">
        <v>0</v>
      </c>
      <c r="Y105" s="43">
        <v>0</v>
      </c>
      <c r="Z105" s="43">
        <v>0</v>
      </c>
      <c r="AA105" s="43">
        <v>0</v>
      </c>
      <c r="AB105" s="43">
        <v>0</v>
      </c>
      <c r="AC105" s="43"/>
      <c r="AD105" s="43"/>
      <c r="AE105" s="43"/>
      <c r="AF105" s="43"/>
      <c r="AG105" s="43"/>
      <c r="AH105" s="105">
        <v>0</v>
      </c>
    </row>
    <row r="106" spans="1:35" ht="15" thickBot="1" x14ac:dyDescent="0.25">
      <c r="A106" s="1" t="s">
        <v>116</v>
      </c>
      <c r="B106" s="52" t="s">
        <v>393</v>
      </c>
      <c r="C106" s="28"/>
      <c r="D106" s="68"/>
      <c r="E106" s="22"/>
      <c r="F106" s="105">
        <v>269</v>
      </c>
      <c r="G106" s="229"/>
      <c r="H106" s="7">
        <v>229</v>
      </c>
      <c r="I106" s="43">
        <v>13</v>
      </c>
      <c r="J106" s="43">
        <v>4</v>
      </c>
      <c r="K106" s="43">
        <v>8</v>
      </c>
      <c r="L106" s="43">
        <v>14</v>
      </c>
      <c r="M106" s="43">
        <v>3</v>
      </c>
      <c r="N106" s="43">
        <v>8</v>
      </c>
      <c r="O106" s="43">
        <v>11</v>
      </c>
      <c r="P106" s="43"/>
      <c r="Q106" s="43"/>
      <c r="R106" s="43"/>
      <c r="S106" s="43"/>
      <c r="T106" s="43"/>
      <c r="U106" s="105">
        <v>61</v>
      </c>
      <c r="V106" s="43">
        <v>30</v>
      </c>
      <c r="W106" s="43">
        <v>1</v>
      </c>
      <c r="X106" s="43">
        <v>0</v>
      </c>
      <c r="Y106" s="43">
        <v>0</v>
      </c>
      <c r="Z106" s="43">
        <v>3</v>
      </c>
      <c r="AA106" s="43">
        <v>9</v>
      </c>
      <c r="AB106" s="43">
        <v>0</v>
      </c>
      <c r="AC106" s="43"/>
      <c r="AD106" s="43"/>
      <c r="AE106" s="43"/>
      <c r="AF106" s="43"/>
      <c r="AG106" s="43"/>
      <c r="AH106" s="105">
        <v>43</v>
      </c>
    </row>
    <row r="107" spans="1:35" ht="15" thickBot="1" x14ac:dyDescent="0.25">
      <c r="A107" s="1" t="s">
        <v>116</v>
      </c>
      <c r="B107" s="52" t="s">
        <v>394</v>
      </c>
      <c r="C107" s="28"/>
      <c r="D107" s="68"/>
      <c r="E107" s="22"/>
      <c r="F107" s="105">
        <v>72</v>
      </c>
      <c r="G107" s="229"/>
      <c r="H107" s="7">
        <v>79</v>
      </c>
      <c r="I107" s="43">
        <v>6</v>
      </c>
      <c r="J107" s="43">
        <v>3</v>
      </c>
      <c r="K107" s="43">
        <v>4</v>
      </c>
      <c r="L107" s="43">
        <v>3</v>
      </c>
      <c r="M107" s="43">
        <v>2</v>
      </c>
      <c r="N107" s="43">
        <v>6</v>
      </c>
      <c r="O107" s="43">
        <v>14</v>
      </c>
      <c r="P107" s="43"/>
      <c r="Q107" s="43"/>
      <c r="R107" s="43"/>
      <c r="S107" s="43"/>
      <c r="T107" s="43"/>
      <c r="U107" s="105">
        <v>38</v>
      </c>
      <c r="V107" s="43">
        <v>0</v>
      </c>
      <c r="W107" s="43">
        <v>0</v>
      </c>
      <c r="X107" s="43">
        <v>0</v>
      </c>
      <c r="Y107" s="43">
        <v>0</v>
      </c>
      <c r="Z107" s="43">
        <v>0</v>
      </c>
      <c r="AA107" s="43">
        <v>0</v>
      </c>
      <c r="AB107" s="43">
        <v>0</v>
      </c>
      <c r="AC107" s="43"/>
      <c r="AD107" s="43"/>
      <c r="AE107" s="43"/>
      <c r="AF107" s="43"/>
      <c r="AG107" s="43"/>
      <c r="AH107" s="105">
        <v>0</v>
      </c>
    </row>
    <row r="108" spans="1:35" ht="15" thickBot="1" x14ac:dyDescent="0.25">
      <c r="A108" s="1" t="s">
        <v>116</v>
      </c>
      <c r="B108" s="52" t="s">
        <v>395</v>
      </c>
      <c r="C108" s="28"/>
      <c r="D108" s="68"/>
      <c r="E108" s="22"/>
      <c r="F108" s="105">
        <v>165</v>
      </c>
      <c r="G108" s="229"/>
      <c r="H108" s="7">
        <v>165</v>
      </c>
      <c r="I108" s="43">
        <v>8</v>
      </c>
      <c r="J108" s="43">
        <v>7</v>
      </c>
      <c r="K108" s="43">
        <v>3</v>
      </c>
      <c r="L108" s="43">
        <v>4</v>
      </c>
      <c r="M108" s="43">
        <v>3</v>
      </c>
      <c r="N108" s="43">
        <v>2</v>
      </c>
      <c r="O108" s="43">
        <v>8</v>
      </c>
      <c r="P108" s="43"/>
      <c r="Q108" s="43"/>
      <c r="R108" s="43"/>
      <c r="S108" s="43"/>
      <c r="T108" s="43"/>
      <c r="U108" s="105">
        <v>35</v>
      </c>
      <c r="V108" s="43">
        <v>3</v>
      </c>
      <c r="W108" s="43">
        <v>30</v>
      </c>
      <c r="X108" s="43">
        <v>1</v>
      </c>
      <c r="Y108" s="43">
        <v>9</v>
      </c>
      <c r="Z108" s="43">
        <v>0</v>
      </c>
      <c r="AA108" s="43">
        <v>0</v>
      </c>
      <c r="AB108" s="43">
        <v>8</v>
      </c>
      <c r="AC108" s="43"/>
      <c r="AD108" s="43"/>
      <c r="AE108" s="43"/>
      <c r="AF108" s="43"/>
      <c r="AG108" s="43"/>
      <c r="AH108" s="105">
        <v>51</v>
      </c>
    </row>
    <row r="109" spans="1:35" ht="15" thickBot="1" x14ac:dyDescent="0.25">
      <c r="A109" s="1" t="s">
        <v>116</v>
      </c>
      <c r="B109" s="52" t="s">
        <v>396</v>
      </c>
      <c r="C109" s="28"/>
      <c r="D109" s="68"/>
      <c r="E109" s="22"/>
      <c r="F109" s="105">
        <v>142</v>
      </c>
      <c r="G109" s="229"/>
      <c r="H109" s="7">
        <v>111</v>
      </c>
      <c r="I109" s="43">
        <v>3</v>
      </c>
      <c r="J109" s="43">
        <v>0</v>
      </c>
      <c r="K109" s="43">
        <v>0</v>
      </c>
      <c r="L109" s="43">
        <v>0</v>
      </c>
      <c r="M109" s="43">
        <v>0</v>
      </c>
      <c r="N109" s="43">
        <v>0</v>
      </c>
      <c r="O109" s="43">
        <v>4</v>
      </c>
      <c r="P109" s="43"/>
      <c r="Q109" s="43"/>
      <c r="R109" s="43"/>
      <c r="S109" s="43"/>
      <c r="T109" s="43"/>
      <c r="U109" s="105">
        <v>7</v>
      </c>
      <c r="V109" s="43">
        <v>0</v>
      </c>
      <c r="W109" s="43">
        <v>0</v>
      </c>
      <c r="X109" s="43">
        <v>0</v>
      </c>
      <c r="Y109" s="43">
        <v>0</v>
      </c>
      <c r="Z109" s="43">
        <v>0</v>
      </c>
      <c r="AA109" s="43">
        <v>0</v>
      </c>
      <c r="AB109" s="43">
        <v>2</v>
      </c>
      <c r="AC109" s="43"/>
      <c r="AD109" s="43"/>
      <c r="AE109" s="43"/>
      <c r="AF109" s="43"/>
      <c r="AG109" s="43"/>
      <c r="AH109" s="105">
        <v>2</v>
      </c>
    </row>
    <row r="110" spans="1:35" ht="15" thickBot="1" x14ac:dyDescent="0.25">
      <c r="A110" s="138" t="s">
        <v>116</v>
      </c>
      <c r="B110" s="52" t="s">
        <v>397</v>
      </c>
      <c r="C110" s="28"/>
      <c r="D110" s="68"/>
      <c r="E110" s="22"/>
      <c r="F110" s="105">
        <v>820</v>
      </c>
      <c r="G110" s="229"/>
      <c r="H110" s="7">
        <v>835</v>
      </c>
      <c r="I110" s="43">
        <v>56</v>
      </c>
      <c r="J110" s="43">
        <v>33</v>
      </c>
      <c r="K110" s="43">
        <v>28</v>
      </c>
      <c r="L110" s="43">
        <v>18</v>
      </c>
      <c r="M110" s="43">
        <v>25</v>
      </c>
      <c r="N110" s="43">
        <v>52</v>
      </c>
      <c r="O110" s="43">
        <v>30</v>
      </c>
      <c r="P110" s="43"/>
      <c r="Q110" s="43"/>
      <c r="R110" s="43"/>
      <c r="S110" s="43"/>
      <c r="T110" s="43"/>
      <c r="U110" s="105">
        <v>242</v>
      </c>
      <c r="V110" s="43">
        <v>19</v>
      </c>
      <c r="W110" s="43">
        <v>12</v>
      </c>
      <c r="X110" s="43">
        <v>10</v>
      </c>
      <c r="Y110" s="43">
        <v>10</v>
      </c>
      <c r="Z110" s="43">
        <v>14</v>
      </c>
      <c r="AA110" s="43">
        <v>141</v>
      </c>
      <c r="AB110" s="43">
        <v>8</v>
      </c>
      <c r="AC110" s="43"/>
      <c r="AD110" s="43"/>
      <c r="AE110" s="43"/>
      <c r="AF110" s="43"/>
      <c r="AG110" s="43"/>
      <c r="AH110" s="105">
        <v>214</v>
      </c>
    </row>
    <row r="111" spans="1:35" ht="15" thickBot="1" x14ac:dyDescent="0.25">
      <c r="A111" s="294" t="s">
        <v>163</v>
      </c>
      <c r="B111" s="295"/>
      <c r="C111" s="249">
        <v>0.92589362036180944</v>
      </c>
      <c r="D111" s="250">
        <v>0.17591978786874379</v>
      </c>
      <c r="E111" s="5">
        <v>0</v>
      </c>
      <c r="F111" s="211">
        <v>3602</v>
      </c>
      <c r="G111" s="5">
        <v>0</v>
      </c>
      <c r="H111" s="5">
        <v>4552</v>
      </c>
      <c r="I111" s="5">
        <v>206</v>
      </c>
      <c r="J111" s="5">
        <v>187</v>
      </c>
      <c r="K111" s="5">
        <v>114</v>
      </c>
      <c r="L111" s="5">
        <v>166</v>
      </c>
      <c r="M111" s="5">
        <v>142</v>
      </c>
      <c r="N111" s="5">
        <v>169</v>
      </c>
      <c r="O111" s="5">
        <v>167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211">
        <v>1151</v>
      </c>
      <c r="V111" s="5">
        <v>73</v>
      </c>
      <c r="W111" s="5">
        <v>110</v>
      </c>
      <c r="X111" s="5">
        <v>29</v>
      </c>
      <c r="Y111" s="5">
        <v>47</v>
      </c>
      <c r="Z111" s="5">
        <v>46</v>
      </c>
      <c r="AA111" s="5">
        <v>171</v>
      </c>
      <c r="AB111" s="5">
        <v>31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211">
        <v>507</v>
      </c>
      <c r="AI111" s="5">
        <v>24136</v>
      </c>
    </row>
    <row r="112" spans="1:35" ht="19.5" customHeight="1" thickBot="1" x14ac:dyDescent="0.25">
      <c r="A112" s="1" t="s">
        <v>129</v>
      </c>
      <c r="B112" s="52" t="s">
        <v>398</v>
      </c>
      <c r="C112" s="28"/>
      <c r="D112" s="68"/>
      <c r="E112" s="22"/>
      <c r="F112" s="105">
        <v>20</v>
      </c>
      <c r="G112" s="229"/>
      <c r="H112" s="7">
        <v>6</v>
      </c>
      <c r="I112" s="43">
        <v>0</v>
      </c>
      <c r="J112" s="43">
        <v>1</v>
      </c>
      <c r="K112" s="43">
        <v>0</v>
      </c>
      <c r="L112" s="43">
        <v>0</v>
      </c>
      <c r="M112" s="43">
        <v>0</v>
      </c>
      <c r="N112" s="43">
        <v>0</v>
      </c>
      <c r="O112" s="43">
        <v>0</v>
      </c>
      <c r="P112" s="43"/>
      <c r="Q112" s="43"/>
      <c r="R112" s="43"/>
      <c r="S112" s="43"/>
      <c r="T112" s="43"/>
      <c r="U112" s="105">
        <v>1</v>
      </c>
      <c r="V112" s="43">
        <v>0</v>
      </c>
      <c r="W112" s="43">
        <v>0</v>
      </c>
      <c r="X112" s="43">
        <v>0</v>
      </c>
      <c r="Y112" s="43">
        <v>0</v>
      </c>
      <c r="Z112" s="43">
        <v>0</v>
      </c>
      <c r="AA112" s="43">
        <v>0</v>
      </c>
      <c r="AB112" s="43">
        <v>0</v>
      </c>
      <c r="AC112" s="43"/>
      <c r="AD112" s="43"/>
      <c r="AE112" s="43"/>
      <c r="AF112" s="43"/>
      <c r="AG112" s="43"/>
      <c r="AH112" s="105">
        <v>0</v>
      </c>
    </row>
    <row r="113" spans="1:35" ht="15" thickBot="1" x14ac:dyDescent="0.25">
      <c r="A113" s="1" t="s">
        <v>129</v>
      </c>
      <c r="B113" s="52" t="s">
        <v>399</v>
      </c>
      <c r="C113" s="28"/>
      <c r="D113" s="68"/>
      <c r="E113" s="22"/>
      <c r="F113" s="105">
        <v>33</v>
      </c>
      <c r="G113" s="229"/>
      <c r="H113" s="7">
        <v>27</v>
      </c>
      <c r="I113" s="43">
        <v>3</v>
      </c>
      <c r="J113" s="43">
        <v>0</v>
      </c>
      <c r="K113" s="43">
        <v>0</v>
      </c>
      <c r="L113" s="43">
        <v>2</v>
      </c>
      <c r="M113" s="43">
        <v>0</v>
      </c>
      <c r="N113" s="43">
        <v>0</v>
      </c>
      <c r="O113" s="43">
        <v>0</v>
      </c>
      <c r="P113" s="43"/>
      <c r="Q113" s="43"/>
      <c r="R113" s="43"/>
      <c r="S113" s="43"/>
      <c r="T113" s="43"/>
      <c r="U113" s="105">
        <v>5</v>
      </c>
      <c r="V113" s="43">
        <v>2</v>
      </c>
      <c r="W113" s="43">
        <v>0</v>
      </c>
      <c r="X113" s="43">
        <v>0</v>
      </c>
      <c r="Y113" s="43">
        <v>0</v>
      </c>
      <c r="Z113" s="43">
        <v>0</v>
      </c>
      <c r="AA113" s="43">
        <v>0</v>
      </c>
      <c r="AB113" s="43">
        <v>0</v>
      </c>
      <c r="AC113" s="43"/>
      <c r="AD113" s="43"/>
      <c r="AE113" s="43"/>
      <c r="AF113" s="43"/>
      <c r="AG113" s="43"/>
      <c r="AH113" s="105">
        <v>2</v>
      </c>
    </row>
    <row r="114" spans="1:35" ht="15" thickBot="1" x14ac:dyDescent="0.25">
      <c r="A114" s="1" t="s">
        <v>129</v>
      </c>
      <c r="B114" s="52" t="s">
        <v>400</v>
      </c>
      <c r="C114" s="28"/>
      <c r="D114" s="68"/>
      <c r="E114" s="22"/>
      <c r="F114" s="105">
        <v>20</v>
      </c>
      <c r="G114" s="229"/>
      <c r="H114" s="7">
        <v>0</v>
      </c>
      <c r="I114" s="43">
        <v>0</v>
      </c>
      <c r="J114" s="43">
        <v>0</v>
      </c>
      <c r="K114" s="43">
        <v>0</v>
      </c>
      <c r="L114" s="43">
        <v>0</v>
      </c>
      <c r="M114" s="43">
        <v>1</v>
      </c>
      <c r="N114" s="43">
        <v>0</v>
      </c>
      <c r="O114" s="43">
        <v>0</v>
      </c>
      <c r="P114" s="43"/>
      <c r="Q114" s="43"/>
      <c r="R114" s="43"/>
      <c r="S114" s="43"/>
      <c r="T114" s="43"/>
      <c r="U114" s="105">
        <v>1</v>
      </c>
      <c r="V114" s="43">
        <v>0</v>
      </c>
      <c r="W114" s="43">
        <v>0</v>
      </c>
      <c r="X114" s="43">
        <v>0</v>
      </c>
      <c r="Y114" s="43">
        <v>0</v>
      </c>
      <c r="Z114" s="43">
        <v>3</v>
      </c>
      <c r="AA114" s="43">
        <v>0</v>
      </c>
      <c r="AB114" s="43">
        <v>0</v>
      </c>
      <c r="AC114" s="43"/>
      <c r="AD114" s="43"/>
      <c r="AE114" s="43"/>
      <c r="AF114" s="43"/>
      <c r="AG114" s="43"/>
      <c r="AH114" s="105">
        <v>3</v>
      </c>
    </row>
    <row r="115" spans="1:35" ht="15" thickBot="1" x14ac:dyDescent="0.25">
      <c r="A115" s="1" t="s">
        <v>129</v>
      </c>
      <c r="B115" s="52" t="s">
        <v>401</v>
      </c>
      <c r="C115" s="28"/>
      <c r="D115" s="68"/>
      <c r="E115" s="22"/>
      <c r="F115" s="105">
        <v>44</v>
      </c>
      <c r="G115" s="229"/>
      <c r="H115" s="7">
        <v>34</v>
      </c>
      <c r="I115" s="43">
        <v>3</v>
      </c>
      <c r="J115" s="43">
        <v>1</v>
      </c>
      <c r="K115" s="43">
        <v>0</v>
      </c>
      <c r="L115" s="43">
        <v>0</v>
      </c>
      <c r="M115" s="43">
        <v>0</v>
      </c>
      <c r="N115" s="43">
        <v>0</v>
      </c>
      <c r="O115" s="43">
        <v>0</v>
      </c>
      <c r="P115" s="43"/>
      <c r="Q115" s="43"/>
      <c r="R115" s="43"/>
      <c r="S115" s="43"/>
      <c r="T115" s="43"/>
      <c r="U115" s="105">
        <v>4</v>
      </c>
      <c r="V115" s="43">
        <v>6</v>
      </c>
      <c r="W115" s="43">
        <v>0</v>
      </c>
      <c r="X115" s="43">
        <v>2</v>
      </c>
      <c r="Y115" s="43">
        <v>0</v>
      </c>
      <c r="Z115" s="43">
        <v>0</v>
      </c>
      <c r="AA115" s="43">
        <v>0</v>
      </c>
      <c r="AB115" s="43">
        <v>0</v>
      </c>
      <c r="AC115" s="43"/>
      <c r="AD115" s="43"/>
      <c r="AE115" s="43"/>
      <c r="AF115" s="43"/>
      <c r="AG115" s="43"/>
      <c r="AH115" s="105">
        <v>8</v>
      </c>
    </row>
    <row r="116" spans="1:35" ht="15" thickBot="1" x14ac:dyDescent="0.25">
      <c r="A116" s="1" t="s">
        <v>129</v>
      </c>
      <c r="B116" s="52" t="s">
        <v>402</v>
      </c>
      <c r="C116" s="28"/>
      <c r="D116" s="68"/>
      <c r="E116" s="22"/>
      <c r="F116" s="105">
        <v>102</v>
      </c>
      <c r="G116" s="229"/>
      <c r="H116" s="7">
        <v>0</v>
      </c>
      <c r="I116" s="43">
        <v>0</v>
      </c>
      <c r="J116" s="43">
        <v>0</v>
      </c>
      <c r="K116" s="43">
        <v>0</v>
      </c>
      <c r="L116" s="43">
        <v>0</v>
      </c>
      <c r="M116" s="43">
        <v>1</v>
      </c>
      <c r="N116" s="43">
        <v>2</v>
      </c>
      <c r="O116" s="43">
        <v>0</v>
      </c>
      <c r="P116" s="43"/>
      <c r="Q116" s="43"/>
      <c r="R116" s="43"/>
      <c r="S116" s="43"/>
      <c r="T116" s="43"/>
      <c r="U116" s="105">
        <v>3</v>
      </c>
      <c r="V116" s="43">
        <v>0</v>
      </c>
      <c r="W116" s="43">
        <v>0</v>
      </c>
      <c r="X116" s="43">
        <v>0</v>
      </c>
      <c r="Y116" s="43">
        <v>0</v>
      </c>
      <c r="Z116" s="43">
        <v>0</v>
      </c>
      <c r="AA116" s="43">
        <v>0</v>
      </c>
      <c r="AB116" s="43">
        <v>0</v>
      </c>
      <c r="AC116" s="43"/>
      <c r="AD116" s="43"/>
      <c r="AE116" s="43"/>
      <c r="AF116" s="43"/>
      <c r="AG116" s="43"/>
      <c r="AH116" s="105">
        <v>0</v>
      </c>
    </row>
    <row r="117" spans="1:35" ht="15" thickBot="1" x14ac:dyDescent="0.25">
      <c r="A117" s="1" t="s">
        <v>129</v>
      </c>
      <c r="B117" s="52" t="s">
        <v>403</v>
      </c>
      <c r="C117" s="28"/>
      <c r="D117" s="68"/>
      <c r="E117" s="22"/>
      <c r="F117" s="105">
        <v>15</v>
      </c>
      <c r="G117" s="229"/>
      <c r="H117" s="7">
        <v>11</v>
      </c>
      <c r="I117" s="43">
        <v>0</v>
      </c>
      <c r="J117" s="43">
        <v>0</v>
      </c>
      <c r="K117" s="43">
        <v>0</v>
      </c>
      <c r="L117" s="43">
        <v>0</v>
      </c>
      <c r="M117" s="43">
        <v>0</v>
      </c>
      <c r="N117" s="43">
        <v>0</v>
      </c>
      <c r="O117" s="43">
        <v>0</v>
      </c>
      <c r="P117" s="43"/>
      <c r="Q117" s="43"/>
      <c r="R117" s="43"/>
      <c r="S117" s="43"/>
      <c r="T117" s="43"/>
      <c r="U117" s="105">
        <v>0</v>
      </c>
      <c r="V117" s="43">
        <v>0</v>
      </c>
      <c r="W117" s="43">
        <v>0</v>
      </c>
      <c r="X117" s="43">
        <v>0</v>
      </c>
      <c r="Y117" s="43">
        <v>0</v>
      </c>
      <c r="Z117" s="43">
        <v>0</v>
      </c>
      <c r="AA117" s="43">
        <v>0</v>
      </c>
      <c r="AB117" s="43">
        <v>0</v>
      </c>
      <c r="AC117" s="43"/>
      <c r="AD117" s="43"/>
      <c r="AE117" s="43"/>
      <c r="AF117" s="43"/>
      <c r="AG117" s="43"/>
      <c r="AH117" s="105">
        <v>0</v>
      </c>
    </row>
    <row r="118" spans="1:35" ht="15" thickBot="1" x14ac:dyDescent="0.25">
      <c r="A118" s="1" t="s">
        <v>129</v>
      </c>
      <c r="B118" s="52" t="s">
        <v>404</v>
      </c>
      <c r="C118" s="28"/>
      <c r="D118" s="68"/>
      <c r="E118" s="22"/>
      <c r="F118" s="105">
        <v>33</v>
      </c>
      <c r="G118" s="229"/>
      <c r="H118" s="7">
        <v>24</v>
      </c>
      <c r="I118" s="43">
        <v>0</v>
      </c>
      <c r="J118" s="43">
        <v>0</v>
      </c>
      <c r="K118" s="43">
        <v>0</v>
      </c>
      <c r="L118" s="43">
        <v>1</v>
      </c>
      <c r="M118" s="43">
        <v>0</v>
      </c>
      <c r="N118" s="43">
        <v>0</v>
      </c>
      <c r="O118" s="43">
        <v>0</v>
      </c>
      <c r="P118" s="43"/>
      <c r="Q118" s="43"/>
      <c r="R118" s="43"/>
      <c r="S118" s="43"/>
      <c r="T118" s="43"/>
      <c r="U118" s="105">
        <v>1</v>
      </c>
      <c r="V118" s="43">
        <v>0</v>
      </c>
      <c r="W118" s="43">
        <v>0</v>
      </c>
      <c r="X118" s="43">
        <v>0</v>
      </c>
      <c r="Y118" s="43">
        <v>0</v>
      </c>
      <c r="Z118" s="43">
        <v>0</v>
      </c>
      <c r="AA118" s="43">
        <v>2</v>
      </c>
      <c r="AB118" s="43">
        <v>0</v>
      </c>
      <c r="AC118" s="43"/>
      <c r="AD118" s="43"/>
      <c r="AE118" s="43"/>
      <c r="AF118" s="43"/>
      <c r="AG118" s="43"/>
      <c r="AH118" s="105">
        <v>2</v>
      </c>
    </row>
    <row r="119" spans="1:35" ht="15" thickBot="1" x14ac:dyDescent="0.25">
      <c r="A119" s="1" t="s">
        <v>129</v>
      </c>
      <c r="B119" s="52" t="s">
        <v>405</v>
      </c>
      <c r="C119" s="28"/>
      <c r="D119" s="68"/>
      <c r="E119" s="22"/>
      <c r="F119" s="105">
        <v>88</v>
      </c>
      <c r="G119" s="229"/>
      <c r="H119" s="7">
        <v>40</v>
      </c>
      <c r="I119" s="43">
        <v>0</v>
      </c>
      <c r="J119" s="43">
        <v>1</v>
      </c>
      <c r="K119" s="43">
        <v>0</v>
      </c>
      <c r="L119" s="43">
        <v>0</v>
      </c>
      <c r="M119" s="43">
        <v>0</v>
      </c>
      <c r="N119" s="43">
        <v>0</v>
      </c>
      <c r="O119" s="43">
        <v>0</v>
      </c>
      <c r="P119" s="43"/>
      <c r="Q119" s="43"/>
      <c r="R119" s="43"/>
      <c r="S119" s="43"/>
      <c r="T119" s="43"/>
      <c r="U119" s="105">
        <v>1</v>
      </c>
      <c r="V119" s="43">
        <v>0</v>
      </c>
      <c r="W119" s="43">
        <v>0</v>
      </c>
      <c r="X119" s="43">
        <v>0</v>
      </c>
      <c r="Y119" s="43">
        <v>0</v>
      </c>
      <c r="Z119" s="43">
        <v>0</v>
      </c>
      <c r="AA119" s="43">
        <v>8</v>
      </c>
      <c r="AB119" s="43">
        <v>0</v>
      </c>
      <c r="AC119" s="43"/>
      <c r="AD119" s="43"/>
      <c r="AE119" s="43"/>
      <c r="AF119" s="43"/>
      <c r="AG119" s="43"/>
      <c r="AH119" s="105">
        <v>8</v>
      </c>
    </row>
    <row r="120" spans="1:35" ht="15" thickBot="1" x14ac:dyDescent="0.25">
      <c r="A120" s="1" t="s">
        <v>129</v>
      </c>
      <c r="B120" s="52" t="s">
        <v>406</v>
      </c>
      <c r="C120" s="28"/>
      <c r="D120" s="68"/>
      <c r="E120" s="22"/>
      <c r="F120" s="105">
        <v>49</v>
      </c>
      <c r="G120" s="229"/>
      <c r="H120" s="7">
        <v>42</v>
      </c>
      <c r="I120" s="43">
        <v>1</v>
      </c>
      <c r="J120" s="43">
        <v>2</v>
      </c>
      <c r="K120" s="43">
        <v>0</v>
      </c>
      <c r="L120" s="43">
        <v>0</v>
      </c>
      <c r="M120" s="43">
        <v>0</v>
      </c>
      <c r="N120" s="43">
        <v>0</v>
      </c>
      <c r="O120" s="43">
        <v>1</v>
      </c>
      <c r="P120" s="43"/>
      <c r="Q120" s="43"/>
      <c r="R120" s="43"/>
      <c r="S120" s="43"/>
      <c r="T120" s="43"/>
      <c r="U120" s="105">
        <v>4</v>
      </c>
      <c r="V120" s="43">
        <v>0</v>
      </c>
      <c r="W120" s="43">
        <v>0</v>
      </c>
      <c r="X120" s="43">
        <v>0</v>
      </c>
      <c r="Y120" s="43">
        <v>0</v>
      </c>
      <c r="Z120" s="43">
        <v>0</v>
      </c>
      <c r="AA120" s="43">
        <v>0</v>
      </c>
      <c r="AB120" s="43">
        <v>0</v>
      </c>
      <c r="AC120" s="43"/>
      <c r="AD120" s="43"/>
      <c r="AE120" s="43"/>
      <c r="AF120" s="43"/>
      <c r="AG120" s="43"/>
      <c r="AH120" s="105">
        <v>0</v>
      </c>
    </row>
    <row r="121" spans="1:35" ht="15" thickBot="1" x14ac:dyDescent="0.25">
      <c r="A121" s="1" t="s">
        <v>129</v>
      </c>
      <c r="B121" s="52" t="s">
        <v>407</v>
      </c>
      <c r="C121" s="28"/>
      <c r="D121" s="68"/>
      <c r="E121" s="22"/>
      <c r="F121" s="105">
        <v>23</v>
      </c>
      <c r="G121" s="229"/>
      <c r="H121" s="7">
        <v>24</v>
      </c>
      <c r="I121" s="43">
        <v>0</v>
      </c>
      <c r="J121" s="43">
        <v>0</v>
      </c>
      <c r="K121" s="43">
        <v>0</v>
      </c>
      <c r="L121" s="43">
        <v>0</v>
      </c>
      <c r="M121" s="43">
        <v>0</v>
      </c>
      <c r="N121" s="43">
        <v>0</v>
      </c>
      <c r="O121" s="43">
        <v>0</v>
      </c>
      <c r="P121" s="43"/>
      <c r="Q121" s="43"/>
      <c r="R121" s="43"/>
      <c r="S121" s="43"/>
      <c r="T121" s="43"/>
      <c r="U121" s="105">
        <v>0</v>
      </c>
      <c r="V121" s="43">
        <v>0</v>
      </c>
      <c r="W121" s="43">
        <v>0</v>
      </c>
      <c r="X121" s="43">
        <v>0</v>
      </c>
      <c r="Y121" s="43">
        <v>0</v>
      </c>
      <c r="Z121" s="43">
        <v>0</v>
      </c>
      <c r="AA121" s="43">
        <v>0</v>
      </c>
      <c r="AB121" s="43">
        <v>0</v>
      </c>
      <c r="AC121" s="43"/>
      <c r="AD121" s="43"/>
      <c r="AE121" s="43"/>
      <c r="AF121" s="43"/>
      <c r="AG121" s="43"/>
      <c r="AH121" s="105">
        <v>0</v>
      </c>
    </row>
    <row r="122" spans="1:35" ht="15" thickBot="1" x14ac:dyDescent="0.25">
      <c r="A122" s="1" t="s">
        <v>129</v>
      </c>
      <c r="B122" s="52" t="s">
        <v>408</v>
      </c>
      <c r="C122" s="28"/>
      <c r="D122" s="68"/>
      <c r="E122" s="22"/>
      <c r="F122" s="105">
        <v>19</v>
      </c>
      <c r="G122" s="229"/>
      <c r="H122" s="7">
        <v>16</v>
      </c>
      <c r="I122" s="43">
        <v>0</v>
      </c>
      <c r="J122" s="43">
        <v>0</v>
      </c>
      <c r="K122" s="43">
        <v>2</v>
      </c>
      <c r="L122" s="43">
        <v>0</v>
      </c>
      <c r="M122" s="43">
        <v>0</v>
      </c>
      <c r="N122" s="43">
        <v>0</v>
      </c>
      <c r="O122" s="43">
        <v>0</v>
      </c>
      <c r="P122" s="43"/>
      <c r="Q122" s="43"/>
      <c r="R122" s="43"/>
      <c r="S122" s="43"/>
      <c r="T122" s="43"/>
      <c r="U122" s="105">
        <v>2</v>
      </c>
      <c r="V122" s="43">
        <v>0</v>
      </c>
      <c r="W122" s="43">
        <v>0</v>
      </c>
      <c r="X122" s="43">
        <v>0</v>
      </c>
      <c r="Y122" s="43">
        <v>0</v>
      </c>
      <c r="Z122" s="43">
        <v>0</v>
      </c>
      <c r="AA122" s="43">
        <v>0</v>
      </c>
      <c r="AB122" s="43">
        <v>0</v>
      </c>
      <c r="AC122" s="43"/>
      <c r="AD122" s="43"/>
      <c r="AE122" s="43"/>
      <c r="AF122" s="43"/>
      <c r="AG122" s="43"/>
      <c r="AH122" s="105">
        <v>0</v>
      </c>
    </row>
    <row r="123" spans="1:35" ht="15" thickBot="1" x14ac:dyDescent="0.25">
      <c r="A123" s="1" t="s">
        <v>129</v>
      </c>
      <c r="B123" s="52" t="s">
        <v>409</v>
      </c>
      <c r="C123" s="28"/>
      <c r="D123" s="68"/>
      <c r="E123" s="22"/>
      <c r="F123" s="105">
        <v>22</v>
      </c>
      <c r="G123" s="229"/>
      <c r="H123" s="7">
        <v>14</v>
      </c>
      <c r="I123" s="43">
        <v>2</v>
      </c>
      <c r="J123" s="43">
        <v>0</v>
      </c>
      <c r="K123" s="43">
        <v>0</v>
      </c>
      <c r="L123" s="43">
        <v>0</v>
      </c>
      <c r="M123" s="43">
        <v>0</v>
      </c>
      <c r="N123" s="43">
        <v>0</v>
      </c>
      <c r="O123" s="43">
        <v>0</v>
      </c>
      <c r="P123" s="43"/>
      <c r="Q123" s="43"/>
      <c r="R123" s="43"/>
      <c r="S123" s="43"/>
      <c r="T123" s="43"/>
      <c r="U123" s="105">
        <v>2</v>
      </c>
      <c r="V123" s="43">
        <v>1</v>
      </c>
      <c r="W123" s="43">
        <v>0</v>
      </c>
      <c r="X123" s="43">
        <v>0</v>
      </c>
      <c r="Y123" s="43">
        <v>0</v>
      </c>
      <c r="Z123" s="43">
        <v>0</v>
      </c>
      <c r="AA123" s="43">
        <v>0</v>
      </c>
      <c r="AB123" s="43">
        <v>0</v>
      </c>
      <c r="AC123" s="43"/>
      <c r="AD123" s="43"/>
      <c r="AE123" s="43"/>
      <c r="AF123" s="43"/>
      <c r="AG123" s="43"/>
      <c r="AH123" s="105">
        <v>1</v>
      </c>
    </row>
    <row r="124" spans="1:35" ht="15" thickBot="1" x14ac:dyDescent="0.25">
      <c r="A124" s="294" t="s">
        <v>440</v>
      </c>
      <c r="B124" s="295"/>
      <c r="C124" s="249">
        <v>1.9720209000505644</v>
      </c>
      <c r="D124" s="250">
        <v>0.33524355300859598</v>
      </c>
      <c r="E124" s="5">
        <v>0</v>
      </c>
      <c r="F124" s="211">
        <v>468</v>
      </c>
      <c r="G124" s="5">
        <v>0</v>
      </c>
      <c r="H124" s="5">
        <v>238</v>
      </c>
      <c r="I124" s="5">
        <v>9</v>
      </c>
      <c r="J124" s="5">
        <v>5</v>
      </c>
      <c r="K124" s="5">
        <v>2</v>
      </c>
      <c r="L124" s="5">
        <v>3</v>
      </c>
      <c r="M124" s="5">
        <v>2</v>
      </c>
      <c r="N124" s="5">
        <v>2</v>
      </c>
      <c r="O124" s="5">
        <v>1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211">
        <v>24</v>
      </c>
      <c r="V124" s="5">
        <v>9</v>
      </c>
      <c r="W124" s="5">
        <v>0</v>
      </c>
      <c r="X124" s="5">
        <v>2</v>
      </c>
      <c r="Y124" s="5">
        <v>0</v>
      </c>
      <c r="Z124" s="5">
        <v>3</v>
      </c>
      <c r="AA124" s="5">
        <v>10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211">
        <v>24</v>
      </c>
      <c r="AI124" s="5">
        <v>1396</v>
      </c>
    </row>
    <row r="125" spans="1:35" ht="15" thickBot="1" x14ac:dyDescent="0.25">
      <c r="A125" s="1" t="s">
        <v>143</v>
      </c>
      <c r="B125" s="52" t="s">
        <v>410</v>
      </c>
      <c r="C125" s="28"/>
      <c r="D125" s="68"/>
      <c r="E125" s="22"/>
      <c r="F125" s="105">
        <v>1132</v>
      </c>
      <c r="G125" s="229"/>
      <c r="H125" s="7">
        <v>622</v>
      </c>
      <c r="I125" s="43">
        <v>13</v>
      </c>
      <c r="J125" s="43">
        <v>15</v>
      </c>
      <c r="K125" s="43">
        <v>6</v>
      </c>
      <c r="L125" s="43">
        <v>2</v>
      </c>
      <c r="M125" s="43">
        <v>19</v>
      </c>
      <c r="N125" s="43">
        <v>25</v>
      </c>
      <c r="O125" s="43">
        <v>22</v>
      </c>
      <c r="P125" s="43"/>
      <c r="Q125" s="43"/>
      <c r="R125" s="43"/>
      <c r="S125" s="43"/>
      <c r="T125" s="43"/>
      <c r="U125" s="105">
        <v>102</v>
      </c>
      <c r="V125" s="43">
        <v>8</v>
      </c>
      <c r="W125" s="43">
        <v>30</v>
      </c>
      <c r="X125" s="43">
        <v>7</v>
      </c>
      <c r="Y125" s="43">
        <v>3</v>
      </c>
      <c r="Z125" s="43">
        <v>28</v>
      </c>
      <c r="AA125" s="43">
        <v>29</v>
      </c>
      <c r="AB125" s="43">
        <v>22</v>
      </c>
      <c r="AC125" s="43"/>
      <c r="AD125" s="43"/>
      <c r="AE125" s="43"/>
      <c r="AF125" s="43"/>
      <c r="AG125" s="43"/>
      <c r="AH125" s="105">
        <v>127</v>
      </c>
    </row>
    <row r="126" spans="1:35" ht="15" thickBot="1" x14ac:dyDescent="0.25">
      <c r="A126" s="1" t="s">
        <v>143</v>
      </c>
      <c r="B126" s="52" t="s">
        <v>411</v>
      </c>
      <c r="C126" s="28"/>
      <c r="D126" s="68"/>
      <c r="E126" s="22"/>
      <c r="F126" s="105">
        <v>352</v>
      </c>
      <c r="G126" s="229"/>
      <c r="H126" s="7">
        <v>191</v>
      </c>
      <c r="I126" s="43">
        <v>11</v>
      </c>
      <c r="J126" s="43">
        <v>7</v>
      </c>
      <c r="K126" s="43">
        <v>6</v>
      </c>
      <c r="L126" s="43">
        <v>5</v>
      </c>
      <c r="M126" s="43">
        <v>10</v>
      </c>
      <c r="N126" s="43">
        <v>3</v>
      </c>
      <c r="O126" s="43">
        <v>10</v>
      </c>
      <c r="P126" s="43"/>
      <c r="Q126" s="43"/>
      <c r="R126" s="43"/>
      <c r="S126" s="43"/>
      <c r="T126" s="43"/>
      <c r="U126" s="105">
        <v>52</v>
      </c>
      <c r="V126" s="43">
        <v>0</v>
      </c>
      <c r="W126" s="43">
        <v>0</v>
      </c>
      <c r="X126" s="43">
        <v>0</v>
      </c>
      <c r="Y126" s="43">
        <v>0</v>
      </c>
      <c r="Z126" s="43">
        <v>0</v>
      </c>
      <c r="AA126" s="43">
        <v>1</v>
      </c>
      <c r="AB126" s="43">
        <v>0</v>
      </c>
      <c r="AC126" s="43"/>
      <c r="AD126" s="43"/>
      <c r="AE126" s="43"/>
      <c r="AF126" s="43"/>
      <c r="AG126" s="43"/>
      <c r="AH126" s="105">
        <v>1</v>
      </c>
    </row>
    <row r="127" spans="1:35" ht="15" thickBot="1" x14ac:dyDescent="0.25">
      <c r="A127" s="1" t="s">
        <v>143</v>
      </c>
      <c r="B127" s="52" t="s">
        <v>412</v>
      </c>
      <c r="C127" s="28"/>
      <c r="D127" s="68"/>
      <c r="E127" s="22"/>
      <c r="F127" s="105">
        <v>456</v>
      </c>
      <c r="G127" s="229"/>
      <c r="H127" s="7">
        <v>195</v>
      </c>
      <c r="I127" s="43">
        <v>8</v>
      </c>
      <c r="J127" s="43">
        <v>0</v>
      </c>
      <c r="K127" s="43">
        <v>10</v>
      </c>
      <c r="L127" s="43">
        <v>3</v>
      </c>
      <c r="M127" s="43">
        <v>10</v>
      </c>
      <c r="N127" s="43">
        <v>7</v>
      </c>
      <c r="O127" s="43">
        <v>4</v>
      </c>
      <c r="P127" s="43"/>
      <c r="Q127" s="43"/>
      <c r="R127" s="43"/>
      <c r="S127" s="43"/>
      <c r="T127" s="43"/>
      <c r="U127" s="105">
        <v>42</v>
      </c>
      <c r="V127" s="43">
        <v>0</v>
      </c>
      <c r="W127" s="43">
        <v>0</v>
      </c>
      <c r="X127" s="43">
        <v>0</v>
      </c>
      <c r="Y127" s="43">
        <v>0</v>
      </c>
      <c r="Z127" s="43">
        <v>1</v>
      </c>
      <c r="AA127" s="43">
        <v>2</v>
      </c>
      <c r="AB127" s="43">
        <v>3</v>
      </c>
      <c r="AC127" s="43"/>
      <c r="AD127" s="43"/>
      <c r="AE127" s="43"/>
      <c r="AF127" s="43"/>
      <c r="AG127" s="43"/>
      <c r="AH127" s="105">
        <v>6</v>
      </c>
    </row>
    <row r="128" spans="1:35" ht="15" thickBot="1" x14ac:dyDescent="0.25">
      <c r="A128" s="1" t="s">
        <v>143</v>
      </c>
      <c r="B128" s="52" t="s">
        <v>413</v>
      </c>
      <c r="C128" s="28"/>
      <c r="D128" s="68"/>
      <c r="E128" s="22"/>
      <c r="F128" s="105">
        <v>580</v>
      </c>
      <c r="G128" s="229"/>
      <c r="H128" s="7">
        <v>342</v>
      </c>
      <c r="I128" s="43">
        <v>27</v>
      </c>
      <c r="J128" s="43">
        <v>28</v>
      </c>
      <c r="K128" s="43">
        <v>8</v>
      </c>
      <c r="L128" s="43">
        <v>20</v>
      </c>
      <c r="M128" s="43">
        <v>31</v>
      </c>
      <c r="N128" s="43">
        <v>18</v>
      </c>
      <c r="O128" s="43">
        <v>15</v>
      </c>
      <c r="P128" s="43"/>
      <c r="Q128" s="43"/>
      <c r="R128" s="43"/>
      <c r="S128" s="43"/>
      <c r="T128" s="43"/>
      <c r="U128" s="105">
        <v>147</v>
      </c>
      <c r="V128" s="43">
        <v>0</v>
      </c>
      <c r="W128" s="43">
        <v>1</v>
      </c>
      <c r="X128" s="43">
        <v>0</v>
      </c>
      <c r="Y128" s="43">
        <v>0</v>
      </c>
      <c r="Z128" s="43">
        <v>0</v>
      </c>
      <c r="AA128" s="43">
        <v>0</v>
      </c>
      <c r="AB128" s="43">
        <v>0</v>
      </c>
      <c r="AC128" s="43"/>
      <c r="AD128" s="43"/>
      <c r="AE128" s="43"/>
      <c r="AF128" s="43"/>
      <c r="AG128" s="43"/>
      <c r="AH128" s="105">
        <v>1</v>
      </c>
    </row>
    <row r="129" spans="1:35" ht="15" thickBot="1" x14ac:dyDescent="0.25">
      <c r="A129" s="1" t="s">
        <v>143</v>
      </c>
      <c r="B129" s="52" t="s">
        <v>414</v>
      </c>
      <c r="C129" s="28"/>
      <c r="D129" s="68"/>
      <c r="E129" s="22"/>
      <c r="F129" s="105">
        <v>15</v>
      </c>
      <c r="G129" s="229"/>
      <c r="H129" s="7">
        <v>25</v>
      </c>
      <c r="I129" s="43">
        <v>0</v>
      </c>
      <c r="J129" s="43">
        <v>1</v>
      </c>
      <c r="K129" s="43">
        <v>1</v>
      </c>
      <c r="L129" s="43">
        <v>0</v>
      </c>
      <c r="M129" s="43">
        <v>0</v>
      </c>
      <c r="N129" s="43">
        <v>0</v>
      </c>
      <c r="O129" s="43">
        <v>0</v>
      </c>
      <c r="P129" s="43"/>
      <c r="Q129" s="43"/>
      <c r="R129" s="43"/>
      <c r="S129" s="43"/>
      <c r="T129" s="43"/>
      <c r="U129" s="105">
        <v>2</v>
      </c>
      <c r="V129" s="43">
        <v>1</v>
      </c>
      <c r="W129" s="43">
        <v>0</v>
      </c>
      <c r="X129" s="43">
        <v>2</v>
      </c>
      <c r="Y129" s="43">
        <v>1</v>
      </c>
      <c r="Z129" s="43">
        <v>0</v>
      </c>
      <c r="AA129" s="43">
        <v>2</v>
      </c>
      <c r="AB129" s="43">
        <v>0</v>
      </c>
      <c r="AC129" s="43"/>
      <c r="AD129" s="43"/>
      <c r="AE129" s="43"/>
      <c r="AF129" s="43"/>
      <c r="AG129" s="43"/>
      <c r="AH129" s="105">
        <v>6</v>
      </c>
    </row>
    <row r="130" spans="1:35" ht="15" thickBot="1" x14ac:dyDescent="0.25">
      <c r="A130" s="1" t="s">
        <v>143</v>
      </c>
      <c r="B130" s="52" t="s">
        <v>415</v>
      </c>
      <c r="C130" s="28"/>
      <c r="D130" s="68"/>
      <c r="E130" s="22"/>
      <c r="F130" s="105">
        <v>20</v>
      </c>
      <c r="G130" s="229"/>
      <c r="H130" s="7">
        <v>26</v>
      </c>
      <c r="I130" s="43">
        <v>0</v>
      </c>
      <c r="J130" s="43">
        <v>0</v>
      </c>
      <c r="K130" s="43">
        <v>0</v>
      </c>
      <c r="L130" s="43">
        <v>0</v>
      </c>
      <c r="M130" s="43">
        <v>0</v>
      </c>
      <c r="N130" s="43">
        <v>0</v>
      </c>
      <c r="O130" s="43">
        <v>1</v>
      </c>
      <c r="P130" s="43"/>
      <c r="Q130" s="43"/>
      <c r="R130" s="43"/>
      <c r="S130" s="43"/>
      <c r="T130" s="43"/>
      <c r="U130" s="105">
        <v>1</v>
      </c>
      <c r="V130" s="43">
        <v>0</v>
      </c>
      <c r="W130" s="43">
        <v>0</v>
      </c>
      <c r="X130" s="43">
        <v>1</v>
      </c>
      <c r="Y130" s="43">
        <v>0</v>
      </c>
      <c r="Z130" s="43">
        <v>0</v>
      </c>
      <c r="AA130" s="43">
        <v>0</v>
      </c>
      <c r="AB130" s="43">
        <v>0</v>
      </c>
      <c r="AC130" s="43"/>
      <c r="AD130" s="43"/>
      <c r="AE130" s="43"/>
      <c r="AF130" s="43"/>
      <c r="AG130" s="43"/>
      <c r="AH130" s="105">
        <v>1</v>
      </c>
    </row>
    <row r="131" spans="1:35" ht="15" thickBot="1" x14ac:dyDescent="0.25">
      <c r="A131" s="1" t="s">
        <v>143</v>
      </c>
      <c r="B131" s="52" t="s">
        <v>416</v>
      </c>
      <c r="C131" s="28"/>
      <c r="D131" s="68"/>
      <c r="E131" s="22"/>
      <c r="F131" s="105">
        <v>54</v>
      </c>
      <c r="G131" s="229"/>
      <c r="H131" s="7">
        <v>34</v>
      </c>
      <c r="I131" s="43">
        <v>0</v>
      </c>
      <c r="J131" s="43">
        <v>0</v>
      </c>
      <c r="K131" s="43">
        <v>0</v>
      </c>
      <c r="L131" s="43">
        <v>0</v>
      </c>
      <c r="M131" s="43">
        <v>0</v>
      </c>
      <c r="N131" s="43">
        <v>1</v>
      </c>
      <c r="O131" s="43">
        <v>0</v>
      </c>
      <c r="P131" s="43"/>
      <c r="Q131" s="43"/>
      <c r="R131" s="43"/>
      <c r="S131" s="43"/>
      <c r="T131" s="43"/>
      <c r="U131" s="105">
        <v>1</v>
      </c>
      <c r="V131" s="43">
        <v>0</v>
      </c>
      <c r="W131" s="43">
        <v>0</v>
      </c>
      <c r="X131" s="43">
        <v>0</v>
      </c>
      <c r="Y131" s="43">
        <v>0</v>
      </c>
      <c r="Z131" s="43">
        <v>0</v>
      </c>
      <c r="AA131" s="43">
        <v>0</v>
      </c>
      <c r="AB131" s="43">
        <v>0</v>
      </c>
      <c r="AC131" s="43"/>
      <c r="AD131" s="43"/>
      <c r="AE131" s="43"/>
      <c r="AF131" s="43"/>
      <c r="AG131" s="43"/>
      <c r="AH131" s="105">
        <v>0</v>
      </c>
    </row>
    <row r="132" spans="1:35" ht="15" thickBot="1" x14ac:dyDescent="0.25">
      <c r="A132" s="1" t="s">
        <v>143</v>
      </c>
      <c r="B132" s="52" t="s">
        <v>417</v>
      </c>
      <c r="C132" s="28"/>
      <c r="D132" s="68"/>
      <c r="E132" s="22"/>
      <c r="F132" s="105">
        <v>18</v>
      </c>
      <c r="G132" s="229"/>
      <c r="H132" s="7">
        <v>27</v>
      </c>
      <c r="I132" s="43">
        <v>0</v>
      </c>
      <c r="J132" s="43">
        <v>1</v>
      </c>
      <c r="K132" s="43">
        <v>0</v>
      </c>
      <c r="L132" s="43">
        <v>0</v>
      </c>
      <c r="M132" s="43">
        <v>0</v>
      </c>
      <c r="N132" s="43">
        <v>1</v>
      </c>
      <c r="O132" s="43">
        <v>0</v>
      </c>
      <c r="P132" s="43"/>
      <c r="Q132" s="43"/>
      <c r="R132" s="43"/>
      <c r="S132" s="43"/>
      <c r="T132" s="43"/>
      <c r="U132" s="105">
        <v>2</v>
      </c>
      <c r="V132" s="43">
        <v>0</v>
      </c>
      <c r="W132" s="43">
        <v>0</v>
      </c>
      <c r="X132" s="43">
        <v>2</v>
      </c>
      <c r="Y132" s="43">
        <v>1</v>
      </c>
      <c r="Z132" s="43">
        <v>0</v>
      </c>
      <c r="AA132" s="43">
        <v>0</v>
      </c>
      <c r="AB132" s="43">
        <v>0</v>
      </c>
      <c r="AC132" s="43"/>
      <c r="AD132" s="43"/>
      <c r="AE132" s="43"/>
      <c r="AF132" s="43"/>
      <c r="AG132" s="43"/>
      <c r="AH132" s="105">
        <v>3</v>
      </c>
    </row>
    <row r="133" spans="1:35" ht="15" thickBot="1" x14ac:dyDescent="0.25">
      <c r="A133" s="1" t="s">
        <v>143</v>
      </c>
      <c r="B133" s="52" t="s">
        <v>418</v>
      </c>
      <c r="C133" s="28"/>
      <c r="D133" s="68"/>
      <c r="E133" s="22"/>
      <c r="F133" s="105">
        <v>78</v>
      </c>
      <c r="G133" s="229"/>
      <c r="H133" s="7">
        <v>32</v>
      </c>
      <c r="I133" s="43">
        <v>0</v>
      </c>
      <c r="J133" s="43">
        <v>0</v>
      </c>
      <c r="K133" s="43">
        <v>0</v>
      </c>
      <c r="L133" s="43">
        <v>3</v>
      </c>
      <c r="M133" s="43">
        <v>3</v>
      </c>
      <c r="N133" s="43">
        <v>1</v>
      </c>
      <c r="O133" s="43">
        <v>1</v>
      </c>
      <c r="P133" s="43"/>
      <c r="Q133" s="43"/>
      <c r="R133" s="43"/>
      <c r="S133" s="43"/>
      <c r="T133" s="43"/>
      <c r="U133" s="105">
        <v>8</v>
      </c>
      <c r="V133" s="43">
        <v>0</v>
      </c>
      <c r="W133" s="43">
        <v>0</v>
      </c>
      <c r="X133" s="43">
        <v>0</v>
      </c>
      <c r="Y133" s="43">
        <v>0</v>
      </c>
      <c r="Z133" s="43">
        <v>0</v>
      </c>
      <c r="AA133" s="43">
        <v>0</v>
      </c>
      <c r="AB133" s="43">
        <v>0</v>
      </c>
      <c r="AC133" s="43"/>
      <c r="AD133" s="43"/>
      <c r="AE133" s="43"/>
      <c r="AF133" s="43"/>
      <c r="AG133" s="43"/>
      <c r="AH133" s="105">
        <v>0</v>
      </c>
    </row>
    <row r="134" spans="1:35" ht="15" thickBot="1" x14ac:dyDescent="0.25">
      <c r="A134" s="1" t="s">
        <v>143</v>
      </c>
      <c r="B134" s="52" t="s">
        <v>419</v>
      </c>
      <c r="C134" s="28"/>
      <c r="D134" s="68"/>
      <c r="E134" s="22"/>
      <c r="F134" s="105">
        <v>42</v>
      </c>
      <c r="G134" s="229"/>
      <c r="H134" s="7">
        <v>47</v>
      </c>
      <c r="I134" s="43">
        <v>0</v>
      </c>
      <c r="J134" s="43">
        <v>1</v>
      </c>
      <c r="K134" s="43">
        <v>1</v>
      </c>
      <c r="L134" s="43">
        <v>0</v>
      </c>
      <c r="M134" s="43">
        <v>2</v>
      </c>
      <c r="N134" s="43">
        <v>0</v>
      </c>
      <c r="O134" s="43">
        <v>0</v>
      </c>
      <c r="P134" s="43"/>
      <c r="Q134" s="43"/>
      <c r="R134" s="43"/>
      <c r="S134" s="43"/>
      <c r="T134" s="43"/>
      <c r="U134" s="105">
        <v>4</v>
      </c>
      <c r="V134" s="43">
        <v>0</v>
      </c>
      <c r="W134" s="43">
        <v>0</v>
      </c>
      <c r="X134" s="43">
        <v>6</v>
      </c>
      <c r="Y134" s="43">
        <v>1</v>
      </c>
      <c r="Z134" s="43">
        <v>0</v>
      </c>
      <c r="AA134" s="43">
        <v>1</v>
      </c>
      <c r="AB134" s="43">
        <v>1</v>
      </c>
      <c r="AC134" s="43"/>
      <c r="AD134" s="43"/>
      <c r="AE134" s="43"/>
      <c r="AF134" s="43"/>
      <c r="AG134" s="43"/>
      <c r="AH134" s="105">
        <v>9</v>
      </c>
    </row>
    <row r="135" spans="1:35" ht="15" thickBot="1" x14ac:dyDescent="0.25">
      <c r="A135" s="1" t="s">
        <v>143</v>
      </c>
      <c r="B135" s="52" t="s">
        <v>420</v>
      </c>
      <c r="C135" s="28"/>
      <c r="D135" s="68"/>
      <c r="E135" s="22"/>
      <c r="F135" s="105">
        <v>166</v>
      </c>
      <c r="G135" s="229"/>
      <c r="H135" s="7">
        <v>75</v>
      </c>
      <c r="I135" s="43">
        <v>0</v>
      </c>
      <c r="J135" s="43">
        <v>0</v>
      </c>
      <c r="K135" s="43">
        <v>4</v>
      </c>
      <c r="L135" s="43">
        <v>3</v>
      </c>
      <c r="M135" s="43">
        <v>1</v>
      </c>
      <c r="N135" s="43">
        <v>1</v>
      </c>
      <c r="O135" s="43">
        <v>1</v>
      </c>
      <c r="P135" s="43"/>
      <c r="Q135" s="43"/>
      <c r="R135" s="43"/>
      <c r="S135" s="43"/>
      <c r="T135" s="43"/>
      <c r="U135" s="105">
        <v>10</v>
      </c>
      <c r="V135" s="43">
        <v>0</v>
      </c>
      <c r="W135" s="43">
        <v>0</v>
      </c>
      <c r="X135" s="43">
        <v>0</v>
      </c>
      <c r="Y135" s="43">
        <v>2</v>
      </c>
      <c r="Z135" s="43">
        <v>0</v>
      </c>
      <c r="AA135" s="43">
        <v>0</v>
      </c>
      <c r="AB135" s="43">
        <v>0</v>
      </c>
      <c r="AC135" s="43"/>
      <c r="AD135" s="43"/>
      <c r="AE135" s="43"/>
      <c r="AF135" s="43"/>
      <c r="AG135" s="43"/>
      <c r="AH135" s="105">
        <v>2</v>
      </c>
    </row>
    <row r="136" spans="1:35" ht="15" thickBot="1" x14ac:dyDescent="0.25">
      <c r="A136" s="1" t="s">
        <v>143</v>
      </c>
      <c r="B136" s="52" t="s">
        <v>421</v>
      </c>
      <c r="C136" s="28"/>
      <c r="D136" s="68"/>
      <c r="E136" s="22"/>
      <c r="F136" s="105">
        <v>30</v>
      </c>
      <c r="G136" s="229"/>
      <c r="H136" s="7">
        <v>25</v>
      </c>
      <c r="I136" s="43">
        <v>0</v>
      </c>
      <c r="J136" s="43">
        <v>0</v>
      </c>
      <c r="K136" s="43">
        <v>1</v>
      </c>
      <c r="L136" s="43">
        <v>0</v>
      </c>
      <c r="M136" s="43">
        <v>0</v>
      </c>
      <c r="N136" s="43">
        <v>2</v>
      </c>
      <c r="O136" s="43">
        <v>0</v>
      </c>
      <c r="P136" s="43"/>
      <c r="Q136" s="43"/>
      <c r="R136" s="43"/>
      <c r="S136" s="43"/>
      <c r="T136" s="43"/>
      <c r="U136" s="105">
        <v>3</v>
      </c>
      <c r="V136" s="43">
        <v>0</v>
      </c>
      <c r="W136" s="43">
        <v>0</v>
      </c>
      <c r="X136" s="43">
        <v>0</v>
      </c>
      <c r="Y136" s="43">
        <v>0</v>
      </c>
      <c r="Z136" s="43">
        <v>0</v>
      </c>
      <c r="AA136" s="43">
        <v>0</v>
      </c>
      <c r="AB136" s="43">
        <v>0</v>
      </c>
      <c r="AC136" s="43"/>
      <c r="AD136" s="43"/>
      <c r="AE136" s="43"/>
      <c r="AF136" s="43"/>
      <c r="AG136" s="43"/>
      <c r="AH136" s="105">
        <v>0</v>
      </c>
    </row>
    <row r="137" spans="1:35" ht="15" thickBot="1" x14ac:dyDescent="0.25">
      <c r="A137" s="1" t="s">
        <v>143</v>
      </c>
      <c r="B137" s="52" t="s">
        <v>422</v>
      </c>
      <c r="C137" s="28"/>
      <c r="D137" s="68"/>
      <c r="E137" s="22"/>
      <c r="F137" s="105">
        <v>34</v>
      </c>
      <c r="G137" s="229"/>
      <c r="H137" s="7">
        <v>15</v>
      </c>
      <c r="I137" s="43">
        <v>0</v>
      </c>
      <c r="J137" s="43">
        <v>0</v>
      </c>
      <c r="K137" s="43">
        <v>0</v>
      </c>
      <c r="L137" s="43">
        <v>1</v>
      </c>
      <c r="M137" s="43">
        <v>0</v>
      </c>
      <c r="N137" s="43">
        <v>1</v>
      </c>
      <c r="O137" s="43">
        <v>0</v>
      </c>
      <c r="P137" s="43"/>
      <c r="Q137" s="43"/>
      <c r="R137" s="43"/>
      <c r="S137" s="43"/>
      <c r="T137" s="43"/>
      <c r="U137" s="105">
        <v>2</v>
      </c>
      <c r="V137" s="43">
        <v>0</v>
      </c>
      <c r="W137" s="43">
        <v>0</v>
      </c>
      <c r="X137" s="43">
        <v>0</v>
      </c>
      <c r="Y137" s="43">
        <v>0</v>
      </c>
      <c r="Z137" s="43">
        <v>0</v>
      </c>
      <c r="AA137" s="43">
        <v>0</v>
      </c>
      <c r="AB137" s="43">
        <v>0</v>
      </c>
      <c r="AC137" s="43"/>
      <c r="AD137" s="43"/>
      <c r="AE137" s="43"/>
      <c r="AF137" s="43"/>
      <c r="AG137" s="43"/>
      <c r="AH137" s="105">
        <v>0</v>
      </c>
    </row>
    <row r="138" spans="1:35" ht="15" thickBot="1" x14ac:dyDescent="0.25">
      <c r="A138" s="294" t="s">
        <v>441</v>
      </c>
      <c r="B138" s="295"/>
      <c r="C138" s="249">
        <v>1.9903873691026137</v>
      </c>
      <c r="D138" s="250">
        <v>0.437885221202575</v>
      </c>
      <c r="E138" s="5">
        <v>0</v>
      </c>
      <c r="F138" s="211">
        <v>2977</v>
      </c>
      <c r="G138" s="5">
        <v>0</v>
      </c>
      <c r="H138" s="5">
        <v>1656</v>
      </c>
      <c r="I138" s="5">
        <v>59</v>
      </c>
      <c r="J138" s="5">
        <v>53</v>
      </c>
      <c r="K138" s="5">
        <v>37</v>
      </c>
      <c r="L138" s="5">
        <v>37</v>
      </c>
      <c r="M138" s="5">
        <v>76</v>
      </c>
      <c r="N138" s="5">
        <v>60</v>
      </c>
      <c r="O138" s="5">
        <v>54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211">
        <v>376</v>
      </c>
      <c r="V138" s="5">
        <v>9</v>
      </c>
      <c r="W138" s="5">
        <v>31</v>
      </c>
      <c r="X138" s="5">
        <v>18</v>
      </c>
      <c r="Y138" s="5">
        <v>8</v>
      </c>
      <c r="Z138" s="5">
        <v>29</v>
      </c>
      <c r="AA138" s="5">
        <v>35</v>
      </c>
      <c r="AB138" s="5">
        <v>26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211">
        <v>156</v>
      </c>
      <c r="AI138" s="5">
        <v>7301</v>
      </c>
    </row>
    <row r="139" spans="1:35" ht="15" thickBot="1" x14ac:dyDescent="0.25">
      <c r="A139" s="3" t="s">
        <v>148</v>
      </c>
      <c r="B139" s="52" t="s">
        <v>423</v>
      </c>
      <c r="C139" s="28"/>
      <c r="D139" s="68"/>
      <c r="E139" s="22"/>
      <c r="F139" s="105">
        <v>489</v>
      </c>
      <c r="G139" s="229"/>
      <c r="H139" s="7">
        <v>416</v>
      </c>
      <c r="I139" s="43">
        <v>11</v>
      </c>
      <c r="J139" s="43">
        <v>14</v>
      </c>
      <c r="K139" s="43">
        <v>14</v>
      </c>
      <c r="L139" s="43">
        <v>13</v>
      </c>
      <c r="M139" s="43">
        <v>18</v>
      </c>
      <c r="N139" s="43">
        <v>10</v>
      </c>
      <c r="O139" s="43">
        <v>11</v>
      </c>
      <c r="P139" s="43"/>
      <c r="Q139" s="43"/>
      <c r="R139" s="43"/>
      <c r="S139" s="43"/>
      <c r="T139" s="43"/>
      <c r="U139" s="105">
        <v>91</v>
      </c>
      <c r="V139" s="43">
        <v>2</v>
      </c>
      <c r="W139" s="43">
        <v>0</v>
      </c>
      <c r="X139" s="43">
        <v>1</v>
      </c>
      <c r="Y139" s="43">
        <v>0</v>
      </c>
      <c r="Z139" s="43">
        <v>1</v>
      </c>
      <c r="AA139" s="43">
        <v>3</v>
      </c>
      <c r="AB139" s="43">
        <v>17</v>
      </c>
      <c r="AC139" s="43"/>
      <c r="AD139" s="43"/>
      <c r="AE139" s="43"/>
      <c r="AF139" s="43"/>
      <c r="AG139" s="43"/>
      <c r="AH139" s="105">
        <v>24</v>
      </c>
    </row>
    <row r="140" spans="1:35" ht="15" thickBot="1" x14ac:dyDescent="0.25">
      <c r="A140" s="3" t="s">
        <v>148</v>
      </c>
      <c r="B140" s="52" t="s">
        <v>424</v>
      </c>
      <c r="C140" s="28"/>
      <c r="D140" s="68"/>
      <c r="E140" s="22"/>
      <c r="F140" s="105">
        <v>0</v>
      </c>
      <c r="G140" s="229"/>
      <c r="H140" s="7">
        <v>0</v>
      </c>
      <c r="I140" s="43">
        <v>0</v>
      </c>
      <c r="J140" s="43">
        <v>0</v>
      </c>
      <c r="K140" s="43">
        <v>0</v>
      </c>
      <c r="L140" s="43">
        <v>0</v>
      </c>
      <c r="M140" s="43">
        <v>0</v>
      </c>
      <c r="N140" s="43">
        <v>0</v>
      </c>
      <c r="O140" s="43">
        <v>0</v>
      </c>
      <c r="P140" s="43"/>
      <c r="Q140" s="43"/>
      <c r="R140" s="43"/>
      <c r="S140" s="43"/>
      <c r="T140" s="43"/>
      <c r="U140" s="105">
        <v>0</v>
      </c>
      <c r="V140" s="43">
        <v>0</v>
      </c>
      <c r="W140" s="43">
        <v>0</v>
      </c>
      <c r="X140" s="43">
        <v>0</v>
      </c>
      <c r="Y140" s="43">
        <v>0</v>
      </c>
      <c r="Z140" s="43">
        <v>0</v>
      </c>
      <c r="AA140" s="43">
        <v>0</v>
      </c>
      <c r="AB140" s="43">
        <v>0</v>
      </c>
      <c r="AC140" s="43"/>
      <c r="AD140" s="43"/>
      <c r="AE140" s="43"/>
      <c r="AF140" s="43"/>
      <c r="AG140" s="43"/>
      <c r="AH140" s="105">
        <v>0</v>
      </c>
    </row>
    <row r="141" spans="1:35" ht="15" thickBot="1" x14ac:dyDescent="0.25">
      <c r="A141" s="3" t="s">
        <v>148</v>
      </c>
      <c r="B141" s="52" t="s">
        <v>425</v>
      </c>
      <c r="C141" s="28"/>
      <c r="D141" s="68"/>
      <c r="E141" s="22"/>
      <c r="F141" s="105">
        <v>0</v>
      </c>
      <c r="G141" s="229"/>
      <c r="H141" s="7">
        <v>0</v>
      </c>
      <c r="I141" s="43">
        <v>0</v>
      </c>
      <c r="J141" s="43">
        <v>0</v>
      </c>
      <c r="K141" s="43">
        <v>0</v>
      </c>
      <c r="L141" s="43">
        <v>0</v>
      </c>
      <c r="M141" s="43">
        <v>0</v>
      </c>
      <c r="N141" s="43">
        <v>0</v>
      </c>
      <c r="O141" s="43">
        <v>0</v>
      </c>
      <c r="P141" s="43"/>
      <c r="Q141" s="43"/>
      <c r="R141" s="43"/>
      <c r="S141" s="43"/>
      <c r="T141" s="43"/>
      <c r="U141" s="105">
        <v>0</v>
      </c>
      <c r="V141" s="43">
        <v>0</v>
      </c>
      <c r="W141" s="43">
        <v>0</v>
      </c>
      <c r="X141" s="43">
        <v>0</v>
      </c>
      <c r="Y141" s="43">
        <v>0</v>
      </c>
      <c r="Z141" s="43">
        <v>0</v>
      </c>
      <c r="AA141" s="43">
        <v>0</v>
      </c>
      <c r="AB141" s="43">
        <v>0</v>
      </c>
      <c r="AC141" s="43"/>
      <c r="AD141" s="43"/>
      <c r="AE141" s="43"/>
      <c r="AF141" s="43"/>
      <c r="AG141" s="43"/>
      <c r="AH141" s="105">
        <v>0</v>
      </c>
    </row>
    <row r="142" spans="1:35" ht="15" thickBot="1" x14ac:dyDescent="0.25">
      <c r="A142" s="3" t="s">
        <v>148</v>
      </c>
      <c r="B142" s="52" t="s">
        <v>426</v>
      </c>
      <c r="C142" s="28"/>
      <c r="D142" s="68"/>
      <c r="E142" s="22"/>
      <c r="F142" s="105">
        <v>3</v>
      </c>
      <c r="G142" s="229"/>
      <c r="H142" s="7">
        <v>3</v>
      </c>
      <c r="I142" s="43">
        <v>0</v>
      </c>
      <c r="J142" s="43">
        <v>0</v>
      </c>
      <c r="K142" s="43">
        <v>0</v>
      </c>
      <c r="L142" s="43">
        <v>0</v>
      </c>
      <c r="M142" s="43">
        <v>0</v>
      </c>
      <c r="N142" s="43">
        <v>0</v>
      </c>
      <c r="O142" s="43">
        <v>0</v>
      </c>
      <c r="P142" s="43"/>
      <c r="Q142" s="43"/>
      <c r="R142" s="43"/>
      <c r="S142" s="43"/>
      <c r="T142" s="43"/>
      <c r="U142" s="105">
        <v>0</v>
      </c>
      <c r="V142" s="43">
        <v>0</v>
      </c>
      <c r="W142" s="43">
        <v>0</v>
      </c>
      <c r="X142" s="43">
        <v>0</v>
      </c>
      <c r="Y142" s="43">
        <v>0</v>
      </c>
      <c r="Z142" s="43">
        <v>0</v>
      </c>
      <c r="AA142" s="43">
        <v>0</v>
      </c>
      <c r="AB142" s="43">
        <v>0</v>
      </c>
      <c r="AC142" s="43"/>
      <c r="AD142" s="43"/>
      <c r="AE142" s="43"/>
      <c r="AF142" s="43"/>
      <c r="AG142" s="43"/>
      <c r="AH142" s="105">
        <v>0</v>
      </c>
    </row>
    <row r="143" spans="1:35" ht="15" thickBot="1" x14ac:dyDescent="0.25">
      <c r="A143" s="294" t="s">
        <v>166</v>
      </c>
      <c r="B143" s="295"/>
      <c r="C143" s="249">
        <v>1.1401648037855918</v>
      </c>
      <c r="D143" s="250">
        <v>0.19382801664355062</v>
      </c>
      <c r="E143" s="5">
        <v>0</v>
      </c>
      <c r="F143" s="211">
        <v>492</v>
      </c>
      <c r="G143" s="5">
        <v>0</v>
      </c>
      <c r="H143" s="5">
        <v>419</v>
      </c>
      <c r="I143" s="5">
        <v>11</v>
      </c>
      <c r="J143" s="5">
        <v>14</v>
      </c>
      <c r="K143" s="5">
        <v>14</v>
      </c>
      <c r="L143" s="5">
        <v>13</v>
      </c>
      <c r="M143" s="5">
        <v>18</v>
      </c>
      <c r="N143" s="5">
        <v>10</v>
      </c>
      <c r="O143" s="5">
        <v>11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211">
        <v>91</v>
      </c>
      <c r="V143" s="5">
        <v>2</v>
      </c>
      <c r="W143" s="5">
        <v>0</v>
      </c>
      <c r="X143" s="5">
        <v>1</v>
      </c>
      <c r="Y143" s="5">
        <v>0</v>
      </c>
      <c r="Z143" s="5">
        <v>1</v>
      </c>
      <c r="AA143" s="5">
        <v>3</v>
      </c>
      <c r="AB143" s="5">
        <v>17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211">
        <v>24</v>
      </c>
      <c r="AI143" s="5">
        <v>2884</v>
      </c>
    </row>
    <row r="144" spans="1:35" ht="15" thickBot="1" x14ac:dyDescent="0.25">
      <c r="A144" s="42" t="s">
        <v>156</v>
      </c>
      <c r="B144" s="52" t="s">
        <v>427</v>
      </c>
      <c r="C144" s="28"/>
      <c r="D144" s="68"/>
      <c r="E144" s="22"/>
      <c r="F144" s="105">
        <v>263</v>
      </c>
      <c r="G144" s="229"/>
      <c r="H144" s="7">
        <v>122</v>
      </c>
      <c r="I144" s="43">
        <v>0</v>
      </c>
      <c r="J144" s="43">
        <v>0</v>
      </c>
      <c r="K144" s="43">
        <v>0</v>
      </c>
      <c r="L144" s="43">
        <v>0</v>
      </c>
      <c r="M144" s="43">
        <v>16</v>
      </c>
      <c r="N144" s="43">
        <v>10</v>
      </c>
      <c r="O144" s="43">
        <v>0</v>
      </c>
      <c r="P144" s="43"/>
      <c r="Q144" s="43"/>
      <c r="R144" s="43"/>
      <c r="S144" s="43"/>
      <c r="T144" s="43"/>
      <c r="U144" s="105">
        <v>26</v>
      </c>
      <c r="V144" s="43">
        <v>0</v>
      </c>
      <c r="W144" s="43">
        <v>0</v>
      </c>
      <c r="X144" s="43">
        <v>0</v>
      </c>
      <c r="Y144" s="43">
        <v>0</v>
      </c>
      <c r="Z144" s="43">
        <v>0</v>
      </c>
      <c r="AA144" s="43">
        <v>16</v>
      </c>
      <c r="AB144" s="43">
        <v>0</v>
      </c>
      <c r="AC144" s="43"/>
      <c r="AD144" s="43"/>
      <c r="AE144" s="43"/>
      <c r="AF144" s="43"/>
      <c r="AG144" s="43"/>
      <c r="AH144" s="105">
        <v>16</v>
      </c>
    </row>
    <row r="145" spans="1:35" ht="15" thickBot="1" x14ac:dyDescent="0.25">
      <c r="A145" s="42" t="s">
        <v>156</v>
      </c>
      <c r="B145" s="52" t="s">
        <v>428</v>
      </c>
      <c r="C145" s="28"/>
      <c r="D145" s="68"/>
      <c r="E145" s="22"/>
      <c r="F145" s="105">
        <v>21</v>
      </c>
      <c r="G145" s="229"/>
      <c r="H145" s="7">
        <v>19</v>
      </c>
      <c r="I145" s="43">
        <v>0</v>
      </c>
      <c r="J145" s="43">
        <v>0</v>
      </c>
      <c r="K145" s="43">
        <v>0</v>
      </c>
      <c r="L145" s="43">
        <v>0</v>
      </c>
      <c r="M145" s="43">
        <v>0</v>
      </c>
      <c r="N145" s="43">
        <v>0</v>
      </c>
      <c r="O145" s="43">
        <v>0</v>
      </c>
      <c r="P145" s="43"/>
      <c r="Q145" s="43"/>
      <c r="R145" s="43"/>
      <c r="S145" s="43"/>
      <c r="T145" s="43"/>
      <c r="U145" s="105">
        <v>0</v>
      </c>
      <c r="V145" s="43">
        <v>0</v>
      </c>
      <c r="W145" s="43">
        <v>0</v>
      </c>
      <c r="X145" s="43">
        <v>0</v>
      </c>
      <c r="Y145" s="43">
        <v>0</v>
      </c>
      <c r="Z145" s="43">
        <v>0</v>
      </c>
      <c r="AA145" s="43">
        <v>2</v>
      </c>
      <c r="AB145" s="43">
        <v>2</v>
      </c>
      <c r="AC145" s="43"/>
      <c r="AD145" s="43"/>
      <c r="AE145" s="43"/>
      <c r="AF145" s="43"/>
      <c r="AG145" s="43"/>
      <c r="AH145" s="105">
        <v>4</v>
      </c>
    </row>
    <row r="146" spans="1:35" ht="15" thickBot="1" x14ac:dyDescent="0.25">
      <c r="A146" s="42" t="s">
        <v>156</v>
      </c>
      <c r="B146" s="52" t="s">
        <v>429</v>
      </c>
      <c r="C146" s="28"/>
      <c r="D146" s="68"/>
      <c r="E146" s="22"/>
      <c r="F146" s="105">
        <v>24</v>
      </c>
      <c r="G146" s="229"/>
      <c r="H146" s="7">
        <v>23</v>
      </c>
      <c r="I146" s="43">
        <v>0</v>
      </c>
      <c r="J146" s="43">
        <v>0</v>
      </c>
      <c r="K146" s="43">
        <v>0</v>
      </c>
      <c r="L146" s="43">
        <v>0</v>
      </c>
      <c r="M146" s="43">
        <v>0</v>
      </c>
      <c r="N146" s="43">
        <v>0</v>
      </c>
      <c r="O146" s="43">
        <v>0</v>
      </c>
      <c r="P146" s="43"/>
      <c r="Q146" s="43"/>
      <c r="R146" s="43"/>
      <c r="S146" s="43"/>
      <c r="T146" s="43"/>
      <c r="U146" s="105">
        <v>0</v>
      </c>
      <c r="V146" s="43">
        <v>0</v>
      </c>
      <c r="W146" s="43">
        <v>0</v>
      </c>
      <c r="X146" s="43">
        <v>0</v>
      </c>
      <c r="Y146" s="43">
        <v>0</v>
      </c>
      <c r="Z146" s="43">
        <v>0</v>
      </c>
      <c r="AA146" s="43">
        <v>0</v>
      </c>
      <c r="AB146" s="43">
        <v>0</v>
      </c>
      <c r="AC146" s="43"/>
      <c r="AD146" s="43"/>
      <c r="AE146" s="43"/>
      <c r="AF146" s="43"/>
      <c r="AG146" s="43"/>
      <c r="AH146" s="105">
        <v>0</v>
      </c>
    </row>
    <row r="147" spans="1:35" ht="15" thickBot="1" x14ac:dyDescent="0.25">
      <c r="A147" s="42" t="s">
        <v>156</v>
      </c>
      <c r="B147" s="52" t="s">
        <v>430</v>
      </c>
      <c r="C147" s="28"/>
      <c r="D147" s="68"/>
      <c r="E147" s="22"/>
      <c r="F147" s="105">
        <v>22</v>
      </c>
      <c r="G147" s="229"/>
      <c r="H147" s="7">
        <v>20</v>
      </c>
      <c r="I147" s="43">
        <v>0</v>
      </c>
      <c r="J147" s="43">
        <v>0</v>
      </c>
      <c r="K147" s="43">
        <v>0</v>
      </c>
      <c r="L147" s="43">
        <v>0</v>
      </c>
      <c r="M147" s="43">
        <v>0</v>
      </c>
      <c r="N147" s="43">
        <v>0</v>
      </c>
      <c r="O147" s="43">
        <v>0</v>
      </c>
      <c r="P147" s="43"/>
      <c r="Q147" s="43"/>
      <c r="R147" s="43"/>
      <c r="S147" s="43"/>
      <c r="T147" s="43"/>
      <c r="U147" s="105">
        <v>0</v>
      </c>
      <c r="V147" s="43">
        <v>0</v>
      </c>
      <c r="W147" s="43">
        <v>0</v>
      </c>
      <c r="X147" s="43">
        <v>0</v>
      </c>
      <c r="Y147" s="43">
        <v>0</v>
      </c>
      <c r="Z147" s="43">
        <v>0</v>
      </c>
      <c r="AA147" s="43">
        <v>0</v>
      </c>
      <c r="AB147" s="43">
        <v>0</v>
      </c>
      <c r="AC147" s="43"/>
      <c r="AD147" s="43"/>
      <c r="AE147" s="43"/>
      <c r="AF147" s="43"/>
      <c r="AG147" s="43"/>
      <c r="AH147" s="105">
        <v>0</v>
      </c>
    </row>
    <row r="148" spans="1:35" ht="15" thickBot="1" x14ac:dyDescent="0.25">
      <c r="A148" s="42" t="s">
        <v>156</v>
      </c>
      <c r="B148" s="52" t="s">
        <v>431</v>
      </c>
      <c r="C148" s="28"/>
      <c r="D148" s="68"/>
      <c r="E148" s="22"/>
      <c r="F148" s="105">
        <v>24</v>
      </c>
      <c r="G148" s="229"/>
      <c r="H148" s="7">
        <v>31</v>
      </c>
      <c r="I148" s="43">
        <v>0</v>
      </c>
      <c r="J148" s="43">
        <v>0</v>
      </c>
      <c r="K148" s="43">
        <v>0</v>
      </c>
      <c r="L148" s="43">
        <v>0</v>
      </c>
      <c r="M148" s="43">
        <v>0</v>
      </c>
      <c r="N148" s="43">
        <v>0</v>
      </c>
      <c r="O148" s="43">
        <v>0</v>
      </c>
      <c r="P148" s="43"/>
      <c r="Q148" s="43"/>
      <c r="R148" s="43"/>
      <c r="S148" s="43"/>
      <c r="T148" s="43"/>
      <c r="U148" s="105">
        <v>0</v>
      </c>
      <c r="V148" s="43">
        <v>0</v>
      </c>
      <c r="W148" s="43">
        <v>0</v>
      </c>
      <c r="X148" s="43">
        <v>0</v>
      </c>
      <c r="Y148" s="43">
        <v>0</v>
      </c>
      <c r="Z148" s="43">
        <v>0</v>
      </c>
      <c r="AA148" s="43">
        <v>5</v>
      </c>
      <c r="AB148" s="43">
        <v>0</v>
      </c>
      <c r="AC148" s="43"/>
      <c r="AD148" s="43"/>
      <c r="AE148" s="43"/>
      <c r="AF148" s="43"/>
      <c r="AG148" s="43"/>
      <c r="AH148" s="105">
        <v>5</v>
      </c>
    </row>
    <row r="149" spans="1:35" ht="15" thickBot="1" x14ac:dyDescent="0.25">
      <c r="A149" s="42" t="s">
        <v>156</v>
      </c>
      <c r="B149" s="52" t="s">
        <v>432</v>
      </c>
      <c r="C149" s="28"/>
      <c r="D149" s="68"/>
      <c r="E149" s="22"/>
      <c r="F149" s="105">
        <v>26</v>
      </c>
      <c r="G149" s="229"/>
      <c r="H149" s="7">
        <v>29</v>
      </c>
      <c r="I149" s="43">
        <v>0</v>
      </c>
      <c r="J149" s="43">
        <v>0</v>
      </c>
      <c r="K149" s="43">
        <v>0</v>
      </c>
      <c r="L149" s="43">
        <v>0</v>
      </c>
      <c r="M149" s="43">
        <v>0</v>
      </c>
      <c r="N149" s="43">
        <v>0</v>
      </c>
      <c r="O149" s="43">
        <v>1</v>
      </c>
      <c r="P149" s="43"/>
      <c r="Q149" s="43"/>
      <c r="R149" s="43"/>
      <c r="S149" s="43"/>
      <c r="T149" s="43"/>
      <c r="U149" s="105">
        <v>1</v>
      </c>
      <c r="V149" s="43">
        <v>0</v>
      </c>
      <c r="W149" s="43">
        <v>0</v>
      </c>
      <c r="X149" s="43">
        <v>0</v>
      </c>
      <c r="Y149" s="43">
        <v>0</v>
      </c>
      <c r="Z149" s="43">
        <v>0</v>
      </c>
      <c r="AA149" s="43">
        <v>6</v>
      </c>
      <c r="AB149" s="43">
        <v>0</v>
      </c>
      <c r="AC149" s="43"/>
      <c r="AD149" s="43"/>
      <c r="AE149" s="43"/>
      <c r="AF149" s="43"/>
      <c r="AG149" s="43"/>
      <c r="AH149" s="105">
        <v>6</v>
      </c>
    </row>
    <row r="150" spans="1:35" ht="15" thickBot="1" x14ac:dyDescent="0.25">
      <c r="A150" s="42" t="s">
        <v>156</v>
      </c>
      <c r="B150" s="52" t="s">
        <v>433</v>
      </c>
      <c r="C150" s="28"/>
      <c r="D150" s="68"/>
      <c r="E150" s="22"/>
      <c r="F150" s="105">
        <v>15</v>
      </c>
      <c r="G150" s="229"/>
      <c r="H150" s="7">
        <v>17</v>
      </c>
      <c r="I150" s="43">
        <v>0</v>
      </c>
      <c r="J150" s="43">
        <v>0</v>
      </c>
      <c r="K150" s="43">
        <v>0</v>
      </c>
      <c r="L150" s="43">
        <v>0</v>
      </c>
      <c r="M150" s="43">
        <v>0</v>
      </c>
      <c r="N150" s="43">
        <v>0</v>
      </c>
      <c r="O150" s="43">
        <v>0</v>
      </c>
      <c r="P150" s="43"/>
      <c r="Q150" s="43"/>
      <c r="R150" s="43"/>
      <c r="S150" s="43"/>
      <c r="T150" s="43"/>
      <c r="U150" s="105">
        <v>0</v>
      </c>
      <c r="V150" s="43">
        <v>0</v>
      </c>
      <c r="W150" s="43">
        <v>0</v>
      </c>
      <c r="X150" s="43">
        <v>0</v>
      </c>
      <c r="Y150" s="43">
        <v>0</v>
      </c>
      <c r="Z150" s="43">
        <v>0</v>
      </c>
      <c r="AA150" s="43">
        <v>0</v>
      </c>
      <c r="AB150" s="43">
        <v>0</v>
      </c>
      <c r="AC150" s="43"/>
      <c r="AD150" s="43"/>
      <c r="AE150" s="43"/>
      <c r="AF150" s="43"/>
      <c r="AG150" s="43"/>
      <c r="AH150" s="105">
        <v>0</v>
      </c>
    </row>
    <row r="151" spans="1:35" ht="15" thickBot="1" x14ac:dyDescent="0.25">
      <c r="A151" s="294" t="s">
        <v>167</v>
      </c>
      <c r="B151" s="295"/>
      <c r="C151" s="249">
        <v>1.7407176564865106</v>
      </c>
      <c r="D151" s="250">
        <v>0.38295788442703232</v>
      </c>
      <c r="E151" s="5">
        <v>0</v>
      </c>
      <c r="F151" s="211">
        <v>395</v>
      </c>
      <c r="G151" s="5">
        <v>0</v>
      </c>
      <c r="H151" s="5">
        <v>261</v>
      </c>
      <c r="I151" s="5">
        <v>0</v>
      </c>
      <c r="J151" s="5">
        <v>0</v>
      </c>
      <c r="K151" s="5">
        <v>0</v>
      </c>
      <c r="L151" s="5">
        <v>0</v>
      </c>
      <c r="M151" s="5">
        <v>16</v>
      </c>
      <c r="N151" s="5">
        <v>10</v>
      </c>
      <c r="O151" s="5">
        <v>1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211">
        <v>27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29</v>
      </c>
      <c r="AB151" s="5">
        <v>2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211">
        <v>31</v>
      </c>
      <c r="AI151" s="5">
        <v>1021</v>
      </c>
    </row>
    <row r="152" spans="1:35" ht="15" x14ac:dyDescent="0.25">
      <c r="F152" s="265" t="s">
        <v>614</v>
      </c>
      <c r="H152" s="265" t="s">
        <v>615</v>
      </c>
    </row>
    <row r="153" spans="1:35" x14ac:dyDescent="0.2">
      <c r="C153" s="230"/>
      <c r="D153" s="70"/>
    </row>
  </sheetData>
  <mergeCells count="23">
    <mergeCell ref="A124:B124"/>
    <mergeCell ref="A138:B138"/>
    <mergeCell ref="A143:B143"/>
    <mergeCell ref="A151:B151"/>
    <mergeCell ref="E1:AI1"/>
    <mergeCell ref="C1:C11"/>
    <mergeCell ref="D1:D10"/>
    <mergeCell ref="AI10:AI11"/>
    <mergeCell ref="AI2:AI9"/>
    <mergeCell ref="I10:U10"/>
    <mergeCell ref="V10:AH10"/>
    <mergeCell ref="E10:H10"/>
    <mergeCell ref="E2:AH9"/>
    <mergeCell ref="A1:A10"/>
    <mergeCell ref="B1:B10"/>
    <mergeCell ref="A26:B26"/>
    <mergeCell ref="A92:B92"/>
    <mergeCell ref="A111:B111"/>
    <mergeCell ref="A38:B38"/>
    <mergeCell ref="A49:B49"/>
    <mergeCell ref="A64:B64"/>
    <mergeCell ref="A75:B75"/>
    <mergeCell ref="A81:B81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54"/>
  <sheetViews>
    <sheetView zoomScale="80" zoomScaleNormal="80" workbookViewId="0">
      <selection sqref="A1:A10"/>
    </sheetView>
  </sheetViews>
  <sheetFormatPr baseColWidth="10" defaultColWidth="11.42578125" defaultRowHeight="14.25" x14ac:dyDescent="0.2"/>
  <cols>
    <col min="1" max="1" width="24.28515625" style="42" bestFit="1" customWidth="1"/>
    <col min="2" max="2" width="48.140625" style="42" customWidth="1"/>
    <col min="3" max="3" width="12.7109375" style="61" bestFit="1" customWidth="1"/>
    <col min="4" max="4" width="9.42578125" style="34" bestFit="1" customWidth="1"/>
    <col min="5" max="5" width="10.7109375" style="34" customWidth="1"/>
    <col min="6" max="6" width="11" style="34" customWidth="1"/>
    <col min="7" max="11" width="11" style="34" bestFit="1" customWidth="1"/>
    <col min="12" max="12" width="11.42578125" style="29"/>
    <col min="13" max="13" width="19.140625" style="29" customWidth="1"/>
    <col min="14" max="16384" width="11.42578125" style="29"/>
  </cols>
  <sheetData>
    <row r="1" spans="1:15" s="126" customFormat="1" ht="108" customHeight="1" thickBot="1" x14ac:dyDescent="0.25">
      <c r="A1" s="306" t="s">
        <v>0</v>
      </c>
      <c r="B1" s="309" t="s">
        <v>1</v>
      </c>
      <c r="C1" s="406" t="s">
        <v>168</v>
      </c>
      <c r="D1" s="367" t="s">
        <v>269</v>
      </c>
      <c r="E1" s="368"/>
      <c r="F1" s="368"/>
      <c r="G1" s="368"/>
      <c r="H1" s="368"/>
      <c r="I1" s="368"/>
      <c r="J1" s="368"/>
      <c r="K1" s="369"/>
    </row>
    <row r="2" spans="1:15" s="126" customFormat="1" ht="15" customHeight="1" x14ac:dyDescent="0.2">
      <c r="A2" s="307"/>
      <c r="B2" s="310"/>
      <c r="C2" s="333"/>
      <c r="D2" s="397" t="s">
        <v>2</v>
      </c>
      <c r="E2" s="320"/>
      <c r="F2" s="320"/>
      <c r="G2" s="335"/>
      <c r="H2" s="319" t="s">
        <v>3</v>
      </c>
      <c r="I2" s="320"/>
      <c r="J2" s="320"/>
      <c r="K2" s="335"/>
    </row>
    <row r="3" spans="1:15" s="126" customFormat="1" ht="15" customHeight="1" x14ac:dyDescent="0.2">
      <c r="A3" s="307"/>
      <c r="B3" s="310"/>
      <c r="C3" s="333"/>
      <c r="D3" s="397"/>
      <c r="E3" s="320"/>
      <c r="F3" s="320"/>
      <c r="G3" s="335"/>
      <c r="H3" s="319"/>
      <c r="I3" s="320"/>
      <c r="J3" s="320"/>
      <c r="K3" s="335"/>
    </row>
    <row r="4" spans="1:15" s="126" customFormat="1" ht="15" customHeight="1" x14ac:dyDescent="0.2">
      <c r="A4" s="307"/>
      <c r="B4" s="310"/>
      <c r="C4" s="333"/>
      <c r="D4" s="397"/>
      <c r="E4" s="320"/>
      <c r="F4" s="320"/>
      <c r="G4" s="335"/>
      <c r="H4" s="319"/>
      <c r="I4" s="320"/>
      <c r="J4" s="320"/>
      <c r="K4" s="335"/>
    </row>
    <row r="5" spans="1:15" s="126" customFormat="1" ht="15" customHeight="1" x14ac:dyDescent="0.2">
      <c r="A5" s="307"/>
      <c r="B5" s="310"/>
      <c r="C5" s="333"/>
      <c r="D5" s="397"/>
      <c r="E5" s="320"/>
      <c r="F5" s="320"/>
      <c r="G5" s="335"/>
      <c r="H5" s="319"/>
      <c r="I5" s="320"/>
      <c r="J5" s="320"/>
      <c r="K5" s="335"/>
    </row>
    <row r="6" spans="1:15" s="126" customFormat="1" ht="15" customHeight="1" x14ac:dyDescent="0.2">
      <c r="A6" s="307"/>
      <c r="B6" s="310"/>
      <c r="C6" s="333"/>
      <c r="D6" s="397"/>
      <c r="E6" s="320"/>
      <c r="F6" s="320"/>
      <c r="G6" s="335"/>
      <c r="H6" s="319"/>
      <c r="I6" s="320"/>
      <c r="J6" s="320"/>
      <c r="K6" s="335"/>
    </row>
    <row r="7" spans="1:15" s="126" customFormat="1" ht="15" customHeight="1" x14ac:dyDescent="0.2">
      <c r="A7" s="307"/>
      <c r="B7" s="310"/>
      <c r="C7" s="333"/>
      <c r="D7" s="397"/>
      <c r="E7" s="320"/>
      <c r="F7" s="320"/>
      <c r="G7" s="335"/>
      <c r="H7" s="319"/>
      <c r="I7" s="320"/>
      <c r="J7" s="320"/>
      <c r="K7" s="335"/>
    </row>
    <row r="8" spans="1:15" s="126" customFormat="1" ht="15" customHeight="1" x14ac:dyDescent="0.2">
      <c r="A8" s="307"/>
      <c r="B8" s="310"/>
      <c r="C8" s="333"/>
      <c r="D8" s="397"/>
      <c r="E8" s="320"/>
      <c r="F8" s="320"/>
      <c r="G8" s="335"/>
      <c r="H8" s="319"/>
      <c r="I8" s="320"/>
      <c r="J8" s="320"/>
      <c r="K8" s="335"/>
    </row>
    <row r="9" spans="1:15" s="126" customFormat="1" ht="15.75" customHeight="1" thickBot="1" x14ac:dyDescent="0.25">
      <c r="A9" s="307"/>
      <c r="B9" s="310"/>
      <c r="C9" s="333"/>
      <c r="D9" s="408"/>
      <c r="E9" s="322"/>
      <c r="F9" s="322"/>
      <c r="G9" s="336"/>
      <c r="H9" s="321"/>
      <c r="I9" s="322"/>
      <c r="J9" s="322"/>
      <c r="K9" s="336"/>
    </row>
    <row r="10" spans="1:15" s="126" customFormat="1" ht="57.75" customHeight="1" thickBot="1" x14ac:dyDescent="0.25">
      <c r="A10" s="308"/>
      <c r="B10" s="311"/>
      <c r="C10" s="407"/>
      <c r="D10" s="409" t="s">
        <v>270</v>
      </c>
      <c r="E10" s="410"/>
      <c r="F10" s="410"/>
      <c r="G10" s="411"/>
      <c r="H10" s="409" t="s">
        <v>271</v>
      </c>
      <c r="I10" s="410"/>
      <c r="J10" s="410"/>
      <c r="K10" s="411"/>
    </row>
    <row r="11" spans="1:15" s="126" customFormat="1" ht="15" thickBot="1" x14ac:dyDescent="0.25">
      <c r="A11" s="96"/>
      <c r="B11" s="120"/>
      <c r="C11" s="141" t="s">
        <v>169</v>
      </c>
      <c r="D11" s="142" t="s">
        <v>7</v>
      </c>
      <c r="E11" s="143" t="s">
        <v>10</v>
      </c>
      <c r="F11" s="144" t="s">
        <v>12</v>
      </c>
      <c r="G11" s="145" t="s">
        <v>15</v>
      </c>
      <c r="H11" s="146" t="s">
        <v>7</v>
      </c>
      <c r="I11" s="143" t="s">
        <v>10</v>
      </c>
      <c r="J11" s="143" t="s">
        <v>12</v>
      </c>
      <c r="K11" s="147" t="s">
        <v>15</v>
      </c>
    </row>
    <row r="12" spans="1:15" ht="15" thickBot="1" x14ac:dyDescent="0.25">
      <c r="A12" s="42" t="s">
        <v>38</v>
      </c>
      <c r="B12" s="52" t="s">
        <v>25</v>
      </c>
      <c r="C12" s="148"/>
      <c r="D12" s="149"/>
      <c r="E12" s="105"/>
      <c r="F12" s="149"/>
      <c r="G12" s="105"/>
      <c r="H12" s="150"/>
      <c r="I12" s="105"/>
      <c r="J12" s="149"/>
      <c r="K12" s="105"/>
      <c r="L12" s="151"/>
    </row>
    <row r="13" spans="1:15" ht="15" thickBot="1" x14ac:dyDescent="0.25">
      <c r="A13" s="42" t="s">
        <v>38</v>
      </c>
      <c r="B13" s="52" t="s">
        <v>26</v>
      </c>
      <c r="C13" s="148"/>
      <c r="D13" s="149"/>
      <c r="E13" s="7"/>
      <c r="F13" s="149"/>
      <c r="G13" s="7"/>
      <c r="H13" s="150"/>
      <c r="I13" s="7"/>
      <c r="J13" s="149"/>
      <c r="K13" s="7"/>
      <c r="L13" s="152"/>
      <c r="M13" s="95"/>
      <c r="N13" s="95"/>
      <c r="O13" s="153"/>
    </row>
    <row r="14" spans="1:15" ht="15" thickBot="1" x14ac:dyDescent="0.25">
      <c r="A14" s="42" t="s">
        <v>38</v>
      </c>
      <c r="B14" s="52" t="s">
        <v>27</v>
      </c>
      <c r="C14" s="148"/>
      <c r="D14" s="149"/>
      <c r="E14" s="7"/>
      <c r="F14" s="149"/>
      <c r="G14" s="7"/>
      <c r="H14" s="150"/>
      <c r="I14" s="7"/>
      <c r="J14" s="149"/>
      <c r="K14" s="7"/>
      <c r="L14" s="152"/>
      <c r="M14" s="95"/>
      <c r="N14" s="95"/>
      <c r="O14" s="153"/>
    </row>
    <row r="15" spans="1:15" ht="15" thickBot="1" x14ac:dyDescent="0.25">
      <c r="A15" s="42" t="s">
        <v>38</v>
      </c>
      <c r="B15" s="52" t="s">
        <v>28</v>
      </c>
      <c r="C15" s="148"/>
      <c r="D15" s="149"/>
      <c r="E15" s="7"/>
      <c r="F15" s="149"/>
      <c r="G15" s="7"/>
      <c r="H15" s="150"/>
      <c r="I15" s="7"/>
      <c r="J15" s="149"/>
      <c r="K15" s="7"/>
      <c r="L15" s="152"/>
      <c r="M15" s="95"/>
      <c r="N15" s="95"/>
      <c r="O15" s="153"/>
    </row>
    <row r="16" spans="1:15" ht="15" thickBot="1" x14ac:dyDescent="0.25">
      <c r="A16" s="42" t="s">
        <v>38</v>
      </c>
      <c r="B16" s="52" t="s">
        <v>29</v>
      </c>
      <c r="C16" s="148"/>
      <c r="D16" s="149"/>
      <c r="E16" s="7"/>
      <c r="F16" s="149"/>
      <c r="G16" s="7"/>
      <c r="H16" s="150"/>
      <c r="I16" s="7"/>
      <c r="J16" s="149"/>
      <c r="K16" s="7"/>
      <c r="L16" s="152"/>
      <c r="M16" s="95"/>
      <c r="N16" s="95"/>
      <c r="O16" s="153"/>
    </row>
    <row r="17" spans="1:25" ht="15" thickBot="1" x14ac:dyDescent="0.25">
      <c r="A17" s="42" t="s">
        <v>38</v>
      </c>
      <c r="B17" s="52" t="s">
        <v>30</v>
      </c>
      <c r="C17" s="148"/>
      <c r="D17" s="149"/>
      <c r="E17" s="7"/>
      <c r="F17" s="149"/>
      <c r="G17" s="7"/>
      <c r="H17" s="150"/>
      <c r="I17" s="7"/>
      <c r="J17" s="149"/>
      <c r="K17" s="7"/>
      <c r="L17" s="152"/>
      <c r="M17" s="95"/>
      <c r="N17" s="95"/>
      <c r="O17" s="153"/>
    </row>
    <row r="18" spans="1:25" ht="15" thickBot="1" x14ac:dyDescent="0.25">
      <c r="A18" s="42" t="s">
        <v>38</v>
      </c>
      <c r="B18" s="52" t="s">
        <v>31</v>
      </c>
      <c r="C18" s="148"/>
      <c r="D18" s="149"/>
      <c r="E18" s="7"/>
      <c r="F18" s="149"/>
      <c r="G18" s="7"/>
      <c r="H18" s="150"/>
      <c r="I18" s="7"/>
      <c r="J18" s="149"/>
      <c r="K18" s="7"/>
      <c r="L18" s="152"/>
      <c r="M18" s="95"/>
      <c r="N18" s="95"/>
      <c r="O18" s="153"/>
    </row>
    <row r="19" spans="1:25" ht="15" thickBot="1" x14ac:dyDescent="0.25">
      <c r="A19" s="42" t="s">
        <v>38</v>
      </c>
      <c r="B19" s="52" t="s">
        <v>32</v>
      </c>
      <c r="C19" s="148"/>
      <c r="D19" s="149"/>
      <c r="E19" s="7"/>
      <c r="F19" s="149"/>
      <c r="G19" s="7"/>
      <c r="H19" s="150"/>
      <c r="I19" s="7"/>
      <c r="J19" s="149"/>
      <c r="K19" s="7"/>
      <c r="L19" s="152"/>
      <c r="M19" s="95"/>
      <c r="N19" s="95"/>
      <c r="O19" s="153"/>
    </row>
    <row r="20" spans="1:25" ht="15" thickBot="1" x14ac:dyDescent="0.25">
      <c r="A20" s="42" t="s">
        <v>38</v>
      </c>
      <c r="B20" s="52" t="s">
        <v>33</v>
      </c>
      <c r="C20" s="148"/>
      <c r="D20" s="149"/>
      <c r="E20" s="7"/>
      <c r="F20" s="149"/>
      <c r="G20" s="7"/>
      <c r="H20" s="150"/>
      <c r="I20" s="7"/>
      <c r="J20" s="149"/>
      <c r="K20" s="7"/>
      <c r="L20" s="152"/>
      <c r="M20" s="95"/>
      <c r="N20" s="95"/>
      <c r="O20" s="153"/>
    </row>
    <row r="21" spans="1:25" ht="15" thickBot="1" x14ac:dyDescent="0.25">
      <c r="A21" s="42" t="s">
        <v>38</v>
      </c>
      <c r="B21" s="52" t="s">
        <v>34</v>
      </c>
      <c r="C21" s="148"/>
      <c r="D21" s="149"/>
      <c r="E21" s="7"/>
      <c r="F21" s="149"/>
      <c r="G21" s="7"/>
      <c r="H21" s="150"/>
      <c r="I21" s="7"/>
      <c r="J21" s="149"/>
      <c r="K21" s="7"/>
      <c r="L21" s="152"/>
      <c r="M21" s="95"/>
      <c r="N21" s="95"/>
      <c r="O21" s="153"/>
    </row>
    <row r="22" spans="1:25" ht="15" thickBot="1" x14ac:dyDescent="0.25">
      <c r="A22" s="42" t="s">
        <v>38</v>
      </c>
      <c r="B22" s="52" t="s">
        <v>35</v>
      </c>
      <c r="C22" s="148"/>
      <c r="D22" s="149"/>
      <c r="E22" s="7"/>
      <c r="F22" s="149"/>
      <c r="G22" s="7"/>
      <c r="H22" s="150"/>
      <c r="I22" s="7"/>
      <c r="J22" s="149"/>
      <c r="K22" s="7"/>
      <c r="L22" s="152"/>
      <c r="M22" s="95"/>
      <c r="N22" s="95"/>
      <c r="O22" s="153"/>
    </row>
    <row r="23" spans="1:25" ht="15" thickBot="1" x14ac:dyDescent="0.25">
      <c r="A23" s="42" t="s">
        <v>38</v>
      </c>
      <c r="B23" s="52" t="s">
        <v>36</v>
      </c>
      <c r="C23" s="148"/>
      <c r="D23" s="149"/>
      <c r="E23" s="7"/>
      <c r="F23" s="149"/>
      <c r="G23" s="7"/>
      <c r="H23" s="150"/>
      <c r="I23" s="7"/>
      <c r="J23" s="149"/>
      <c r="K23" s="7"/>
      <c r="L23" s="152"/>
      <c r="M23" s="95"/>
      <c r="N23" s="95"/>
      <c r="O23" s="153"/>
    </row>
    <row r="24" spans="1:25" ht="15" thickBot="1" x14ac:dyDescent="0.25">
      <c r="A24" s="42" t="s">
        <v>38</v>
      </c>
      <c r="B24" s="52" t="s">
        <v>37</v>
      </c>
      <c r="C24" s="148"/>
      <c r="D24" s="149"/>
      <c r="E24" s="7"/>
      <c r="F24" s="149"/>
      <c r="G24" s="7"/>
      <c r="H24" s="150"/>
      <c r="I24" s="7"/>
      <c r="J24" s="149"/>
      <c r="K24" s="7"/>
      <c r="L24" s="152"/>
      <c r="M24" s="95"/>
      <c r="N24" s="95"/>
      <c r="O24" s="95"/>
      <c r="P24" s="95"/>
      <c r="Q24" s="95"/>
      <c r="R24" s="153"/>
    </row>
    <row r="25" spans="1:25" ht="15" thickBot="1" x14ac:dyDescent="0.25">
      <c r="A25" s="40" t="s">
        <v>38</v>
      </c>
      <c r="B25" s="52" t="s">
        <v>227</v>
      </c>
      <c r="C25" s="148"/>
      <c r="D25" s="149"/>
      <c r="E25" s="7"/>
      <c r="F25" s="149"/>
      <c r="G25" s="7"/>
      <c r="H25" s="150"/>
      <c r="I25" s="7"/>
      <c r="J25" s="149"/>
      <c r="K25" s="7"/>
      <c r="L25" s="152"/>
      <c r="M25" s="95"/>
      <c r="N25" s="95"/>
      <c r="O25" s="95"/>
      <c r="P25" s="95"/>
      <c r="Q25" s="95"/>
      <c r="R25" s="153"/>
    </row>
    <row r="26" spans="1:25" ht="15" thickBot="1" x14ac:dyDescent="0.25">
      <c r="A26" s="404" t="s">
        <v>157</v>
      </c>
      <c r="B26" s="405"/>
      <c r="C26" s="154" t="e">
        <f>D26/H26</f>
        <v>#DIV/0!</v>
      </c>
      <c r="D26" s="155">
        <f>SUM(D12:D25)</f>
        <v>0</v>
      </c>
      <c r="E26" s="155">
        <f>SUM(E12:E25)</f>
        <v>0</v>
      </c>
      <c r="F26" s="155">
        <f t="shared" ref="F26:G26" si="0">SUM(F12:F25)</f>
        <v>0</v>
      </c>
      <c r="G26" s="156">
        <f t="shared" si="0"/>
        <v>0</v>
      </c>
      <c r="H26" s="155">
        <f>SUM(H12:H25)</f>
        <v>0</v>
      </c>
      <c r="I26" s="155">
        <f>SUM(I12:I25)</f>
        <v>0</v>
      </c>
      <c r="J26" s="155">
        <f t="shared" ref="J26:K26" si="1">SUM(J12:J25)</f>
        <v>0</v>
      </c>
      <c r="K26" s="155">
        <f t="shared" si="1"/>
        <v>0</v>
      </c>
      <c r="L26" s="152"/>
      <c r="M26" s="95"/>
      <c r="N26" s="95"/>
      <c r="O26" s="95"/>
      <c r="P26" s="95"/>
      <c r="Q26" s="95"/>
      <c r="R26" s="153"/>
    </row>
    <row r="27" spans="1:25" ht="15" thickBot="1" x14ac:dyDescent="0.25">
      <c r="A27" s="42" t="s">
        <v>39</v>
      </c>
      <c r="B27" s="52" t="s">
        <v>40</v>
      </c>
      <c r="C27" s="148"/>
      <c r="D27" s="149"/>
      <c r="E27" s="105"/>
      <c r="F27" s="149"/>
      <c r="G27" s="105"/>
      <c r="H27" s="150"/>
      <c r="I27" s="105"/>
      <c r="J27" s="149"/>
      <c r="K27" s="105"/>
      <c r="L27" s="152"/>
      <c r="M27" s="95"/>
      <c r="N27" s="95"/>
      <c r="O27" s="95"/>
      <c r="P27" s="95"/>
      <c r="Q27" s="95"/>
      <c r="R27" s="153"/>
    </row>
    <row r="28" spans="1:25" ht="15" thickBot="1" x14ac:dyDescent="0.25">
      <c r="A28" s="42" t="s">
        <v>39</v>
      </c>
      <c r="B28" s="52" t="s">
        <v>41</v>
      </c>
      <c r="C28" s="148"/>
      <c r="D28" s="149"/>
      <c r="E28" s="7"/>
      <c r="F28" s="149"/>
      <c r="G28" s="7"/>
      <c r="H28" s="150"/>
      <c r="I28" s="7"/>
      <c r="J28" s="149"/>
      <c r="K28" s="7"/>
      <c r="L28" s="152"/>
      <c r="M28" s="95"/>
      <c r="N28" s="95"/>
      <c r="O28" s="95"/>
      <c r="P28" s="95"/>
      <c r="Q28" s="95"/>
      <c r="R28" s="153"/>
    </row>
    <row r="29" spans="1:25" ht="15" thickBot="1" x14ac:dyDescent="0.25">
      <c r="A29" s="42" t="s">
        <v>39</v>
      </c>
      <c r="B29" s="52" t="s">
        <v>42</v>
      </c>
      <c r="C29" s="148"/>
      <c r="D29" s="149"/>
      <c r="E29" s="7"/>
      <c r="F29" s="149"/>
      <c r="G29" s="7"/>
      <c r="H29" s="150"/>
      <c r="I29" s="7"/>
      <c r="J29" s="149"/>
      <c r="K29" s="7"/>
      <c r="L29" s="152"/>
      <c r="M29" s="95"/>
      <c r="N29" s="95"/>
      <c r="O29" s="95"/>
      <c r="P29" s="95"/>
      <c r="Q29" s="95"/>
      <c r="R29" s="153"/>
    </row>
    <row r="30" spans="1:25" ht="15" thickBot="1" x14ac:dyDescent="0.25">
      <c r="A30" s="42" t="s">
        <v>39</v>
      </c>
      <c r="B30" s="52" t="s">
        <v>43</v>
      </c>
      <c r="C30" s="148"/>
      <c r="D30" s="149"/>
      <c r="E30" s="7"/>
      <c r="F30" s="149"/>
      <c r="G30" s="7"/>
      <c r="H30" s="150"/>
      <c r="I30" s="7"/>
      <c r="J30" s="149"/>
      <c r="K30" s="7"/>
      <c r="L30" s="152"/>
      <c r="M30" s="95"/>
      <c r="N30" s="95"/>
      <c r="O30" s="95"/>
      <c r="P30" s="95"/>
      <c r="Q30" s="95"/>
      <c r="R30" s="153"/>
    </row>
    <row r="31" spans="1:25" ht="15" thickBot="1" x14ac:dyDescent="0.25">
      <c r="A31" s="42" t="s">
        <v>39</v>
      </c>
      <c r="B31" s="52" t="s">
        <v>44</v>
      </c>
      <c r="C31" s="148"/>
      <c r="D31" s="149"/>
      <c r="E31" s="7"/>
      <c r="F31" s="149"/>
      <c r="G31" s="7"/>
      <c r="H31" s="150"/>
      <c r="I31" s="7"/>
      <c r="J31" s="149"/>
      <c r="K31" s="7"/>
      <c r="L31" s="152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153"/>
    </row>
    <row r="32" spans="1:25" ht="15" thickBot="1" x14ac:dyDescent="0.25">
      <c r="A32" s="42" t="s">
        <v>39</v>
      </c>
      <c r="B32" s="52" t="s">
        <v>45</v>
      </c>
      <c r="C32" s="148"/>
      <c r="D32" s="149"/>
      <c r="E32" s="7"/>
      <c r="F32" s="149"/>
      <c r="G32" s="7"/>
      <c r="H32" s="150"/>
      <c r="I32" s="7"/>
      <c r="J32" s="149"/>
      <c r="K32" s="7"/>
      <c r="L32" s="152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153"/>
    </row>
    <row r="33" spans="1:25" ht="15" thickBot="1" x14ac:dyDescent="0.25">
      <c r="A33" s="42" t="s">
        <v>39</v>
      </c>
      <c r="B33" s="52" t="s">
        <v>46</v>
      </c>
      <c r="C33" s="148"/>
      <c r="D33" s="149"/>
      <c r="E33" s="7"/>
      <c r="F33" s="149"/>
      <c r="G33" s="7"/>
      <c r="H33" s="150"/>
      <c r="I33" s="7"/>
      <c r="J33" s="149"/>
      <c r="K33" s="7"/>
      <c r="L33" s="152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153"/>
    </row>
    <row r="34" spans="1:25" ht="15" thickBot="1" x14ac:dyDescent="0.25">
      <c r="A34" s="42" t="s">
        <v>39</v>
      </c>
      <c r="B34" s="52" t="s">
        <v>47</v>
      </c>
      <c r="C34" s="148"/>
      <c r="D34" s="149"/>
      <c r="E34" s="7"/>
      <c r="F34" s="149"/>
      <c r="G34" s="7"/>
      <c r="H34" s="150"/>
      <c r="I34" s="7"/>
      <c r="J34" s="149"/>
      <c r="K34" s="7"/>
      <c r="L34" s="152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153"/>
    </row>
    <row r="35" spans="1:25" ht="15" thickBot="1" x14ac:dyDescent="0.25">
      <c r="A35" s="42" t="s">
        <v>39</v>
      </c>
      <c r="B35" s="52" t="s">
        <v>48</v>
      </c>
      <c r="C35" s="148"/>
      <c r="D35" s="149"/>
      <c r="E35" s="7"/>
      <c r="F35" s="149"/>
      <c r="G35" s="7"/>
      <c r="H35" s="150"/>
      <c r="I35" s="7"/>
      <c r="J35" s="149"/>
      <c r="K35" s="7"/>
      <c r="L35" s="152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153"/>
    </row>
    <row r="36" spans="1:25" ht="15" thickBot="1" x14ac:dyDescent="0.25">
      <c r="A36" s="42" t="s">
        <v>39</v>
      </c>
      <c r="B36" s="52" t="s">
        <v>212</v>
      </c>
      <c r="C36" s="148"/>
      <c r="D36" s="149"/>
      <c r="E36" s="7"/>
      <c r="F36" s="149"/>
      <c r="G36" s="7"/>
      <c r="H36" s="150"/>
      <c r="I36" s="7"/>
      <c r="J36" s="149"/>
      <c r="K36" s="7"/>
      <c r="L36" s="152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153"/>
    </row>
    <row r="37" spans="1:25" ht="15" thickBot="1" x14ac:dyDescent="0.25">
      <c r="A37" s="42" t="s">
        <v>39</v>
      </c>
      <c r="B37" s="40" t="s">
        <v>230</v>
      </c>
      <c r="C37" s="148"/>
      <c r="D37" s="149"/>
      <c r="E37" s="7"/>
      <c r="F37" s="149"/>
      <c r="G37" s="7"/>
      <c r="H37" s="150"/>
      <c r="I37" s="7"/>
      <c r="J37" s="149"/>
      <c r="K37" s="7"/>
      <c r="L37" s="152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153"/>
    </row>
    <row r="38" spans="1:25" ht="15" thickBot="1" x14ac:dyDescent="0.25">
      <c r="A38" s="42" t="s">
        <v>39</v>
      </c>
      <c r="B38" s="40" t="s">
        <v>231</v>
      </c>
      <c r="C38" s="148"/>
      <c r="D38" s="149"/>
      <c r="E38" s="7"/>
      <c r="F38" s="149"/>
      <c r="G38" s="7"/>
      <c r="H38" s="150"/>
      <c r="I38" s="7"/>
      <c r="J38" s="149"/>
      <c r="K38" s="7"/>
      <c r="L38" s="152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153"/>
    </row>
    <row r="39" spans="1:25" ht="15" thickBot="1" x14ac:dyDescent="0.25">
      <c r="A39" s="42" t="s">
        <v>39</v>
      </c>
      <c r="B39" s="40" t="s">
        <v>272</v>
      </c>
      <c r="C39" s="148"/>
      <c r="D39" s="149"/>
      <c r="E39" s="7"/>
      <c r="F39" s="149"/>
      <c r="G39" s="7"/>
      <c r="H39" s="150"/>
      <c r="I39" s="7"/>
      <c r="J39" s="149"/>
      <c r="K39" s="7"/>
      <c r="L39" s="152"/>
      <c r="M39" s="95"/>
      <c r="N39" s="95"/>
      <c r="O39" s="95"/>
      <c r="P39" s="95"/>
      <c r="Q39" s="95"/>
      <c r="R39" s="153"/>
    </row>
    <row r="40" spans="1:25" ht="15" thickBot="1" x14ac:dyDescent="0.25">
      <c r="A40" s="404" t="s">
        <v>158</v>
      </c>
      <c r="B40" s="405"/>
      <c r="C40" s="154" t="e">
        <f>D40/H40</f>
        <v>#DIV/0!</v>
      </c>
      <c r="D40" s="155">
        <f>SUM(D27:D38)</f>
        <v>0</v>
      </c>
      <c r="E40" s="155">
        <f t="shared" ref="E40:J40" si="2">SUM(E27:E38)</f>
        <v>0</v>
      </c>
      <c r="F40" s="155">
        <f t="shared" si="2"/>
        <v>0</v>
      </c>
      <c r="G40" s="156">
        <f>SUM(G27:G39)</f>
        <v>0</v>
      </c>
      <c r="H40" s="157">
        <f>SUM(H27:H38)</f>
        <v>0</v>
      </c>
      <c r="I40" s="155">
        <f t="shared" si="2"/>
        <v>0</v>
      </c>
      <c r="J40" s="155">
        <f t="shared" si="2"/>
        <v>0</v>
      </c>
      <c r="K40" s="155">
        <f>SUM(K27:K39)</f>
        <v>0</v>
      </c>
      <c r="L40" s="152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153"/>
    </row>
    <row r="41" spans="1:25" ht="15" thickBot="1" x14ac:dyDescent="0.25">
      <c r="A41" s="42" t="s">
        <v>58</v>
      </c>
      <c r="B41" s="52" t="s">
        <v>49</v>
      </c>
      <c r="C41" s="148"/>
      <c r="D41" s="149"/>
      <c r="E41" s="105"/>
      <c r="F41" s="149"/>
      <c r="G41" s="105"/>
      <c r="H41" s="150"/>
      <c r="I41" s="105"/>
      <c r="J41" s="149"/>
      <c r="K41" s="105"/>
      <c r="L41" s="152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153"/>
    </row>
    <row r="42" spans="1:25" ht="15" thickBot="1" x14ac:dyDescent="0.25">
      <c r="A42" s="42" t="s">
        <v>58</v>
      </c>
      <c r="B42" s="52" t="s">
        <v>50</v>
      </c>
      <c r="C42" s="148"/>
      <c r="D42" s="149"/>
      <c r="E42" s="7"/>
      <c r="F42" s="149"/>
      <c r="G42" s="7"/>
      <c r="H42" s="150"/>
      <c r="I42" s="7"/>
      <c r="J42" s="149"/>
      <c r="K42" s="7"/>
      <c r="L42" s="152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153"/>
    </row>
    <row r="43" spans="1:25" ht="15" thickBot="1" x14ac:dyDescent="0.25">
      <c r="A43" s="42" t="s">
        <v>58</v>
      </c>
      <c r="B43" s="52" t="s">
        <v>51</v>
      </c>
      <c r="C43" s="148"/>
      <c r="D43" s="149"/>
      <c r="E43" s="7"/>
      <c r="F43" s="149"/>
      <c r="G43" s="7"/>
      <c r="H43" s="150"/>
      <c r="I43" s="7"/>
      <c r="J43" s="149"/>
      <c r="K43" s="7"/>
      <c r="L43" s="152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153"/>
    </row>
    <row r="44" spans="1:25" ht="15" thickBot="1" x14ac:dyDescent="0.25">
      <c r="A44" s="42" t="s">
        <v>58</v>
      </c>
      <c r="B44" s="52" t="s">
        <v>52</v>
      </c>
      <c r="C44" s="148"/>
      <c r="D44" s="149"/>
      <c r="E44" s="7"/>
      <c r="F44" s="149"/>
      <c r="G44" s="7"/>
      <c r="H44" s="150"/>
      <c r="I44" s="7"/>
      <c r="J44" s="149"/>
      <c r="K44" s="7"/>
      <c r="L44" s="152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153"/>
    </row>
    <row r="45" spans="1:25" ht="15" thickBot="1" x14ac:dyDescent="0.25">
      <c r="A45" s="42" t="s">
        <v>58</v>
      </c>
      <c r="B45" s="52" t="s">
        <v>53</v>
      </c>
      <c r="C45" s="148"/>
      <c r="D45" s="149"/>
      <c r="E45" s="7"/>
      <c r="F45" s="149"/>
      <c r="G45" s="7"/>
      <c r="H45" s="150"/>
      <c r="I45" s="7"/>
      <c r="J45" s="149"/>
      <c r="K45" s="7"/>
      <c r="L45" s="152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153"/>
    </row>
    <row r="46" spans="1:25" ht="15" thickBot="1" x14ac:dyDescent="0.25">
      <c r="A46" s="42" t="s">
        <v>58</v>
      </c>
      <c r="B46" s="52" t="s">
        <v>54</v>
      </c>
      <c r="C46" s="148"/>
      <c r="D46" s="149"/>
      <c r="E46" s="7"/>
      <c r="F46" s="149"/>
      <c r="G46" s="7"/>
      <c r="H46" s="150"/>
      <c r="I46" s="7"/>
      <c r="J46" s="149"/>
      <c r="K46" s="7"/>
      <c r="L46" s="152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153"/>
    </row>
    <row r="47" spans="1:25" ht="15" thickBot="1" x14ac:dyDescent="0.25">
      <c r="A47" s="42" t="s">
        <v>58</v>
      </c>
      <c r="B47" s="52" t="s">
        <v>55</v>
      </c>
      <c r="C47" s="148"/>
      <c r="D47" s="149"/>
      <c r="E47" s="7"/>
      <c r="F47" s="149"/>
      <c r="G47" s="7"/>
      <c r="H47" s="150"/>
      <c r="I47" s="7"/>
      <c r="J47" s="149"/>
      <c r="K47" s="7"/>
      <c r="L47" s="152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153"/>
    </row>
    <row r="48" spans="1:25" ht="15" thickBot="1" x14ac:dyDescent="0.25">
      <c r="A48" s="42" t="s">
        <v>58</v>
      </c>
      <c r="B48" s="52" t="s">
        <v>56</v>
      </c>
      <c r="C48" s="148"/>
      <c r="D48" s="149"/>
      <c r="E48" s="7"/>
      <c r="F48" s="149"/>
      <c r="G48" s="7"/>
      <c r="H48" s="150"/>
      <c r="I48" s="7"/>
      <c r="J48" s="149"/>
      <c r="K48" s="7"/>
      <c r="L48" s="152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153"/>
    </row>
    <row r="49" spans="1:25" ht="15" thickBot="1" x14ac:dyDescent="0.25">
      <c r="A49" s="42" t="s">
        <v>58</v>
      </c>
      <c r="B49" s="52" t="s">
        <v>57</v>
      </c>
      <c r="C49" s="148"/>
      <c r="D49" s="149"/>
      <c r="E49" s="7"/>
      <c r="F49" s="149"/>
      <c r="G49" s="7"/>
      <c r="H49" s="150"/>
      <c r="I49" s="7"/>
      <c r="J49" s="149"/>
      <c r="K49" s="7"/>
      <c r="L49" s="152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153"/>
    </row>
    <row r="50" spans="1:25" ht="18.75" customHeight="1" thickBot="1" x14ac:dyDescent="0.25">
      <c r="A50" s="40" t="s">
        <v>58</v>
      </c>
      <c r="B50" s="40" t="s">
        <v>233</v>
      </c>
      <c r="C50" s="148"/>
      <c r="D50" s="149"/>
      <c r="E50" s="7"/>
      <c r="F50" s="149"/>
      <c r="G50" s="7"/>
      <c r="H50" s="150"/>
      <c r="I50" s="7"/>
      <c r="J50" s="149"/>
      <c r="K50" s="7"/>
      <c r="L50" s="152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153"/>
    </row>
    <row r="51" spans="1:25" ht="15" thickBot="1" x14ac:dyDescent="0.25">
      <c r="A51" s="404" t="s">
        <v>159</v>
      </c>
      <c r="B51" s="405"/>
      <c r="C51" s="154" t="e">
        <f>D51/H51</f>
        <v>#DIV/0!</v>
      </c>
      <c r="D51" s="155">
        <f t="shared" ref="D51:K51" si="3">SUM(D41:D50)</f>
        <v>0</v>
      </c>
      <c r="E51" s="155">
        <f t="shared" si="3"/>
        <v>0</v>
      </c>
      <c r="F51" s="155">
        <f t="shared" si="3"/>
        <v>0</v>
      </c>
      <c r="G51" s="156">
        <f t="shared" si="3"/>
        <v>0</v>
      </c>
      <c r="H51" s="157">
        <f t="shared" si="3"/>
        <v>0</v>
      </c>
      <c r="I51" s="155">
        <f t="shared" si="3"/>
        <v>0</v>
      </c>
      <c r="J51" s="155">
        <f t="shared" si="3"/>
        <v>0</v>
      </c>
      <c r="K51" s="155">
        <f t="shared" si="3"/>
        <v>0</v>
      </c>
      <c r="L51" s="152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153"/>
    </row>
    <row r="52" spans="1:25" ht="15" thickBot="1" x14ac:dyDescent="0.25">
      <c r="A52" s="53" t="s">
        <v>72</v>
      </c>
      <c r="B52" s="52" t="s">
        <v>59</v>
      </c>
      <c r="C52" s="148"/>
      <c r="D52" s="149"/>
      <c r="E52" s="105"/>
      <c r="F52" s="149"/>
      <c r="G52" s="105"/>
      <c r="H52" s="149"/>
      <c r="I52" s="105"/>
      <c r="J52" s="149"/>
      <c r="K52" s="105"/>
      <c r="L52" s="152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153"/>
    </row>
    <row r="53" spans="1:25" ht="15" thickBot="1" x14ac:dyDescent="0.25">
      <c r="A53" s="53" t="s">
        <v>72</v>
      </c>
      <c r="B53" s="52" t="s">
        <v>60</v>
      </c>
      <c r="C53" s="148"/>
      <c r="D53" s="149"/>
      <c r="E53" s="7"/>
      <c r="F53" s="149"/>
      <c r="G53" s="7"/>
      <c r="H53" s="149"/>
      <c r="I53" s="7"/>
      <c r="J53" s="149"/>
      <c r="K53" s="7"/>
      <c r="L53" s="152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153"/>
    </row>
    <row r="54" spans="1:25" ht="15" thickBot="1" x14ac:dyDescent="0.25">
      <c r="A54" s="53" t="s">
        <v>72</v>
      </c>
      <c r="B54" s="52" t="s">
        <v>61</v>
      </c>
      <c r="C54" s="148"/>
      <c r="D54" s="149"/>
      <c r="E54" s="7"/>
      <c r="F54" s="149"/>
      <c r="G54" s="7"/>
      <c r="H54" s="149"/>
      <c r="I54" s="7"/>
      <c r="J54" s="149"/>
      <c r="K54" s="7"/>
      <c r="L54" s="152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153"/>
    </row>
    <row r="55" spans="1:25" ht="15" thickBot="1" x14ac:dyDescent="0.25">
      <c r="A55" s="53" t="s">
        <v>72</v>
      </c>
      <c r="B55" s="52" t="s">
        <v>62</v>
      </c>
      <c r="C55" s="148"/>
      <c r="D55" s="149"/>
      <c r="E55" s="7"/>
      <c r="F55" s="149"/>
      <c r="G55" s="7"/>
      <c r="H55" s="149"/>
      <c r="I55" s="7"/>
      <c r="J55" s="149"/>
      <c r="K55" s="7"/>
      <c r="L55" s="152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153"/>
    </row>
    <row r="56" spans="1:25" ht="15" thickBot="1" x14ac:dyDescent="0.25">
      <c r="A56" s="53" t="s">
        <v>72</v>
      </c>
      <c r="B56" s="52" t="s">
        <v>63</v>
      </c>
      <c r="C56" s="148"/>
      <c r="D56" s="149"/>
      <c r="E56" s="7"/>
      <c r="F56" s="149"/>
      <c r="G56" s="7"/>
      <c r="H56" s="149"/>
      <c r="I56" s="7"/>
      <c r="J56" s="149"/>
      <c r="K56" s="7"/>
      <c r="L56" s="152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153"/>
    </row>
    <row r="57" spans="1:25" ht="15" thickBot="1" x14ac:dyDescent="0.25">
      <c r="A57" s="53" t="s">
        <v>72</v>
      </c>
      <c r="B57" s="52" t="s">
        <v>64</v>
      </c>
      <c r="C57" s="148"/>
      <c r="D57" s="149"/>
      <c r="E57" s="7"/>
      <c r="F57" s="149"/>
      <c r="G57" s="7"/>
      <c r="H57" s="149"/>
      <c r="I57" s="7"/>
      <c r="J57" s="149"/>
      <c r="K57" s="7"/>
      <c r="L57" s="152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153"/>
    </row>
    <row r="58" spans="1:25" ht="15" thickBot="1" x14ac:dyDescent="0.25">
      <c r="A58" s="53" t="s">
        <v>72</v>
      </c>
      <c r="B58" s="52" t="s">
        <v>65</v>
      </c>
      <c r="C58" s="148"/>
      <c r="D58" s="149"/>
      <c r="E58" s="7"/>
      <c r="F58" s="149"/>
      <c r="G58" s="7"/>
      <c r="H58" s="149"/>
      <c r="I58" s="7"/>
      <c r="J58" s="149"/>
      <c r="K58" s="7"/>
      <c r="L58" s="152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153"/>
    </row>
    <row r="59" spans="1:25" ht="15" thickBot="1" x14ac:dyDescent="0.25">
      <c r="A59" s="53" t="s">
        <v>72</v>
      </c>
      <c r="B59" s="52" t="s">
        <v>66</v>
      </c>
      <c r="C59" s="148"/>
      <c r="D59" s="149"/>
      <c r="E59" s="7"/>
      <c r="F59" s="149"/>
      <c r="G59" s="7"/>
      <c r="H59" s="149"/>
      <c r="I59" s="7"/>
      <c r="J59" s="149"/>
      <c r="K59" s="7"/>
      <c r="L59" s="152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153"/>
    </row>
    <row r="60" spans="1:25" ht="15" thickBot="1" x14ac:dyDescent="0.25">
      <c r="A60" s="53" t="s">
        <v>72</v>
      </c>
      <c r="B60" s="52" t="s">
        <v>67</v>
      </c>
      <c r="C60" s="148"/>
      <c r="D60" s="149"/>
      <c r="E60" s="7"/>
      <c r="F60" s="149"/>
      <c r="G60" s="7"/>
      <c r="H60" s="149"/>
      <c r="I60" s="7"/>
      <c r="J60" s="149"/>
      <c r="K60" s="7"/>
      <c r="L60" s="152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153"/>
    </row>
    <row r="61" spans="1:25" ht="15" thickBot="1" x14ac:dyDescent="0.25">
      <c r="A61" s="53" t="s">
        <v>72</v>
      </c>
      <c r="B61" s="52" t="s">
        <v>68</v>
      </c>
      <c r="C61" s="148"/>
      <c r="D61" s="149"/>
      <c r="E61" s="7"/>
      <c r="F61" s="149"/>
      <c r="G61" s="7"/>
      <c r="H61" s="149"/>
      <c r="I61" s="7"/>
      <c r="J61" s="149"/>
      <c r="K61" s="7"/>
      <c r="L61" s="152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153"/>
    </row>
    <row r="62" spans="1:25" ht="15" thickBot="1" x14ac:dyDescent="0.25">
      <c r="A62" s="53" t="s">
        <v>72</v>
      </c>
      <c r="B62" s="52" t="s">
        <v>69</v>
      </c>
      <c r="C62" s="148"/>
      <c r="D62" s="149"/>
      <c r="E62" s="105"/>
      <c r="F62" s="149"/>
      <c r="G62" s="105"/>
      <c r="H62" s="149"/>
      <c r="I62" s="105"/>
      <c r="J62" s="149"/>
      <c r="K62" s="105"/>
      <c r="L62" s="152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153"/>
    </row>
    <row r="63" spans="1:25" ht="15" thickBot="1" x14ac:dyDescent="0.25">
      <c r="A63" s="53" t="s">
        <v>72</v>
      </c>
      <c r="B63" s="52" t="s">
        <v>70</v>
      </c>
      <c r="C63" s="148"/>
      <c r="D63" s="149"/>
      <c r="E63" s="7"/>
      <c r="F63" s="149"/>
      <c r="G63" s="7"/>
      <c r="H63" s="149"/>
      <c r="I63" s="7"/>
      <c r="J63" s="149"/>
      <c r="K63" s="7"/>
      <c r="L63" s="152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153"/>
    </row>
    <row r="64" spans="1:25" ht="15" thickBot="1" x14ac:dyDescent="0.25">
      <c r="A64" s="53" t="s">
        <v>72</v>
      </c>
      <c r="B64" s="52" t="s">
        <v>71</v>
      </c>
      <c r="C64" s="148"/>
      <c r="D64" s="149"/>
      <c r="E64" s="7"/>
      <c r="F64" s="149"/>
      <c r="G64" s="7"/>
      <c r="H64" s="149"/>
      <c r="I64" s="7"/>
      <c r="J64" s="149"/>
      <c r="K64" s="7"/>
      <c r="L64" s="152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153"/>
    </row>
    <row r="65" spans="1:25" ht="15" thickBot="1" x14ac:dyDescent="0.25">
      <c r="A65" s="51" t="s">
        <v>72</v>
      </c>
      <c r="B65" s="52" t="s">
        <v>228</v>
      </c>
      <c r="C65" s="148"/>
      <c r="D65" s="149"/>
      <c r="E65" s="7"/>
      <c r="F65" s="149"/>
      <c r="G65" s="7"/>
      <c r="H65" s="149"/>
      <c r="I65" s="7"/>
      <c r="J65" s="149"/>
      <c r="K65" s="7"/>
      <c r="L65" s="152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153"/>
    </row>
    <row r="66" spans="1:25" ht="15" thickBot="1" x14ac:dyDescent="0.25">
      <c r="A66" s="404" t="s">
        <v>160</v>
      </c>
      <c r="B66" s="405"/>
      <c r="C66" s="154" t="e">
        <f>D66/H66</f>
        <v>#DIV/0!</v>
      </c>
      <c r="D66" s="155">
        <f>SUM(D52:D65)</f>
        <v>0</v>
      </c>
      <c r="E66" s="155">
        <f t="shared" ref="E66:G66" si="4">SUM(E52:E65)</f>
        <v>0</v>
      </c>
      <c r="F66" s="155">
        <f t="shared" si="4"/>
        <v>0</v>
      </c>
      <c r="G66" s="156">
        <f t="shared" si="4"/>
        <v>0</v>
      </c>
      <c r="H66" s="157">
        <f>SUM(H52:H65)</f>
        <v>0</v>
      </c>
      <c r="I66" s="155">
        <f t="shared" ref="I66:K66" si="5">SUM(I52:I65)</f>
        <v>0</v>
      </c>
      <c r="J66" s="155">
        <f t="shared" si="5"/>
        <v>0</v>
      </c>
      <c r="K66" s="155">
        <f t="shared" si="5"/>
        <v>0</v>
      </c>
      <c r="L66" s="152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153"/>
    </row>
    <row r="67" spans="1:25" ht="15" thickBot="1" x14ac:dyDescent="0.25">
      <c r="A67" s="53" t="s">
        <v>83</v>
      </c>
      <c r="B67" s="52" t="s">
        <v>73</v>
      </c>
      <c r="C67" s="148"/>
      <c r="D67" s="149"/>
      <c r="E67" s="105"/>
      <c r="F67" s="149"/>
      <c r="G67" s="105"/>
      <c r="H67" s="150"/>
      <c r="I67" s="105"/>
      <c r="J67" s="149"/>
      <c r="K67" s="105"/>
      <c r="L67" s="152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153"/>
    </row>
    <row r="68" spans="1:25" ht="15" thickBot="1" x14ac:dyDescent="0.25">
      <c r="A68" s="53" t="s">
        <v>83</v>
      </c>
      <c r="B68" s="52" t="s">
        <v>74</v>
      </c>
      <c r="C68" s="148"/>
      <c r="D68" s="149"/>
      <c r="E68" s="7"/>
      <c r="F68" s="149"/>
      <c r="G68" s="7"/>
      <c r="H68" s="150"/>
      <c r="I68" s="7"/>
      <c r="J68" s="149"/>
      <c r="K68" s="7"/>
      <c r="L68" s="152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153"/>
    </row>
    <row r="69" spans="1:25" ht="15" thickBot="1" x14ac:dyDescent="0.25">
      <c r="A69" s="53" t="s">
        <v>83</v>
      </c>
      <c r="B69" s="52" t="s">
        <v>75</v>
      </c>
      <c r="C69" s="148"/>
      <c r="D69" s="149"/>
      <c r="E69" s="7"/>
      <c r="F69" s="149"/>
      <c r="G69" s="7"/>
      <c r="H69" s="150"/>
      <c r="I69" s="7"/>
      <c r="J69" s="149"/>
      <c r="K69" s="7"/>
      <c r="L69" s="152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153"/>
    </row>
    <row r="70" spans="1:25" ht="15" thickBot="1" x14ac:dyDescent="0.25">
      <c r="A70" s="53" t="s">
        <v>83</v>
      </c>
      <c r="B70" s="52" t="s">
        <v>76</v>
      </c>
      <c r="C70" s="148"/>
      <c r="D70" s="149"/>
      <c r="E70" s="7"/>
      <c r="F70" s="149"/>
      <c r="G70" s="7"/>
      <c r="H70" s="150"/>
      <c r="I70" s="7"/>
      <c r="J70" s="149"/>
      <c r="K70" s="7"/>
      <c r="L70" s="152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153"/>
    </row>
    <row r="71" spans="1:25" ht="15" thickBot="1" x14ac:dyDescent="0.25">
      <c r="A71" s="53" t="s">
        <v>83</v>
      </c>
      <c r="B71" s="52" t="s">
        <v>77</v>
      </c>
      <c r="C71" s="148"/>
      <c r="D71" s="149"/>
      <c r="E71" s="7"/>
      <c r="F71" s="149"/>
      <c r="G71" s="7"/>
      <c r="H71" s="150"/>
      <c r="I71" s="7"/>
      <c r="J71" s="149"/>
      <c r="K71" s="7"/>
      <c r="L71" s="152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153"/>
    </row>
    <row r="72" spans="1:25" ht="15" thickBot="1" x14ac:dyDescent="0.25">
      <c r="A72" s="53" t="s">
        <v>83</v>
      </c>
      <c r="B72" s="52" t="s">
        <v>78</v>
      </c>
      <c r="C72" s="148"/>
      <c r="D72" s="149"/>
      <c r="E72" s="7"/>
      <c r="F72" s="149"/>
      <c r="G72" s="7"/>
      <c r="H72" s="150"/>
      <c r="I72" s="7"/>
      <c r="J72" s="149"/>
      <c r="K72" s="7"/>
      <c r="L72" s="152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153"/>
    </row>
    <row r="73" spans="1:25" ht="15" thickBot="1" x14ac:dyDescent="0.25">
      <c r="A73" s="53" t="s">
        <v>83</v>
      </c>
      <c r="B73" s="52" t="s">
        <v>79</v>
      </c>
      <c r="C73" s="148"/>
      <c r="D73" s="149"/>
      <c r="E73" s="7"/>
      <c r="F73" s="149"/>
      <c r="G73" s="7"/>
      <c r="H73" s="150"/>
      <c r="I73" s="7"/>
      <c r="J73" s="149"/>
      <c r="K73" s="7"/>
      <c r="L73" s="152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153"/>
    </row>
    <row r="74" spans="1:25" ht="15" thickBot="1" x14ac:dyDescent="0.25">
      <c r="A74" s="53" t="s">
        <v>83</v>
      </c>
      <c r="B74" s="52" t="s">
        <v>80</v>
      </c>
      <c r="C74" s="148"/>
      <c r="D74" s="149"/>
      <c r="E74" s="7"/>
      <c r="F74" s="149"/>
      <c r="G74" s="7"/>
      <c r="H74" s="150"/>
      <c r="I74" s="7"/>
      <c r="J74" s="149"/>
      <c r="K74" s="7"/>
      <c r="L74" s="152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153"/>
    </row>
    <row r="75" spans="1:25" ht="15" thickBot="1" x14ac:dyDescent="0.25">
      <c r="A75" s="53" t="s">
        <v>83</v>
      </c>
      <c r="B75" s="52" t="s">
        <v>81</v>
      </c>
      <c r="C75" s="148"/>
      <c r="D75" s="149"/>
      <c r="E75" s="7"/>
      <c r="F75" s="149"/>
      <c r="G75" s="7"/>
      <c r="H75" s="150"/>
      <c r="I75" s="7"/>
      <c r="J75" s="149"/>
      <c r="K75" s="7"/>
      <c r="L75" s="152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153"/>
    </row>
    <row r="76" spans="1:25" ht="15" thickBot="1" x14ac:dyDescent="0.25">
      <c r="A76" s="53" t="s">
        <v>83</v>
      </c>
      <c r="B76" s="52" t="s">
        <v>82</v>
      </c>
      <c r="C76" s="148"/>
      <c r="D76" s="149"/>
      <c r="E76" s="7"/>
      <c r="F76" s="149"/>
      <c r="G76" s="7"/>
      <c r="H76" s="150"/>
      <c r="I76" s="7"/>
      <c r="J76" s="149"/>
      <c r="K76" s="7"/>
      <c r="L76" s="152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153"/>
    </row>
    <row r="77" spans="1:25" ht="15" thickBot="1" x14ac:dyDescent="0.25">
      <c r="A77" s="404" t="s">
        <v>17</v>
      </c>
      <c r="B77" s="405"/>
      <c r="C77" s="154" t="e">
        <f>D77/H77</f>
        <v>#DIV/0!</v>
      </c>
      <c r="D77" s="155">
        <f>SUM(D67:D76)</f>
        <v>0</v>
      </c>
      <c r="E77" s="155">
        <f t="shared" ref="E77:K77" si="6">SUM(E67:E76)</f>
        <v>0</v>
      </c>
      <c r="F77" s="155">
        <f t="shared" si="6"/>
        <v>0</v>
      </c>
      <c r="G77" s="156">
        <f t="shared" si="6"/>
        <v>0</v>
      </c>
      <c r="H77" s="157">
        <f t="shared" si="6"/>
        <v>0</v>
      </c>
      <c r="I77" s="155">
        <f t="shared" si="6"/>
        <v>0</v>
      </c>
      <c r="J77" s="155">
        <f t="shared" si="6"/>
        <v>0</v>
      </c>
      <c r="K77" s="155">
        <f t="shared" si="6"/>
        <v>0</v>
      </c>
      <c r="L77" s="152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153"/>
    </row>
    <row r="78" spans="1:25" ht="15" thickBot="1" x14ac:dyDescent="0.25">
      <c r="A78" s="42" t="s">
        <v>89</v>
      </c>
      <c r="B78" s="52" t="s">
        <v>84</v>
      </c>
      <c r="C78" s="148"/>
      <c r="D78" s="149"/>
      <c r="E78" s="105"/>
      <c r="F78" s="149"/>
      <c r="G78" s="105"/>
      <c r="H78" s="150"/>
      <c r="I78" s="105"/>
      <c r="J78" s="149"/>
      <c r="K78" s="105"/>
      <c r="L78" s="152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  <c r="Y78" s="153"/>
    </row>
    <row r="79" spans="1:25" ht="15" thickBot="1" x14ac:dyDescent="0.25">
      <c r="A79" s="42" t="s">
        <v>89</v>
      </c>
      <c r="B79" s="52" t="s">
        <v>85</v>
      </c>
      <c r="C79" s="148"/>
      <c r="D79" s="149"/>
      <c r="E79" s="7"/>
      <c r="F79" s="149"/>
      <c r="G79" s="7"/>
      <c r="H79" s="150"/>
      <c r="I79" s="7"/>
      <c r="J79" s="149"/>
      <c r="K79" s="7"/>
      <c r="L79" s="152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153"/>
    </row>
    <row r="80" spans="1:25" ht="15" thickBot="1" x14ac:dyDescent="0.25">
      <c r="A80" s="42" t="s">
        <v>89</v>
      </c>
      <c r="B80" s="52" t="s">
        <v>86</v>
      </c>
      <c r="C80" s="148"/>
      <c r="D80" s="149"/>
      <c r="E80" s="7"/>
      <c r="F80" s="149"/>
      <c r="G80" s="7"/>
      <c r="H80" s="150"/>
      <c r="I80" s="7"/>
      <c r="J80" s="149"/>
      <c r="K80" s="7"/>
      <c r="L80" s="152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153"/>
    </row>
    <row r="81" spans="1:25" ht="15" thickBot="1" x14ac:dyDescent="0.25">
      <c r="A81" s="42" t="s">
        <v>89</v>
      </c>
      <c r="B81" s="52" t="s">
        <v>87</v>
      </c>
      <c r="C81" s="148"/>
      <c r="D81" s="149"/>
      <c r="E81" s="7"/>
      <c r="F81" s="149"/>
      <c r="G81" s="7"/>
      <c r="H81" s="150"/>
      <c r="I81" s="7"/>
      <c r="J81" s="149"/>
      <c r="K81" s="7"/>
      <c r="L81" s="152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  <c r="Y81" s="153"/>
    </row>
    <row r="82" spans="1:25" ht="15" thickBot="1" x14ac:dyDescent="0.25">
      <c r="A82" s="42" t="s">
        <v>89</v>
      </c>
      <c r="B82" s="52" t="s">
        <v>88</v>
      </c>
      <c r="C82" s="148"/>
      <c r="D82" s="149"/>
      <c r="E82" s="7"/>
      <c r="F82" s="149"/>
      <c r="G82" s="7"/>
      <c r="H82" s="150"/>
      <c r="I82" s="7"/>
      <c r="J82" s="149"/>
      <c r="K82" s="7"/>
      <c r="L82" s="152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153"/>
    </row>
    <row r="83" spans="1:25" ht="15" thickBot="1" x14ac:dyDescent="0.25">
      <c r="A83" s="404" t="s">
        <v>161</v>
      </c>
      <c r="B83" s="405"/>
      <c r="C83" s="154" t="e">
        <f>D83/H83</f>
        <v>#DIV/0!</v>
      </c>
      <c r="D83" s="155">
        <f t="shared" ref="D83:K83" si="7">SUM(D78:D82)</f>
        <v>0</v>
      </c>
      <c r="E83" s="155">
        <f t="shared" si="7"/>
        <v>0</v>
      </c>
      <c r="F83" s="155">
        <f t="shared" si="7"/>
        <v>0</v>
      </c>
      <c r="G83" s="156">
        <f t="shared" si="7"/>
        <v>0</v>
      </c>
      <c r="H83" s="157">
        <f t="shared" si="7"/>
        <v>0</v>
      </c>
      <c r="I83" s="155">
        <f t="shared" si="7"/>
        <v>0</v>
      </c>
      <c r="J83" s="155">
        <f t="shared" si="7"/>
        <v>0</v>
      </c>
      <c r="K83" s="155">
        <f t="shared" si="7"/>
        <v>0</v>
      </c>
      <c r="L83" s="152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153"/>
    </row>
    <row r="84" spans="1:25" ht="15" thickBot="1" x14ac:dyDescent="0.25">
      <c r="A84" s="42" t="s">
        <v>100</v>
      </c>
      <c r="B84" s="52" t="s">
        <v>90</v>
      </c>
      <c r="C84" s="148"/>
      <c r="D84" s="149"/>
      <c r="E84" s="105"/>
      <c r="F84" s="149"/>
      <c r="G84" s="105"/>
      <c r="H84" s="149"/>
      <c r="I84" s="105"/>
      <c r="J84" s="149"/>
      <c r="K84" s="105"/>
      <c r="L84" s="152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153"/>
    </row>
    <row r="85" spans="1:25" ht="15" thickBot="1" x14ac:dyDescent="0.25">
      <c r="A85" s="42" t="s">
        <v>100</v>
      </c>
      <c r="B85" s="52" t="s">
        <v>91</v>
      </c>
      <c r="C85" s="148"/>
      <c r="D85" s="149"/>
      <c r="E85" s="7"/>
      <c r="F85" s="149"/>
      <c r="G85" s="7"/>
      <c r="H85" s="149"/>
      <c r="I85" s="7"/>
      <c r="J85" s="149"/>
      <c r="K85" s="7"/>
      <c r="L85" s="152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153"/>
    </row>
    <row r="86" spans="1:25" ht="15" thickBot="1" x14ac:dyDescent="0.25">
      <c r="A86" s="42" t="s">
        <v>100</v>
      </c>
      <c r="B86" s="52" t="s">
        <v>92</v>
      </c>
      <c r="C86" s="148"/>
      <c r="D86" s="149"/>
      <c r="E86" s="7"/>
      <c r="F86" s="149"/>
      <c r="G86" s="7"/>
      <c r="H86" s="149"/>
      <c r="I86" s="7"/>
      <c r="J86" s="149"/>
      <c r="K86" s="7"/>
      <c r="L86" s="152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153"/>
    </row>
    <row r="87" spans="1:25" ht="15" thickBot="1" x14ac:dyDescent="0.25">
      <c r="A87" s="42" t="s">
        <v>100</v>
      </c>
      <c r="B87" s="52" t="s">
        <v>93</v>
      </c>
      <c r="C87" s="148"/>
      <c r="D87" s="149"/>
      <c r="E87" s="7"/>
      <c r="F87" s="149"/>
      <c r="G87" s="7"/>
      <c r="H87" s="149"/>
      <c r="I87" s="7"/>
      <c r="J87" s="149"/>
      <c r="K87" s="7"/>
      <c r="L87" s="152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153"/>
    </row>
    <row r="88" spans="1:25" ht="15" thickBot="1" x14ac:dyDescent="0.25">
      <c r="A88" s="42" t="s">
        <v>100</v>
      </c>
      <c r="B88" s="52" t="s">
        <v>94</v>
      </c>
      <c r="C88" s="148"/>
      <c r="D88" s="149"/>
      <c r="E88" s="7"/>
      <c r="F88" s="149"/>
      <c r="G88" s="7"/>
      <c r="H88" s="149"/>
      <c r="I88" s="7"/>
      <c r="J88" s="149"/>
      <c r="K88" s="7"/>
      <c r="L88" s="152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153"/>
    </row>
    <row r="89" spans="1:25" ht="15" thickBot="1" x14ac:dyDescent="0.25">
      <c r="A89" s="42" t="s">
        <v>100</v>
      </c>
      <c r="B89" s="52" t="s">
        <v>95</v>
      </c>
      <c r="C89" s="148"/>
      <c r="D89" s="149"/>
      <c r="E89" s="105"/>
      <c r="F89" s="149"/>
      <c r="G89" s="105"/>
      <c r="H89" s="149"/>
      <c r="I89" s="105"/>
      <c r="J89" s="149"/>
      <c r="K89" s="105"/>
      <c r="L89" s="152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153"/>
    </row>
    <row r="90" spans="1:25" ht="15" thickBot="1" x14ac:dyDescent="0.25">
      <c r="A90" s="42" t="s">
        <v>100</v>
      </c>
      <c r="B90" s="52" t="s">
        <v>96</v>
      </c>
      <c r="C90" s="148"/>
      <c r="D90" s="149"/>
      <c r="E90" s="7"/>
      <c r="F90" s="149"/>
      <c r="G90" s="7"/>
      <c r="H90" s="149"/>
      <c r="I90" s="7"/>
      <c r="J90" s="149"/>
      <c r="K90" s="7"/>
      <c r="L90" s="152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  <c r="Y90" s="153"/>
    </row>
    <row r="91" spans="1:25" ht="15" thickBot="1" x14ac:dyDescent="0.25">
      <c r="A91" s="42" t="s">
        <v>100</v>
      </c>
      <c r="B91" s="52" t="s">
        <v>97</v>
      </c>
      <c r="C91" s="148"/>
      <c r="D91" s="149"/>
      <c r="E91" s="7"/>
      <c r="F91" s="149"/>
      <c r="G91" s="7"/>
      <c r="H91" s="149"/>
      <c r="I91" s="7"/>
      <c r="J91" s="149"/>
      <c r="K91" s="7"/>
      <c r="L91" s="152"/>
      <c r="M91" s="95"/>
      <c r="N91" s="95"/>
      <c r="O91" s="95"/>
      <c r="P91" s="95"/>
      <c r="Q91" s="95"/>
      <c r="R91" s="95"/>
      <c r="S91" s="153"/>
    </row>
    <row r="92" spans="1:25" ht="15" thickBot="1" x14ac:dyDescent="0.25">
      <c r="A92" s="42" t="s">
        <v>100</v>
      </c>
      <c r="B92" s="52" t="s">
        <v>98</v>
      </c>
      <c r="C92" s="148"/>
      <c r="D92" s="149"/>
      <c r="E92" s="7"/>
      <c r="F92" s="149"/>
      <c r="G92" s="7"/>
      <c r="H92" s="149"/>
      <c r="I92" s="7"/>
      <c r="J92" s="149"/>
      <c r="K92" s="7"/>
      <c r="L92" s="152"/>
      <c r="M92" s="95"/>
      <c r="N92" s="95"/>
      <c r="O92" s="95"/>
      <c r="P92" s="95"/>
      <c r="Q92" s="95"/>
      <c r="R92" s="95"/>
      <c r="S92" s="153"/>
    </row>
    <row r="93" spans="1:25" ht="15" thickBot="1" x14ac:dyDescent="0.25">
      <c r="A93" s="42" t="s">
        <v>100</v>
      </c>
      <c r="B93" s="52" t="s">
        <v>99</v>
      </c>
      <c r="C93" s="148"/>
      <c r="D93" s="149"/>
      <c r="E93" s="7"/>
      <c r="F93" s="149"/>
      <c r="G93" s="7"/>
      <c r="H93" s="149"/>
      <c r="I93" s="7"/>
      <c r="J93" s="149"/>
      <c r="K93" s="7"/>
      <c r="L93" s="152"/>
      <c r="M93" s="153"/>
    </row>
    <row r="94" spans="1:25" ht="15" thickBot="1" x14ac:dyDescent="0.25">
      <c r="A94" s="404" t="s">
        <v>162</v>
      </c>
      <c r="B94" s="405"/>
      <c r="C94" s="154" t="e">
        <f>D94/H94</f>
        <v>#DIV/0!</v>
      </c>
      <c r="D94" s="155">
        <f>SUM(D84:D93)</f>
        <v>0</v>
      </c>
      <c r="E94" s="155">
        <f t="shared" ref="E94:K94" si="8">SUM(E84:E93)</f>
        <v>0</v>
      </c>
      <c r="F94" s="155">
        <f t="shared" si="8"/>
        <v>0</v>
      </c>
      <c r="G94" s="156">
        <f t="shared" si="8"/>
        <v>0</v>
      </c>
      <c r="H94" s="157">
        <f t="shared" si="8"/>
        <v>0</v>
      </c>
      <c r="I94" s="155">
        <f t="shared" si="8"/>
        <v>0</v>
      </c>
      <c r="J94" s="155">
        <f t="shared" si="8"/>
        <v>0</v>
      </c>
      <c r="K94" s="155">
        <f t="shared" si="8"/>
        <v>0</v>
      </c>
      <c r="L94" s="152"/>
      <c r="M94" s="153"/>
    </row>
    <row r="95" spans="1:25" ht="15" thickBot="1" x14ac:dyDescent="0.25">
      <c r="A95" s="42" t="s">
        <v>116</v>
      </c>
      <c r="B95" s="52" t="s">
        <v>101</v>
      </c>
      <c r="C95" s="148"/>
      <c r="D95" s="158"/>
      <c r="E95" s="105"/>
      <c r="F95" s="158"/>
      <c r="G95" s="105"/>
      <c r="H95" s="158"/>
      <c r="I95" s="105"/>
      <c r="J95" s="149"/>
      <c r="K95" s="105"/>
      <c r="L95" s="152"/>
      <c r="M95" s="153"/>
    </row>
    <row r="96" spans="1:25" ht="15" thickBot="1" x14ac:dyDescent="0.25">
      <c r="A96" s="42" t="s">
        <v>116</v>
      </c>
      <c r="B96" s="52" t="s">
        <v>102</v>
      </c>
      <c r="C96" s="148"/>
      <c r="D96" s="158"/>
      <c r="E96" s="7"/>
      <c r="F96" s="158"/>
      <c r="G96" s="7"/>
      <c r="H96" s="158"/>
      <c r="I96" s="7"/>
      <c r="J96" s="149"/>
      <c r="K96" s="7"/>
      <c r="L96" s="152"/>
      <c r="M96" s="153"/>
    </row>
    <row r="97" spans="1:19" ht="15" thickBot="1" x14ac:dyDescent="0.25">
      <c r="A97" s="42" t="s">
        <v>116</v>
      </c>
      <c r="B97" s="52" t="s">
        <v>103</v>
      </c>
      <c r="C97" s="148"/>
      <c r="D97" s="158"/>
      <c r="E97" s="7"/>
      <c r="F97" s="158"/>
      <c r="G97" s="7"/>
      <c r="H97" s="158"/>
      <c r="I97" s="7"/>
      <c r="J97" s="149"/>
      <c r="K97" s="7"/>
      <c r="L97" s="152"/>
      <c r="M97" s="153"/>
    </row>
    <row r="98" spans="1:19" ht="15" thickBot="1" x14ac:dyDescent="0.25">
      <c r="A98" s="42" t="s">
        <v>116</v>
      </c>
      <c r="B98" s="52" t="s">
        <v>104</v>
      </c>
      <c r="C98" s="148"/>
      <c r="D98" s="158"/>
      <c r="E98" s="7"/>
      <c r="F98" s="158"/>
      <c r="G98" s="7"/>
      <c r="H98" s="158"/>
      <c r="I98" s="7"/>
      <c r="J98" s="149"/>
      <c r="K98" s="7"/>
      <c r="L98" s="152"/>
      <c r="M98" s="153"/>
    </row>
    <row r="99" spans="1:19" ht="15" thickBot="1" x14ac:dyDescent="0.25">
      <c r="A99" s="42" t="s">
        <v>116</v>
      </c>
      <c r="B99" s="52" t="s">
        <v>105</v>
      </c>
      <c r="C99" s="148"/>
      <c r="D99" s="158"/>
      <c r="E99" s="7"/>
      <c r="F99" s="158"/>
      <c r="G99" s="7"/>
      <c r="H99" s="158"/>
      <c r="I99" s="7"/>
      <c r="J99" s="149"/>
      <c r="K99" s="7"/>
      <c r="L99" s="152"/>
      <c r="M99" s="153"/>
    </row>
    <row r="100" spans="1:19" ht="15" thickBot="1" x14ac:dyDescent="0.25">
      <c r="A100" s="42" t="s">
        <v>116</v>
      </c>
      <c r="B100" s="52" t="s">
        <v>106</v>
      </c>
      <c r="C100" s="148"/>
      <c r="D100" s="158"/>
      <c r="E100" s="105"/>
      <c r="F100" s="158"/>
      <c r="G100" s="105"/>
      <c r="H100" s="158"/>
      <c r="I100" s="105"/>
      <c r="J100" s="149"/>
      <c r="K100" s="105"/>
      <c r="L100" s="152"/>
      <c r="M100" s="153"/>
    </row>
    <row r="101" spans="1:19" ht="15" thickBot="1" x14ac:dyDescent="0.25">
      <c r="A101" s="42" t="s">
        <v>116</v>
      </c>
      <c r="B101" s="52" t="s">
        <v>107</v>
      </c>
      <c r="C101" s="148"/>
      <c r="D101" s="158"/>
      <c r="E101" s="7"/>
      <c r="F101" s="158"/>
      <c r="G101" s="7"/>
      <c r="H101" s="158"/>
      <c r="I101" s="7"/>
      <c r="J101" s="149"/>
      <c r="K101" s="7"/>
      <c r="L101" s="152"/>
      <c r="M101" s="153"/>
    </row>
    <row r="102" spans="1:19" ht="15" thickBot="1" x14ac:dyDescent="0.25">
      <c r="A102" s="42" t="s">
        <v>116</v>
      </c>
      <c r="B102" s="52" t="s">
        <v>108</v>
      </c>
      <c r="C102" s="148"/>
      <c r="D102" s="158"/>
      <c r="E102" s="7"/>
      <c r="F102" s="158"/>
      <c r="G102" s="7"/>
      <c r="H102" s="158"/>
      <c r="I102" s="7"/>
      <c r="J102" s="149"/>
      <c r="K102" s="7"/>
      <c r="L102" s="152"/>
      <c r="M102" s="153"/>
    </row>
    <row r="103" spans="1:19" ht="15" thickBot="1" x14ac:dyDescent="0.25">
      <c r="A103" s="42" t="s">
        <v>116</v>
      </c>
      <c r="B103" s="52" t="s">
        <v>109</v>
      </c>
      <c r="C103" s="148"/>
      <c r="D103" s="158"/>
      <c r="E103" s="7"/>
      <c r="F103" s="158"/>
      <c r="G103" s="7"/>
      <c r="H103" s="158"/>
      <c r="I103" s="7"/>
      <c r="J103" s="149"/>
      <c r="K103" s="7"/>
      <c r="L103" s="152"/>
      <c r="M103" s="153"/>
    </row>
    <row r="104" spans="1:19" ht="15" thickBot="1" x14ac:dyDescent="0.25">
      <c r="A104" s="42" t="s">
        <v>116</v>
      </c>
      <c r="B104" s="52" t="s">
        <v>110</v>
      </c>
      <c r="C104" s="148"/>
      <c r="D104" s="158"/>
      <c r="E104" s="7"/>
      <c r="F104" s="158"/>
      <c r="G104" s="7"/>
      <c r="H104" s="158"/>
      <c r="I104" s="7"/>
      <c r="J104" s="149"/>
      <c r="K104" s="7"/>
      <c r="L104" s="152"/>
      <c r="M104" s="153"/>
    </row>
    <row r="105" spans="1:19" ht="15" thickBot="1" x14ac:dyDescent="0.25">
      <c r="A105" s="42" t="s">
        <v>116</v>
      </c>
      <c r="B105" s="52" t="s">
        <v>111</v>
      </c>
      <c r="C105" s="148"/>
      <c r="D105" s="158"/>
      <c r="E105" s="105"/>
      <c r="F105" s="158"/>
      <c r="G105" s="105"/>
      <c r="H105" s="158"/>
      <c r="I105" s="105"/>
      <c r="J105" s="149"/>
      <c r="K105" s="105"/>
      <c r="L105" s="152"/>
      <c r="M105" s="95"/>
      <c r="N105" s="95"/>
      <c r="O105" s="95"/>
      <c r="P105" s="95"/>
      <c r="Q105" s="95"/>
      <c r="R105" s="95"/>
      <c r="S105" s="153"/>
    </row>
    <row r="106" spans="1:19" ht="15" thickBot="1" x14ac:dyDescent="0.25">
      <c r="A106" s="42" t="s">
        <v>116</v>
      </c>
      <c r="B106" s="52" t="s">
        <v>112</v>
      </c>
      <c r="C106" s="148"/>
      <c r="D106" s="158"/>
      <c r="E106" s="7"/>
      <c r="F106" s="158"/>
      <c r="G106" s="7"/>
      <c r="H106" s="158"/>
      <c r="I106" s="7"/>
      <c r="J106" s="149"/>
      <c r="K106" s="7"/>
      <c r="L106" s="152"/>
      <c r="M106" s="95"/>
      <c r="N106" s="95"/>
      <c r="O106" s="95"/>
      <c r="P106" s="95"/>
      <c r="Q106" s="95"/>
      <c r="R106" s="95"/>
      <c r="S106" s="153"/>
    </row>
    <row r="107" spans="1:19" ht="15" thickBot="1" x14ac:dyDescent="0.25">
      <c r="A107" s="42" t="s">
        <v>116</v>
      </c>
      <c r="B107" s="52" t="s">
        <v>113</v>
      </c>
      <c r="C107" s="148"/>
      <c r="D107" s="158"/>
      <c r="E107" s="7"/>
      <c r="F107" s="158"/>
      <c r="G107" s="7"/>
      <c r="H107" s="158"/>
      <c r="I107" s="7"/>
      <c r="J107" s="149"/>
      <c r="K107" s="7"/>
      <c r="L107" s="152"/>
      <c r="M107" s="95"/>
      <c r="N107" s="95"/>
      <c r="O107" s="95"/>
      <c r="P107" s="95"/>
      <c r="Q107" s="95"/>
      <c r="R107" s="95"/>
      <c r="S107" s="153"/>
    </row>
    <row r="108" spans="1:19" ht="15" thickBot="1" x14ac:dyDescent="0.25">
      <c r="A108" s="42" t="s">
        <v>116</v>
      </c>
      <c r="B108" s="52" t="s">
        <v>114</v>
      </c>
      <c r="C108" s="148"/>
      <c r="D108" s="158"/>
      <c r="E108" s="7"/>
      <c r="F108" s="158"/>
      <c r="G108" s="7"/>
      <c r="H108" s="158"/>
      <c r="I108" s="7"/>
      <c r="J108" s="149"/>
      <c r="K108" s="7"/>
      <c r="L108" s="152"/>
      <c r="M108" s="95"/>
      <c r="N108" s="95"/>
      <c r="O108" s="95"/>
      <c r="P108" s="95"/>
      <c r="Q108" s="95"/>
      <c r="R108" s="95"/>
      <c r="S108" s="153"/>
    </row>
    <row r="109" spans="1:19" ht="15" thickBot="1" x14ac:dyDescent="0.25">
      <c r="A109" s="42" t="s">
        <v>116</v>
      </c>
      <c r="B109" s="52" t="s">
        <v>115</v>
      </c>
      <c r="C109" s="148"/>
      <c r="D109" s="158"/>
      <c r="E109" s="7"/>
      <c r="F109" s="158"/>
      <c r="G109" s="7"/>
      <c r="H109" s="158"/>
      <c r="I109" s="7"/>
      <c r="J109" s="149"/>
      <c r="K109" s="7"/>
      <c r="L109" s="152"/>
      <c r="M109" s="95"/>
      <c r="N109" s="95"/>
      <c r="O109" s="95"/>
      <c r="P109" s="95"/>
      <c r="Q109" s="95"/>
      <c r="R109" s="95"/>
      <c r="S109" s="153"/>
    </row>
    <row r="110" spans="1:19" ht="15" thickBot="1" x14ac:dyDescent="0.25">
      <c r="A110" s="42" t="s">
        <v>116</v>
      </c>
      <c r="B110" s="52" t="s">
        <v>213</v>
      </c>
      <c r="C110" s="148"/>
      <c r="D110" s="158"/>
      <c r="E110" s="105"/>
      <c r="F110" s="158"/>
      <c r="G110" s="105"/>
      <c r="H110" s="158"/>
      <c r="I110" s="105"/>
      <c r="J110" s="149"/>
      <c r="K110" s="105"/>
      <c r="L110" s="152"/>
      <c r="M110" s="95"/>
      <c r="N110" s="95"/>
      <c r="O110" s="95"/>
      <c r="P110" s="95"/>
      <c r="Q110" s="95"/>
      <c r="R110" s="95"/>
      <c r="S110" s="153"/>
    </row>
    <row r="111" spans="1:19" ht="15" thickBot="1" x14ac:dyDescent="0.25">
      <c r="A111" s="42" t="s">
        <v>116</v>
      </c>
      <c r="B111" s="52" t="s">
        <v>226</v>
      </c>
      <c r="C111" s="148"/>
      <c r="D111" s="158"/>
      <c r="E111" s="7"/>
      <c r="F111" s="158"/>
      <c r="G111" s="7"/>
      <c r="H111" s="158"/>
      <c r="I111" s="7"/>
      <c r="J111" s="149"/>
      <c r="K111" s="7"/>
      <c r="L111" s="152"/>
    </row>
    <row r="112" spans="1:19" ht="16.5" customHeight="1" thickBot="1" x14ac:dyDescent="0.25">
      <c r="A112" s="138" t="s">
        <v>116</v>
      </c>
      <c r="B112" s="52" t="s">
        <v>265</v>
      </c>
      <c r="C112" s="148"/>
      <c r="D112" s="158"/>
      <c r="E112" s="90"/>
      <c r="F112" s="158"/>
      <c r="G112" s="90"/>
      <c r="H112" s="158"/>
      <c r="I112" s="90"/>
      <c r="J112" s="149"/>
      <c r="K112" s="90"/>
      <c r="L112" s="152"/>
    </row>
    <row r="113" spans="1:26" ht="15" thickBot="1" x14ac:dyDescent="0.25">
      <c r="A113" s="402" t="s">
        <v>163</v>
      </c>
      <c r="B113" s="403"/>
      <c r="C113" s="154" t="e">
        <f>D113/H113</f>
        <v>#DIV/0!</v>
      </c>
      <c r="D113" s="159">
        <f>SUM(D95:D112)</f>
        <v>0</v>
      </c>
      <c r="E113" s="159">
        <f t="shared" ref="E113:K113" si="9">SUM(E95:E112)</f>
        <v>0</v>
      </c>
      <c r="F113" s="159">
        <f t="shared" si="9"/>
        <v>0</v>
      </c>
      <c r="G113" s="160">
        <f t="shared" si="9"/>
        <v>0</v>
      </c>
      <c r="H113" s="161">
        <f t="shared" si="9"/>
        <v>0</v>
      </c>
      <c r="I113" s="159">
        <f t="shared" si="9"/>
        <v>0</v>
      </c>
      <c r="J113" s="159">
        <f t="shared" si="9"/>
        <v>0</v>
      </c>
      <c r="K113" s="159">
        <f t="shared" si="9"/>
        <v>0</v>
      </c>
      <c r="L113" s="152"/>
      <c r="M113" s="95"/>
      <c r="N113" s="95"/>
      <c r="O113" s="95"/>
      <c r="P113" s="95"/>
      <c r="Q113" s="95"/>
      <c r="R113" s="153"/>
    </row>
    <row r="114" spans="1:26" ht="15" thickBot="1" x14ac:dyDescent="0.25">
      <c r="A114" s="42" t="s">
        <v>129</v>
      </c>
      <c r="B114" s="52" t="s">
        <v>117</v>
      </c>
      <c r="C114" s="148"/>
      <c r="D114" s="158"/>
      <c r="E114" s="105"/>
      <c r="F114" s="158"/>
      <c r="G114" s="105"/>
      <c r="H114" s="150"/>
      <c r="I114" s="105"/>
      <c r="J114" s="149"/>
      <c r="K114" s="105"/>
      <c r="L114" s="152"/>
      <c r="M114" s="95"/>
      <c r="N114" s="95"/>
      <c r="O114" s="95"/>
      <c r="P114" s="95"/>
      <c r="Q114" s="95"/>
      <c r="R114" s="153"/>
    </row>
    <row r="115" spans="1:26" ht="15" thickBot="1" x14ac:dyDescent="0.25">
      <c r="A115" s="42" t="s">
        <v>129</v>
      </c>
      <c r="B115" s="52" t="s">
        <v>118</v>
      </c>
      <c r="C115" s="148"/>
      <c r="D115" s="158"/>
      <c r="E115" s="7"/>
      <c r="F115" s="158"/>
      <c r="G115" s="7"/>
      <c r="H115" s="150"/>
      <c r="I115" s="7"/>
      <c r="J115" s="149"/>
      <c r="K115" s="7"/>
      <c r="L115" s="152"/>
      <c r="M115" s="95"/>
      <c r="N115" s="95"/>
      <c r="O115" s="95"/>
      <c r="P115" s="95"/>
      <c r="Q115" s="95"/>
      <c r="R115" s="153"/>
    </row>
    <row r="116" spans="1:26" ht="15" thickBot="1" x14ac:dyDescent="0.25">
      <c r="A116" s="42" t="s">
        <v>129</v>
      </c>
      <c r="B116" s="52" t="s">
        <v>119</v>
      </c>
      <c r="C116" s="148"/>
      <c r="D116" s="158"/>
      <c r="E116" s="7"/>
      <c r="F116" s="158"/>
      <c r="G116" s="7"/>
      <c r="H116" s="150"/>
      <c r="I116" s="7"/>
      <c r="J116" s="149"/>
      <c r="K116" s="7"/>
      <c r="L116" s="152"/>
      <c r="M116" s="95"/>
      <c r="N116" s="95"/>
      <c r="O116" s="95"/>
      <c r="P116" s="95"/>
      <c r="Q116" s="95"/>
      <c r="R116" s="153"/>
    </row>
    <row r="117" spans="1:26" ht="15" thickBot="1" x14ac:dyDescent="0.25">
      <c r="A117" s="42" t="s">
        <v>129</v>
      </c>
      <c r="B117" s="52" t="s">
        <v>120</v>
      </c>
      <c r="C117" s="148"/>
      <c r="D117" s="158"/>
      <c r="E117" s="7"/>
      <c r="F117" s="158"/>
      <c r="G117" s="7"/>
      <c r="H117" s="150"/>
      <c r="I117" s="7"/>
      <c r="J117" s="149"/>
      <c r="K117" s="7"/>
      <c r="L117" s="152"/>
      <c r="M117" s="95"/>
      <c r="N117" s="95"/>
      <c r="O117" s="95"/>
      <c r="P117" s="95"/>
      <c r="Q117" s="95"/>
      <c r="R117" s="153"/>
    </row>
    <row r="118" spans="1:26" ht="15" thickBot="1" x14ac:dyDescent="0.25">
      <c r="A118" s="42" t="s">
        <v>129</v>
      </c>
      <c r="B118" s="52" t="s">
        <v>121</v>
      </c>
      <c r="C118" s="148"/>
      <c r="D118" s="158"/>
      <c r="E118" s="7"/>
      <c r="F118" s="158"/>
      <c r="G118" s="7"/>
      <c r="H118" s="150"/>
      <c r="I118" s="7"/>
      <c r="J118" s="149"/>
      <c r="K118" s="7"/>
      <c r="L118" s="152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153"/>
    </row>
    <row r="119" spans="1:26" ht="15" thickBot="1" x14ac:dyDescent="0.25">
      <c r="A119" s="42" t="s">
        <v>129</v>
      </c>
      <c r="B119" s="52" t="s">
        <v>122</v>
      </c>
      <c r="C119" s="148"/>
      <c r="D119" s="158"/>
      <c r="E119" s="105"/>
      <c r="F119" s="158"/>
      <c r="G119" s="105"/>
      <c r="H119" s="150"/>
      <c r="I119" s="105"/>
      <c r="J119" s="149"/>
      <c r="K119" s="105"/>
      <c r="L119" s="152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153"/>
    </row>
    <row r="120" spans="1:26" ht="15" thickBot="1" x14ac:dyDescent="0.25">
      <c r="A120" s="42" t="s">
        <v>129</v>
      </c>
      <c r="B120" s="52" t="s">
        <v>123</v>
      </c>
      <c r="C120" s="148"/>
      <c r="D120" s="158"/>
      <c r="E120" s="7"/>
      <c r="F120" s="158"/>
      <c r="G120" s="7"/>
      <c r="H120" s="150"/>
      <c r="I120" s="7"/>
      <c r="J120" s="149"/>
      <c r="K120" s="7"/>
      <c r="L120" s="152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153"/>
    </row>
    <row r="121" spans="1:26" ht="15" thickBot="1" x14ac:dyDescent="0.25">
      <c r="A121" s="42" t="s">
        <v>129</v>
      </c>
      <c r="B121" s="52" t="s">
        <v>124</v>
      </c>
      <c r="C121" s="148"/>
      <c r="D121" s="158"/>
      <c r="E121" s="7"/>
      <c r="F121" s="158"/>
      <c r="G121" s="7"/>
      <c r="H121" s="150"/>
      <c r="I121" s="7"/>
      <c r="J121" s="149"/>
      <c r="K121" s="7"/>
      <c r="L121" s="152"/>
      <c r="M121" s="95"/>
      <c r="N121" s="95"/>
      <c r="O121" s="95"/>
      <c r="P121" s="95"/>
      <c r="Q121" s="153"/>
    </row>
    <row r="122" spans="1:26" ht="15" thickBot="1" x14ac:dyDescent="0.25">
      <c r="A122" s="42" t="s">
        <v>129</v>
      </c>
      <c r="B122" s="52" t="s">
        <v>125</v>
      </c>
      <c r="C122" s="148"/>
      <c r="D122" s="158"/>
      <c r="E122" s="7"/>
      <c r="F122" s="158"/>
      <c r="G122" s="7"/>
      <c r="H122" s="150"/>
      <c r="I122" s="7"/>
      <c r="J122" s="149"/>
      <c r="K122" s="7"/>
      <c r="L122" s="152"/>
      <c r="M122" s="95"/>
      <c r="N122" s="95"/>
      <c r="O122" s="95"/>
      <c r="P122" s="95"/>
      <c r="Q122" s="153"/>
    </row>
    <row r="123" spans="1:26" ht="15" thickBot="1" x14ac:dyDescent="0.25">
      <c r="A123" s="42" t="s">
        <v>129</v>
      </c>
      <c r="B123" s="52" t="s">
        <v>126</v>
      </c>
      <c r="C123" s="148"/>
      <c r="D123" s="158"/>
      <c r="E123" s="7"/>
      <c r="F123" s="158"/>
      <c r="G123" s="7"/>
      <c r="H123" s="150"/>
      <c r="I123" s="7"/>
      <c r="J123" s="149"/>
      <c r="K123" s="7"/>
      <c r="L123" s="152"/>
      <c r="M123" s="95"/>
      <c r="N123" s="153"/>
    </row>
    <row r="124" spans="1:26" ht="15" thickBot="1" x14ac:dyDescent="0.25">
      <c r="A124" s="42" t="s">
        <v>129</v>
      </c>
      <c r="B124" s="52" t="s">
        <v>127</v>
      </c>
      <c r="C124" s="148"/>
      <c r="D124" s="158"/>
      <c r="E124" s="105"/>
      <c r="F124" s="158"/>
      <c r="G124" s="105"/>
      <c r="H124" s="150"/>
      <c r="I124" s="105"/>
      <c r="J124" s="149"/>
      <c r="K124" s="105"/>
      <c r="L124" s="152"/>
      <c r="M124" s="95"/>
      <c r="N124" s="153"/>
    </row>
    <row r="125" spans="1:26" ht="15" thickBot="1" x14ac:dyDescent="0.25">
      <c r="A125" s="42" t="s">
        <v>129</v>
      </c>
      <c r="B125" s="52" t="s">
        <v>128</v>
      </c>
      <c r="C125" s="148"/>
      <c r="D125" s="158"/>
      <c r="E125" s="7"/>
      <c r="F125" s="158"/>
      <c r="G125" s="7"/>
      <c r="H125" s="150"/>
      <c r="I125" s="7"/>
      <c r="J125" s="149"/>
      <c r="K125" s="7"/>
      <c r="L125" s="152"/>
      <c r="M125" s="95"/>
      <c r="N125" s="153"/>
    </row>
    <row r="126" spans="1:26" ht="15" thickBot="1" x14ac:dyDescent="0.25">
      <c r="A126" s="402" t="s">
        <v>164</v>
      </c>
      <c r="B126" s="403"/>
      <c r="C126" s="154" t="e">
        <f>D126/H126</f>
        <v>#DIV/0!</v>
      </c>
      <c r="D126" s="159">
        <f>SUM(D114:D125)</f>
        <v>0</v>
      </c>
      <c r="E126" s="159">
        <f t="shared" ref="E126:K126" si="10">SUM(E114:E125)</f>
        <v>0</v>
      </c>
      <c r="F126" s="159">
        <f t="shared" si="10"/>
        <v>0</v>
      </c>
      <c r="G126" s="160">
        <f t="shared" si="10"/>
        <v>0</v>
      </c>
      <c r="H126" s="161">
        <f t="shared" si="10"/>
        <v>0</v>
      </c>
      <c r="I126" s="159">
        <f t="shared" si="10"/>
        <v>0</v>
      </c>
      <c r="J126" s="159">
        <f t="shared" si="10"/>
        <v>0</v>
      </c>
      <c r="K126" s="159">
        <f t="shared" si="10"/>
        <v>0</v>
      </c>
      <c r="L126" s="152"/>
      <c r="M126" s="95"/>
      <c r="N126" s="153"/>
    </row>
    <row r="127" spans="1:26" ht="15" thickBot="1" x14ac:dyDescent="0.25">
      <c r="A127" s="42" t="s">
        <v>143</v>
      </c>
      <c r="B127" s="52" t="s">
        <v>130</v>
      </c>
      <c r="C127" s="148"/>
      <c r="D127" s="149"/>
      <c r="E127" s="105"/>
      <c r="F127" s="149"/>
      <c r="G127" s="105"/>
      <c r="H127" s="150"/>
      <c r="I127" s="105"/>
      <c r="J127" s="149"/>
      <c r="K127" s="105"/>
      <c r="L127" s="152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153"/>
    </row>
    <row r="128" spans="1:26" ht="15" thickBot="1" x14ac:dyDescent="0.25">
      <c r="A128" s="42" t="s">
        <v>143</v>
      </c>
      <c r="B128" s="52" t="s">
        <v>131</v>
      </c>
      <c r="C128" s="148"/>
      <c r="D128" s="149"/>
      <c r="E128" s="7"/>
      <c r="F128" s="149"/>
      <c r="G128" s="7"/>
      <c r="H128" s="150"/>
      <c r="I128" s="7"/>
      <c r="J128" s="149"/>
      <c r="K128" s="7"/>
      <c r="L128" s="152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153"/>
    </row>
    <row r="129" spans="1:38" ht="15" thickBot="1" x14ac:dyDescent="0.25">
      <c r="A129" s="42" t="s">
        <v>143</v>
      </c>
      <c r="B129" s="52" t="s">
        <v>132</v>
      </c>
      <c r="C129" s="148"/>
      <c r="D129" s="149"/>
      <c r="E129" s="7"/>
      <c r="F129" s="149"/>
      <c r="G129" s="7"/>
      <c r="H129" s="150"/>
      <c r="I129" s="7"/>
      <c r="J129" s="149"/>
      <c r="K129" s="7"/>
      <c r="L129" s="152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153"/>
    </row>
    <row r="130" spans="1:38" ht="15" thickBot="1" x14ac:dyDescent="0.25">
      <c r="A130" s="42" t="s">
        <v>143</v>
      </c>
      <c r="B130" s="52" t="s">
        <v>133</v>
      </c>
      <c r="C130" s="148"/>
      <c r="D130" s="149"/>
      <c r="E130" s="7"/>
      <c r="F130" s="149"/>
      <c r="G130" s="7"/>
      <c r="H130" s="150"/>
      <c r="I130" s="7"/>
      <c r="J130" s="149"/>
      <c r="K130" s="7"/>
      <c r="L130" s="152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153"/>
    </row>
    <row r="131" spans="1:38" ht="15" thickBot="1" x14ac:dyDescent="0.25">
      <c r="A131" s="42" t="s">
        <v>143</v>
      </c>
      <c r="B131" s="52" t="s">
        <v>134</v>
      </c>
      <c r="C131" s="148"/>
      <c r="D131" s="149"/>
      <c r="E131" s="7"/>
      <c r="F131" s="149"/>
      <c r="G131" s="7"/>
      <c r="H131" s="150"/>
      <c r="I131" s="7"/>
      <c r="J131" s="149"/>
      <c r="K131" s="7"/>
      <c r="L131" s="152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/>
      <c r="AD131" s="95"/>
      <c r="AE131" s="95"/>
      <c r="AF131" s="153"/>
    </row>
    <row r="132" spans="1:38" ht="15" thickBot="1" x14ac:dyDescent="0.25">
      <c r="A132" s="42" t="s">
        <v>143</v>
      </c>
      <c r="B132" s="52" t="s">
        <v>135</v>
      </c>
      <c r="C132" s="148"/>
      <c r="D132" s="149"/>
      <c r="E132" s="105"/>
      <c r="F132" s="149"/>
      <c r="G132" s="105"/>
      <c r="H132" s="150"/>
      <c r="I132" s="105"/>
      <c r="J132" s="149"/>
      <c r="K132" s="105"/>
      <c r="L132" s="152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  <c r="Y132" s="95"/>
      <c r="Z132" s="95"/>
      <c r="AA132" s="95"/>
      <c r="AB132" s="95"/>
      <c r="AC132" s="95"/>
      <c r="AD132" s="95"/>
      <c r="AE132" s="95"/>
      <c r="AF132" s="153"/>
    </row>
    <row r="133" spans="1:38" ht="15" thickBot="1" x14ac:dyDescent="0.25">
      <c r="A133" s="42" t="s">
        <v>143</v>
      </c>
      <c r="B133" s="52" t="s">
        <v>136</v>
      </c>
      <c r="C133" s="148"/>
      <c r="D133" s="149"/>
      <c r="E133" s="7"/>
      <c r="F133" s="149"/>
      <c r="G133" s="7"/>
      <c r="H133" s="150"/>
      <c r="I133" s="7"/>
      <c r="J133" s="149"/>
      <c r="K133" s="7"/>
      <c r="L133" s="152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  <c r="AA133" s="95"/>
      <c r="AB133" s="95"/>
      <c r="AC133" s="95"/>
      <c r="AD133" s="95"/>
      <c r="AE133" s="95"/>
      <c r="AF133" s="153"/>
    </row>
    <row r="134" spans="1:38" ht="15" thickBot="1" x14ac:dyDescent="0.25">
      <c r="A134" s="42" t="s">
        <v>143</v>
      </c>
      <c r="B134" s="52" t="s">
        <v>137</v>
      </c>
      <c r="C134" s="148"/>
      <c r="D134" s="149"/>
      <c r="E134" s="7"/>
      <c r="F134" s="149"/>
      <c r="G134" s="7"/>
      <c r="H134" s="150"/>
      <c r="I134" s="7"/>
      <c r="J134" s="149"/>
      <c r="K134" s="7"/>
      <c r="L134" s="152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153"/>
    </row>
    <row r="135" spans="1:38" ht="15" thickBot="1" x14ac:dyDescent="0.25">
      <c r="A135" s="42" t="s">
        <v>143</v>
      </c>
      <c r="B135" s="52" t="s">
        <v>138</v>
      </c>
      <c r="C135" s="148"/>
      <c r="D135" s="149"/>
      <c r="E135" s="7"/>
      <c r="F135" s="149"/>
      <c r="G135" s="7"/>
      <c r="H135" s="150"/>
      <c r="I135" s="7"/>
      <c r="J135" s="149"/>
      <c r="K135" s="7"/>
      <c r="L135" s="152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  <c r="Y135" s="95"/>
      <c r="Z135" s="95"/>
      <c r="AA135" s="95"/>
      <c r="AB135" s="95"/>
      <c r="AC135" s="95"/>
      <c r="AD135" s="95"/>
      <c r="AE135" s="95"/>
      <c r="AF135" s="153"/>
    </row>
    <row r="136" spans="1:38" ht="15" thickBot="1" x14ac:dyDescent="0.25">
      <c r="A136" s="42" t="s">
        <v>143</v>
      </c>
      <c r="B136" s="52" t="s">
        <v>139</v>
      </c>
      <c r="C136" s="148"/>
      <c r="D136" s="149"/>
      <c r="E136" s="7"/>
      <c r="F136" s="149"/>
      <c r="G136" s="7"/>
      <c r="H136" s="150"/>
      <c r="I136" s="7"/>
      <c r="J136" s="149"/>
      <c r="K136" s="7"/>
      <c r="L136" s="152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  <c r="Y136" s="95"/>
      <c r="Z136" s="95"/>
      <c r="AA136" s="95"/>
      <c r="AB136" s="95"/>
      <c r="AC136" s="95"/>
      <c r="AD136" s="95"/>
      <c r="AE136" s="95"/>
      <c r="AF136" s="153"/>
    </row>
    <row r="137" spans="1:38" ht="15" thickBot="1" x14ac:dyDescent="0.25">
      <c r="A137" s="42" t="s">
        <v>143</v>
      </c>
      <c r="B137" s="52" t="s">
        <v>140</v>
      </c>
      <c r="C137" s="148"/>
      <c r="D137" s="149"/>
      <c r="E137" s="105"/>
      <c r="F137" s="149"/>
      <c r="G137" s="105"/>
      <c r="H137" s="150"/>
      <c r="I137" s="105"/>
      <c r="J137" s="149"/>
      <c r="K137" s="105"/>
      <c r="L137" s="152"/>
      <c r="M137" s="95"/>
      <c r="N137" s="95"/>
      <c r="O137" s="95"/>
      <c r="P137" s="95"/>
      <c r="Q137" s="95"/>
      <c r="R137" s="95"/>
      <c r="S137" s="95"/>
      <c r="T137" s="95"/>
      <c r="U137" s="95"/>
      <c r="V137" s="95"/>
      <c r="W137" s="95"/>
      <c r="X137" s="95"/>
      <c r="Y137" s="95"/>
      <c r="Z137" s="95"/>
      <c r="AA137" s="95"/>
      <c r="AB137" s="95"/>
      <c r="AC137" s="95"/>
      <c r="AD137" s="95"/>
      <c r="AE137" s="95"/>
      <c r="AF137" s="153"/>
    </row>
    <row r="138" spans="1:38" ht="15" thickBot="1" x14ac:dyDescent="0.25">
      <c r="A138" s="42" t="s">
        <v>143</v>
      </c>
      <c r="B138" s="52" t="s">
        <v>141</v>
      </c>
      <c r="C138" s="148"/>
      <c r="D138" s="149"/>
      <c r="E138" s="7"/>
      <c r="F138" s="149"/>
      <c r="G138" s="7"/>
      <c r="H138" s="150"/>
      <c r="I138" s="7"/>
      <c r="J138" s="149"/>
      <c r="K138" s="7"/>
      <c r="L138" s="152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  <c r="Y138" s="95"/>
      <c r="Z138" s="95"/>
      <c r="AA138" s="95"/>
      <c r="AB138" s="95"/>
      <c r="AC138" s="95"/>
      <c r="AD138" s="95"/>
      <c r="AE138" s="95"/>
      <c r="AF138" s="153"/>
    </row>
    <row r="139" spans="1:38" ht="17.25" customHeight="1" thickBot="1" x14ac:dyDescent="0.25">
      <c r="A139" s="42" t="s">
        <v>143</v>
      </c>
      <c r="B139" s="52" t="s">
        <v>142</v>
      </c>
      <c r="C139" s="148"/>
      <c r="D139" s="149"/>
      <c r="E139" s="105"/>
      <c r="F139" s="149"/>
      <c r="G139" s="105"/>
      <c r="H139" s="150"/>
      <c r="I139" s="105"/>
      <c r="J139" s="149"/>
      <c r="K139" s="105"/>
      <c r="L139" s="152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95"/>
      <c r="X139" s="95"/>
      <c r="Y139" s="95"/>
      <c r="Z139" s="95"/>
      <c r="AA139" s="95"/>
      <c r="AB139" s="95"/>
      <c r="AC139" s="95"/>
      <c r="AD139" s="95"/>
      <c r="AE139" s="95"/>
      <c r="AF139" s="153"/>
    </row>
    <row r="140" spans="1:38" ht="15" thickBot="1" x14ac:dyDescent="0.25">
      <c r="A140" s="402" t="s">
        <v>165</v>
      </c>
      <c r="B140" s="403"/>
      <c r="C140" s="154" t="e">
        <f>D140/H140</f>
        <v>#DIV/0!</v>
      </c>
      <c r="D140" s="159">
        <f>SUM(D127:D139)</f>
        <v>0</v>
      </c>
      <c r="E140" s="159">
        <f t="shared" ref="E140:K140" si="11">SUM(E127:E139)</f>
        <v>0</v>
      </c>
      <c r="F140" s="159">
        <f t="shared" si="11"/>
        <v>0</v>
      </c>
      <c r="G140" s="160">
        <f t="shared" si="11"/>
        <v>0</v>
      </c>
      <c r="H140" s="161">
        <f t="shared" si="11"/>
        <v>0</v>
      </c>
      <c r="I140" s="159">
        <f t="shared" si="11"/>
        <v>0</v>
      </c>
      <c r="J140" s="159">
        <f t="shared" si="11"/>
        <v>0</v>
      </c>
      <c r="K140" s="159">
        <f t="shared" si="11"/>
        <v>0</v>
      </c>
      <c r="L140" s="152"/>
      <c r="M140" s="95"/>
      <c r="N140" s="95"/>
      <c r="O140" s="95"/>
      <c r="P140" s="95"/>
      <c r="Q140" s="95"/>
      <c r="R140" s="95"/>
      <c r="S140" s="95"/>
      <c r="T140" s="95"/>
      <c r="U140" s="95"/>
      <c r="V140" s="95"/>
      <c r="W140" s="95"/>
      <c r="X140" s="95"/>
      <c r="Y140" s="95"/>
      <c r="Z140" s="95"/>
      <c r="AA140" s="95"/>
      <c r="AB140" s="95"/>
      <c r="AC140" s="95"/>
      <c r="AD140" s="95"/>
      <c r="AE140" s="95"/>
      <c r="AF140" s="95"/>
      <c r="AG140" s="95"/>
      <c r="AH140" s="95"/>
      <c r="AI140" s="95"/>
      <c r="AJ140" s="95"/>
      <c r="AK140" s="95"/>
      <c r="AL140" s="153"/>
    </row>
    <row r="141" spans="1:38" ht="15" thickBot="1" x14ac:dyDescent="0.25">
      <c r="A141" s="42" t="s">
        <v>148</v>
      </c>
      <c r="B141" s="52" t="s">
        <v>144</v>
      </c>
      <c r="C141" s="148"/>
      <c r="D141" s="149"/>
      <c r="E141" s="105"/>
      <c r="F141" s="149"/>
      <c r="G141" s="105"/>
      <c r="H141" s="149"/>
      <c r="I141" s="105"/>
      <c r="J141" s="149"/>
      <c r="K141" s="105"/>
      <c r="L141" s="152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  <c r="Y141" s="95"/>
      <c r="Z141" s="95"/>
      <c r="AA141" s="95"/>
      <c r="AB141" s="95"/>
      <c r="AC141" s="95"/>
      <c r="AD141" s="95"/>
      <c r="AE141" s="95"/>
      <c r="AF141" s="95"/>
      <c r="AG141" s="95"/>
      <c r="AH141" s="95"/>
      <c r="AI141" s="95"/>
      <c r="AJ141" s="95"/>
      <c r="AK141" s="95"/>
      <c r="AL141" s="153"/>
    </row>
    <row r="142" spans="1:38" ht="15" thickBot="1" x14ac:dyDescent="0.25">
      <c r="A142" s="42" t="s">
        <v>148</v>
      </c>
      <c r="B142" s="52" t="s">
        <v>145</v>
      </c>
      <c r="C142" s="148"/>
      <c r="D142" s="149"/>
      <c r="E142" s="7"/>
      <c r="F142" s="149"/>
      <c r="G142" s="7"/>
      <c r="H142" s="149"/>
      <c r="I142" s="7"/>
      <c r="J142" s="149"/>
      <c r="K142" s="7"/>
      <c r="L142" s="152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  <c r="Y142" s="95"/>
      <c r="Z142" s="95"/>
      <c r="AA142" s="95"/>
      <c r="AB142" s="95"/>
      <c r="AC142" s="95"/>
      <c r="AD142" s="95"/>
      <c r="AE142" s="95"/>
      <c r="AF142" s="95"/>
      <c r="AG142" s="95"/>
      <c r="AH142" s="95"/>
      <c r="AI142" s="95"/>
      <c r="AJ142" s="95"/>
      <c r="AK142" s="95"/>
      <c r="AL142" s="153"/>
    </row>
    <row r="143" spans="1:38" ht="15" thickBot="1" x14ac:dyDescent="0.25">
      <c r="A143" s="42" t="s">
        <v>148</v>
      </c>
      <c r="B143" s="52" t="s">
        <v>146</v>
      </c>
      <c r="C143" s="148"/>
      <c r="D143" s="149"/>
      <c r="E143" s="7"/>
      <c r="F143" s="149"/>
      <c r="G143" s="7"/>
      <c r="H143" s="150"/>
      <c r="I143" s="7"/>
      <c r="J143" s="149"/>
      <c r="K143" s="7"/>
      <c r="L143" s="152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  <c r="Y143" s="95"/>
      <c r="Z143" s="95"/>
      <c r="AA143" s="95"/>
      <c r="AB143" s="95"/>
      <c r="AC143" s="95"/>
      <c r="AD143" s="95"/>
      <c r="AE143" s="95"/>
      <c r="AF143" s="95"/>
      <c r="AG143" s="95"/>
      <c r="AH143" s="95"/>
      <c r="AI143" s="95"/>
      <c r="AJ143" s="95"/>
      <c r="AK143" s="95"/>
      <c r="AL143" s="153"/>
    </row>
    <row r="144" spans="1:38" ht="15" thickBot="1" x14ac:dyDescent="0.25">
      <c r="A144" s="42" t="s">
        <v>148</v>
      </c>
      <c r="B144" s="52" t="s">
        <v>147</v>
      </c>
      <c r="C144" s="148"/>
      <c r="D144" s="149"/>
      <c r="E144" s="7"/>
      <c r="F144" s="149"/>
      <c r="G144" s="7"/>
      <c r="H144" s="150"/>
      <c r="I144" s="7"/>
      <c r="J144" s="149"/>
      <c r="K144" s="7"/>
      <c r="L144" s="152"/>
      <c r="M144" s="95"/>
      <c r="N144" s="95"/>
      <c r="O144" s="95"/>
      <c r="P144" s="95"/>
      <c r="Q144" s="95"/>
      <c r="R144" s="95"/>
      <c r="S144" s="95"/>
      <c r="T144" s="95"/>
      <c r="U144" s="95"/>
      <c r="V144" s="95"/>
      <c r="W144" s="95"/>
      <c r="X144" s="95"/>
      <c r="Y144" s="95"/>
      <c r="Z144" s="95"/>
      <c r="AA144" s="95"/>
      <c r="AB144" s="95"/>
      <c r="AC144" s="95"/>
      <c r="AD144" s="95"/>
      <c r="AE144" s="95"/>
      <c r="AF144" s="95"/>
      <c r="AG144" s="95"/>
      <c r="AH144" s="95"/>
      <c r="AI144" s="95"/>
      <c r="AJ144" s="95"/>
      <c r="AK144" s="95"/>
      <c r="AL144" s="153"/>
    </row>
    <row r="145" spans="1:41" ht="15" thickBot="1" x14ac:dyDescent="0.25">
      <c r="A145" s="402" t="s">
        <v>166</v>
      </c>
      <c r="B145" s="403"/>
      <c r="C145" s="154" t="e">
        <f>D145/H145</f>
        <v>#DIV/0!</v>
      </c>
      <c r="D145" s="159">
        <f>SUM(D141:D144)</f>
        <v>0</v>
      </c>
      <c r="E145" s="159">
        <f t="shared" ref="E145:K145" si="12">SUM(E141:E144)</f>
        <v>0</v>
      </c>
      <c r="F145" s="159">
        <f t="shared" si="12"/>
        <v>0</v>
      </c>
      <c r="G145" s="160">
        <f t="shared" si="12"/>
        <v>0</v>
      </c>
      <c r="H145" s="161">
        <f t="shared" si="12"/>
        <v>0</v>
      </c>
      <c r="I145" s="159">
        <f t="shared" si="12"/>
        <v>0</v>
      </c>
      <c r="J145" s="159">
        <f t="shared" si="12"/>
        <v>0</v>
      </c>
      <c r="K145" s="159">
        <f t="shared" si="12"/>
        <v>0</v>
      </c>
      <c r="L145" s="152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  <c r="Y145" s="95"/>
      <c r="Z145" s="95"/>
      <c r="AA145" s="95"/>
      <c r="AB145" s="95"/>
      <c r="AC145" s="95"/>
      <c r="AD145" s="95"/>
      <c r="AE145" s="95"/>
      <c r="AF145" s="95"/>
      <c r="AG145" s="95"/>
      <c r="AH145" s="95"/>
      <c r="AI145" s="95"/>
      <c r="AJ145" s="95"/>
      <c r="AK145" s="95"/>
      <c r="AL145" s="153"/>
    </row>
    <row r="146" spans="1:41" ht="15" thickBot="1" x14ac:dyDescent="0.25">
      <c r="A146" s="42" t="s">
        <v>156</v>
      </c>
      <c r="B146" s="52" t="s">
        <v>149</v>
      </c>
      <c r="C146" s="148"/>
      <c r="D146" s="149"/>
      <c r="E146" s="105"/>
      <c r="F146" s="149"/>
      <c r="G146" s="105"/>
      <c r="H146" s="149"/>
      <c r="I146" s="105"/>
      <c r="J146" s="149"/>
      <c r="K146" s="105"/>
      <c r="L146" s="152"/>
      <c r="M146" s="95"/>
      <c r="N146" s="95"/>
      <c r="O146" s="95"/>
      <c r="P146" s="95"/>
      <c r="Q146" s="95"/>
      <c r="R146" s="95"/>
      <c r="S146" s="95"/>
      <c r="T146" s="95"/>
      <c r="U146" s="95"/>
      <c r="V146" s="95"/>
      <c r="W146" s="95"/>
      <c r="X146" s="95"/>
      <c r="Y146" s="95"/>
      <c r="Z146" s="95"/>
      <c r="AA146" s="95"/>
      <c r="AB146" s="95"/>
      <c r="AC146" s="95"/>
      <c r="AD146" s="95"/>
      <c r="AE146" s="95"/>
      <c r="AF146" s="153"/>
    </row>
    <row r="147" spans="1:41" ht="15" thickBot="1" x14ac:dyDescent="0.25">
      <c r="A147" s="42" t="s">
        <v>156</v>
      </c>
      <c r="B147" s="52" t="s">
        <v>150</v>
      </c>
      <c r="C147" s="148"/>
      <c r="D147" s="149"/>
      <c r="E147" s="7"/>
      <c r="F147" s="149"/>
      <c r="G147" s="7"/>
      <c r="H147" s="149"/>
      <c r="I147" s="7"/>
      <c r="J147" s="149"/>
      <c r="K147" s="7"/>
      <c r="L147" s="152"/>
      <c r="M147" s="95"/>
      <c r="N147" s="95"/>
      <c r="O147" s="95"/>
      <c r="P147" s="95"/>
      <c r="Q147" s="95"/>
      <c r="R147" s="95"/>
      <c r="S147" s="95"/>
      <c r="T147" s="95"/>
      <c r="U147" s="95"/>
      <c r="V147" s="95"/>
      <c r="W147" s="95"/>
      <c r="X147" s="95"/>
      <c r="Y147" s="95"/>
      <c r="Z147" s="95"/>
      <c r="AA147" s="95"/>
      <c r="AB147" s="95"/>
      <c r="AC147" s="95"/>
      <c r="AD147" s="95"/>
      <c r="AE147" s="95"/>
      <c r="AF147" s="153"/>
    </row>
    <row r="148" spans="1:41" ht="15" thickBot="1" x14ac:dyDescent="0.25">
      <c r="A148" s="42" t="s">
        <v>156</v>
      </c>
      <c r="B148" s="52" t="s">
        <v>151</v>
      </c>
      <c r="C148" s="148"/>
      <c r="D148" s="149"/>
      <c r="E148" s="7"/>
      <c r="F148" s="149"/>
      <c r="G148" s="7"/>
      <c r="H148" s="149"/>
      <c r="I148" s="7"/>
      <c r="J148" s="149"/>
      <c r="K148" s="7"/>
      <c r="L148" s="152"/>
      <c r="M148" s="95"/>
      <c r="N148" s="95"/>
      <c r="O148" s="95"/>
      <c r="P148" s="95"/>
      <c r="Q148" s="95"/>
      <c r="R148" s="95"/>
      <c r="S148" s="95"/>
      <c r="T148" s="95"/>
      <c r="U148" s="95"/>
      <c r="V148" s="95"/>
      <c r="W148" s="95"/>
      <c r="X148" s="95"/>
      <c r="Y148" s="95"/>
      <c r="Z148" s="95"/>
      <c r="AA148" s="95"/>
      <c r="AB148" s="95"/>
      <c r="AC148" s="95"/>
      <c r="AD148" s="95"/>
      <c r="AE148" s="95"/>
      <c r="AF148" s="153"/>
    </row>
    <row r="149" spans="1:41" ht="15" thickBot="1" x14ac:dyDescent="0.25">
      <c r="A149" s="42" t="s">
        <v>156</v>
      </c>
      <c r="B149" s="52" t="s">
        <v>152</v>
      </c>
      <c r="C149" s="148"/>
      <c r="D149" s="149"/>
      <c r="E149" s="7"/>
      <c r="F149" s="149"/>
      <c r="G149" s="7"/>
      <c r="H149" s="149"/>
      <c r="I149" s="7"/>
      <c r="J149" s="149"/>
      <c r="K149" s="7"/>
      <c r="L149" s="152"/>
      <c r="M149" s="95"/>
      <c r="N149" s="95"/>
      <c r="O149" s="95"/>
      <c r="P149" s="95"/>
      <c r="Q149" s="95"/>
      <c r="R149" s="95"/>
      <c r="S149" s="95"/>
      <c r="T149" s="95"/>
      <c r="U149" s="95"/>
      <c r="V149" s="95"/>
      <c r="W149" s="95"/>
      <c r="X149" s="95"/>
      <c r="Y149" s="95"/>
      <c r="Z149" s="95"/>
      <c r="AA149" s="95"/>
      <c r="AB149" s="95"/>
      <c r="AC149" s="95"/>
      <c r="AD149" s="95"/>
      <c r="AE149" s="95"/>
      <c r="AF149" s="153"/>
    </row>
    <row r="150" spans="1:41" ht="15" thickBot="1" x14ac:dyDescent="0.25">
      <c r="A150" s="42" t="s">
        <v>156</v>
      </c>
      <c r="B150" s="52" t="s">
        <v>153</v>
      </c>
      <c r="C150" s="148"/>
      <c r="D150" s="149"/>
      <c r="E150" s="105"/>
      <c r="F150" s="149"/>
      <c r="G150" s="105"/>
      <c r="H150" s="149"/>
      <c r="I150" s="105"/>
      <c r="J150" s="149"/>
      <c r="K150" s="105"/>
      <c r="L150" s="152"/>
      <c r="M150" s="95"/>
      <c r="N150" s="95"/>
      <c r="O150" s="95"/>
      <c r="P150" s="95"/>
      <c r="Q150" s="95"/>
      <c r="R150" s="95"/>
      <c r="S150" s="95"/>
      <c r="T150" s="95"/>
      <c r="U150" s="95"/>
      <c r="V150" s="95"/>
      <c r="W150" s="95"/>
      <c r="X150" s="95"/>
      <c r="Y150" s="95"/>
      <c r="Z150" s="95"/>
      <c r="AA150" s="95"/>
      <c r="AB150" s="95"/>
      <c r="AC150" s="95"/>
      <c r="AD150" s="95"/>
      <c r="AE150" s="95"/>
      <c r="AF150" s="153"/>
    </row>
    <row r="151" spans="1:41" ht="15" thickBot="1" x14ac:dyDescent="0.25">
      <c r="A151" s="42" t="s">
        <v>156</v>
      </c>
      <c r="B151" s="52" t="s">
        <v>154</v>
      </c>
      <c r="C151" s="148"/>
      <c r="D151" s="149"/>
      <c r="E151" s="7"/>
      <c r="F151" s="149"/>
      <c r="G151" s="7"/>
      <c r="H151" s="149"/>
      <c r="I151" s="7"/>
      <c r="J151" s="149"/>
      <c r="K151" s="7"/>
      <c r="L151" s="152"/>
      <c r="M151" s="95"/>
      <c r="N151" s="95"/>
      <c r="O151" s="95"/>
      <c r="P151" s="95"/>
      <c r="Q151" s="95"/>
      <c r="R151" s="95"/>
      <c r="S151" s="95"/>
      <c r="T151" s="95"/>
      <c r="U151" s="95"/>
      <c r="V151" s="95"/>
      <c r="W151" s="95"/>
      <c r="X151" s="95"/>
      <c r="Y151" s="95"/>
      <c r="Z151" s="95"/>
      <c r="AA151" s="95"/>
      <c r="AB151" s="95"/>
      <c r="AC151" s="95"/>
      <c r="AD151" s="95"/>
      <c r="AE151" s="95"/>
      <c r="AF151" s="153"/>
    </row>
    <row r="152" spans="1:41" ht="15" thickBot="1" x14ac:dyDescent="0.25">
      <c r="A152" s="42" t="s">
        <v>156</v>
      </c>
      <c r="B152" s="52" t="s">
        <v>155</v>
      </c>
      <c r="C152" s="148"/>
      <c r="D152" s="149"/>
      <c r="E152" s="7"/>
      <c r="F152" s="149"/>
      <c r="G152" s="7"/>
      <c r="H152" s="149"/>
      <c r="I152" s="7"/>
      <c r="J152" s="149"/>
      <c r="K152" s="7"/>
      <c r="L152" s="152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5"/>
      <c r="X152" s="95"/>
      <c r="Y152" s="95"/>
      <c r="Z152" s="95"/>
      <c r="AA152" s="95"/>
      <c r="AB152" s="95"/>
      <c r="AC152" s="95"/>
      <c r="AD152" s="95"/>
      <c r="AE152" s="95"/>
      <c r="AF152" s="153"/>
    </row>
    <row r="153" spans="1:41" ht="15" thickBot="1" x14ac:dyDescent="0.25">
      <c r="A153" s="402" t="s">
        <v>167</v>
      </c>
      <c r="B153" s="403"/>
      <c r="C153" s="154" t="e">
        <f>D153/H153</f>
        <v>#DIV/0!</v>
      </c>
      <c r="D153" s="159">
        <f>SUM(D146:D152)</f>
        <v>0</v>
      </c>
      <c r="E153" s="159">
        <f t="shared" ref="E153:K153" si="13">SUM(E146:E152)</f>
        <v>0</v>
      </c>
      <c r="F153" s="159">
        <f t="shared" si="13"/>
        <v>0</v>
      </c>
      <c r="G153" s="160">
        <f t="shared" si="13"/>
        <v>0</v>
      </c>
      <c r="H153" s="161">
        <f t="shared" si="13"/>
        <v>0</v>
      </c>
      <c r="I153" s="159">
        <f t="shared" si="13"/>
        <v>0</v>
      </c>
      <c r="J153" s="159">
        <f t="shared" si="13"/>
        <v>0</v>
      </c>
      <c r="K153" s="162">
        <f t="shared" si="13"/>
        <v>0</v>
      </c>
      <c r="L153" s="152"/>
      <c r="M153" s="95"/>
      <c r="N153" s="95"/>
      <c r="O153" s="95"/>
      <c r="P153" s="95"/>
      <c r="Q153" s="95"/>
      <c r="R153" s="95"/>
      <c r="S153" s="95"/>
      <c r="T153" s="95"/>
      <c r="U153" s="95"/>
      <c r="V153" s="95"/>
      <c r="W153" s="95"/>
      <c r="X153" s="95"/>
      <c r="Y153" s="95"/>
      <c r="Z153" s="95"/>
      <c r="AA153" s="95"/>
      <c r="AB153" s="95"/>
      <c r="AC153" s="95"/>
      <c r="AD153" s="95"/>
      <c r="AE153" s="95"/>
      <c r="AF153" s="95"/>
      <c r="AG153" s="95"/>
      <c r="AH153" s="95"/>
      <c r="AI153" s="95"/>
      <c r="AJ153" s="95"/>
      <c r="AK153" s="95"/>
      <c r="AL153" s="95"/>
      <c r="AM153" s="95"/>
      <c r="AN153" s="95"/>
      <c r="AO153" s="153"/>
    </row>
    <row r="154" spans="1:41" ht="15" thickBot="1" x14ac:dyDescent="0.25">
      <c r="L154" s="163"/>
      <c r="M154" s="164"/>
      <c r="N154" s="164"/>
      <c r="O154" s="164"/>
      <c r="P154" s="164"/>
      <c r="Q154" s="164"/>
      <c r="R154" s="164"/>
      <c r="S154" s="164"/>
      <c r="T154" s="164"/>
      <c r="U154" s="164"/>
      <c r="V154" s="164"/>
      <c r="W154" s="164"/>
      <c r="X154" s="164"/>
      <c r="Y154" s="164"/>
      <c r="Z154" s="164"/>
      <c r="AA154" s="164"/>
      <c r="AB154" s="164"/>
      <c r="AC154" s="164"/>
      <c r="AD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5"/>
    </row>
  </sheetData>
  <mergeCells count="20">
    <mergeCell ref="A1:A10"/>
    <mergeCell ref="B1:B10"/>
    <mergeCell ref="C1:C10"/>
    <mergeCell ref="D1:K1"/>
    <mergeCell ref="D2:G9"/>
    <mergeCell ref="H2:K9"/>
    <mergeCell ref="D10:G10"/>
    <mergeCell ref="H10:K10"/>
    <mergeCell ref="A153:B153"/>
    <mergeCell ref="A26:B26"/>
    <mergeCell ref="A40:B40"/>
    <mergeCell ref="A51:B51"/>
    <mergeCell ref="A66:B66"/>
    <mergeCell ref="A77:B77"/>
    <mergeCell ref="A83:B83"/>
    <mergeCell ref="A94:B94"/>
    <mergeCell ref="A113:B113"/>
    <mergeCell ref="A126:B126"/>
    <mergeCell ref="A140:B140"/>
    <mergeCell ref="A145:B145"/>
  </mergeCells>
  <conditionalFormatting sqref="C12:C153">
    <cfRule type="cellIs" dxfId="26" priority="1" operator="greaterThan">
      <formula>0.994</formula>
    </cfRule>
    <cfRule type="cellIs" dxfId="25" priority="2" operator="lessThan">
      <formula>99.5</formula>
    </cfRule>
    <cfRule type="cellIs" dxfId="24" priority="3" operator="greaterThan">
      <formula>0.994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53"/>
  <sheetViews>
    <sheetView zoomScale="80" zoomScaleNormal="80" workbookViewId="0">
      <pane xSplit="4" ySplit="11" topLeftCell="E12" activePane="bottomRight" state="frozen"/>
      <selection pane="topRight" activeCell="E1" sqref="E1"/>
      <selection pane="bottomLeft" activeCell="A12" sqref="A12"/>
      <selection pane="bottomRight" activeCell="K16" sqref="K16:K17"/>
    </sheetView>
  </sheetViews>
  <sheetFormatPr baseColWidth="10" defaultColWidth="11.42578125" defaultRowHeight="14.25" x14ac:dyDescent="0.2"/>
  <cols>
    <col min="1" max="1" width="24.28515625" style="27" bestFit="1" customWidth="1"/>
    <col min="2" max="2" width="48.140625" style="42" customWidth="1"/>
    <col min="3" max="3" width="16.7109375" style="29" bestFit="1" customWidth="1"/>
    <col min="4" max="4" width="17.42578125" style="27" bestFit="1" customWidth="1"/>
    <col min="5" max="5" width="10.85546875" style="34" bestFit="1" customWidth="1"/>
    <col min="6" max="6" width="11" style="34" bestFit="1" customWidth="1"/>
    <col min="7" max="13" width="10.85546875" style="27" bestFit="1" customWidth="1"/>
    <col min="14" max="14" width="12.42578125" style="27" bestFit="1" customWidth="1"/>
    <col min="15" max="16" width="10.85546875" style="27" bestFit="1" customWidth="1"/>
    <col min="17" max="17" width="11.140625" style="27" bestFit="1" customWidth="1"/>
    <col min="18" max="18" width="11.42578125" style="29"/>
    <col min="19" max="19" width="20" style="29" bestFit="1" customWidth="1"/>
    <col min="20" max="20" width="11.7109375" style="29" customWidth="1"/>
    <col min="21" max="21" width="24.85546875" style="29" bestFit="1" customWidth="1"/>
    <col min="22" max="26" width="11.42578125" style="29" customWidth="1"/>
    <col min="27" max="27" width="11.85546875" style="29" customWidth="1"/>
    <col min="28" max="47" width="11.42578125" style="29" customWidth="1"/>
    <col min="48" max="16384" width="11.42578125" style="29"/>
  </cols>
  <sheetData>
    <row r="1" spans="1:47" s="126" customFormat="1" ht="87.75" customHeight="1" thickBot="1" x14ac:dyDescent="0.25">
      <c r="A1" s="306" t="s">
        <v>0</v>
      </c>
      <c r="B1" s="361" t="s">
        <v>1</v>
      </c>
      <c r="C1" s="309" t="s">
        <v>170</v>
      </c>
      <c r="D1" s="416" t="s">
        <v>168</v>
      </c>
      <c r="E1" s="367" t="s">
        <v>295</v>
      </c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  <c r="AC1" s="368"/>
      <c r="AD1" s="368"/>
      <c r="AE1" s="368"/>
      <c r="AF1" s="368"/>
      <c r="AG1" s="368"/>
      <c r="AH1" s="368"/>
      <c r="AI1" s="368"/>
      <c r="AJ1" s="368"/>
      <c r="AK1" s="368"/>
      <c r="AL1" s="368"/>
      <c r="AM1" s="368"/>
      <c r="AN1" s="368"/>
      <c r="AO1" s="368"/>
      <c r="AP1" s="368"/>
      <c r="AQ1" s="368"/>
      <c r="AR1" s="368"/>
      <c r="AS1" s="368"/>
      <c r="AT1" s="368"/>
      <c r="AU1" s="369"/>
    </row>
    <row r="2" spans="1:47" s="126" customFormat="1" ht="15" customHeight="1" x14ac:dyDescent="0.2">
      <c r="A2" s="307"/>
      <c r="B2" s="310"/>
      <c r="C2" s="312"/>
      <c r="D2" s="314"/>
      <c r="E2" s="350" t="s">
        <v>2</v>
      </c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47" t="s">
        <v>3</v>
      </c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8"/>
      <c r="AH2" s="348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9"/>
    </row>
    <row r="3" spans="1:47" s="126" customFormat="1" ht="15" customHeight="1" x14ac:dyDescent="0.2">
      <c r="A3" s="307"/>
      <c r="B3" s="310"/>
      <c r="C3" s="312"/>
      <c r="D3" s="314"/>
      <c r="E3" s="350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0"/>
      <c r="S3" s="351"/>
      <c r="T3" s="351"/>
      <c r="U3" s="351"/>
      <c r="V3" s="351"/>
      <c r="W3" s="351"/>
      <c r="X3" s="351"/>
      <c r="Y3" s="351"/>
      <c r="Z3" s="351"/>
      <c r="AA3" s="351"/>
      <c r="AB3" s="351"/>
      <c r="AC3" s="351"/>
      <c r="AD3" s="351"/>
      <c r="AE3" s="351"/>
      <c r="AF3" s="351"/>
      <c r="AG3" s="351"/>
      <c r="AH3" s="351"/>
      <c r="AI3" s="351"/>
      <c r="AJ3" s="351"/>
      <c r="AK3" s="351"/>
      <c r="AL3" s="351"/>
      <c r="AM3" s="351"/>
      <c r="AN3" s="351"/>
      <c r="AO3" s="351"/>
      <c r="AP3" s="351"/>
      <c r="AQ3" s="351"/>
      <c r="AR3" s="351"/>
      <c r="AS3" s="351"/>
      <c r="AT3" s="351"/>
      <c r="AU3" s="324"/>
    </row>
    <row r="4" spans="1:47" s="126" customFormat="1" ht="15" customHeight="1" x14ac:dyDescent="0.2">
      <c r="A4" s="307"/>
      <c r="B4" s="310"/>
      <c r="C4" s="312"/>
      <c r="D4" s="314"/>
      <c r="E4" s="350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0"/>
      <c r="S4" s="351"/>
      <c r="T4" s="351"/>
      <c r="U4" s="351"/>
      <c r="V4" s="351"/>
      <c r="W4" s="351"/>
      <c r="X4" s="351"/>
      <c r="Y4" s="351"/>
      <c r="Z4" s="351"/>
      <c r="AA4" s="351"/>
      <c r="AB4" s="351"/>
      <c r="AC4" s="351"/>
      <c r="AD4" s="351"/>
      <c r="AE4" s="351"/>
      <c r="AF4" s="351"/>
      <c r="AG4" s="351"/>
      <c r="AH4" s="351"/>
      <c r="AI4" s="351"/>
      <c r="AJ4" s="351"/>
      <c r="AK4" s="351"/>
      <c r="AL4" s="351"/>
      <c r="AM4" s="351"/>
      <c r="AN4" s="351"/>
      <c r="AO4" s="351"/>
      <c r="AP4" s="351"/>
      <c r="AQ4" s="351"/>
      <c r="AR4" s="351"/>
      <c r="AS4" s="351"/>
      <c r="AT4" s="351"/>
      <c r="AU4" s="324"/>
    </row>
    <row r="5" spans="1:47" s="126" customFormat="1" ht="15" customHeight="1" x14ac:dyDescent="0.2">
      <c r="A5" s="307"/>
      <c r="B5" s="310"/>
      <c r="C5" s="312"/>
      <c r="D5" s="314"/>
      <c r="E5" s="350"/>
      <c r="F5" s="351"/>
      <c r="G5" s="351"/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0"/>
      <c r="S5" s="351"/>
      <c r="T5" s="351"/>
      <c r="U5" s="351"/>
      <c r="V5" s="351"/>
      <c r="W5" s="351"/>
      <c r="X5" s="351"/>
      <c r="Y5" s="351"/>
      <c r="Z5" s="351"/>
      <c r="AA5" s="351"/>
      <c r="AB5" s="351"/>
      <c r="AC5" s="351"/>
      <c r="AD5" s="351"/>
      <c r="AE5" s="351"/>
      <c r="AF5" s="351"/>
      <c r="AG5" s="351"/>
      <c r="AH5" s="351"/>
      <c r="AI5" s="351"/>
      <c r="AJ5" s="351"/>
      <c r="AK5" s="351"/>
      <c r="AL5" s="351"/>
      <c r="AM5" s="351"/>
      <c r="AN5" s="351"/>
      <c r="AO5" s="351"/>
      <c r="AP5" s="351"/>
      <c r="AQ5" s="351"/>
      <c r="AR5" s="351"/>
      <c r="AS5" s="351"/>
      <c r="AT5" s="351"/>
      <c r="AU5" s="324"/>
    </row>
    <row r="6" spans="1:47" s="126" customFormat="1" ht="15" customHeight="1" x14ac:dyDescent="0.2">
      <c r="A6" s="307"/>
      <c r="B6" s="310"/>
      <c r="C6" s="312"/>
      <c r="D6" s="314"/>
      <c r="E6" s="350"/>
      <c r="F6" s="351"/>
      <c r="G6" s="351"/>
      <c r="H6" s="351"/>
      <c r="I6" s="351"/>
      <c r="J6" s="351"/>
      <c r="K6" s="351"/>
      <c r="L6" s="351"/>
      <c r="M6" s="351"/>
      <c r="N6" s="351"/>
      <c r="O6" s="351"/>
      <c r="P6" s="351"/>
      <c r="Q6" s="351"/>
      <c r="R6" s="350"/>
      <c r="S6" s="351"/>
      <c r="T6" s="351"/>
      <c r="U6" s="351"/>
      <c r="V6" s="351"/>
      <c r="W6" s="351"/>
      <c r="X6" s="351"/>
      <c r="Y6" s="351"/>
      <c r="Z6" s="351"/>
      <c r="AA6" s="351"/>
      <c r="AB6" s="351"/>
      <c r="AC6" s="351"/>
      <c r="AD6" s="351"/>
      <c r="AE6" s="351"/>
      <c r="AF6" s="351"/>
      <c r="AG6" s="351"/>
      <c r="AH6" s="351"/>
      <c r="AI6" s="351"/>
      <c r="AJ6" s="351"/>
      <c r="AK6" s="351"/>
      <c r="AL6" s="351"/>
      <c r="AM6" s="351"/>
      <c r="AN6" s="351"/>
      <c r="AO6" s="351"/>
      <c r="AP6" s="351"/>
      <c r="AQ6" s="351"/>
      <c r="AR6" s="351"/>
      <c r="AS6" s="351"/>
      <c r="AT6" s="351"/>
      <c r="AU6" s="324"/>
    </row>
    <row r="7" spans="1:47" s="126" customFormat="1" ht="15" customHeight="1" x14ac:dyDescent="0.2">
      <c r="A7" s="307"/>
      <c r="B7" s="310"/>
      <c r="C7" s="312"/>
      <c r="D7" s="314"/>
      <c r="E7" s="350"/>
      <c r="F7" s="351"/>
      <c r="G7" s="351"/>
      <c r="H7" s="351"/>
      <c r="I7" s="351"/>
      <c r="J7" s="351"/>
      <c r="K7" s="351"/>
      <c r="L7" s="351"/>
      <c r="M7" s="351"/>
      <c r="N7" s="351"/>
      <c r="O7" s="351"/>
      <c r="P7" s="351"/>
      <c r="Q7" s="351"/>
      <c r="R7" s="350"/>
      <c r="S7" s="351"/>
      <c r="T7" s="351"/>
      <c r="U7" s="351"/>
      <c r="V7" s="351"/>
      <c r="W7" s="351"/>
      <c r="X7" s="351"/>
      <c r="Y7" s="351"/>
      <c r="Z7" s="351"/>
      <c r="AA7" s="351"/>
      <c r="AB7" s="351"/>
      <c r="AC7" s="351"/>
      <c r="AD7" s="351"/>
      <c r="AE7" s="351"/>
      <c r="AF7" s="351"/>
      <c r="AG7" s="351"/>
      <c r="AH7" s="351"/>
      <c r="AI7" s="351"/>
      <c r="AJ7" s="351"/>
      <c r="AK7" s="351"/>
      <c r="AL7" s="351"/>
      <c r="AM7" s="351"/>
      <c r="AN7" s="351"/>
      <c r="AO7" s="351"/>
      <c r="AP7" s="351"/>
      <c r="AQ7" s="351"/>
      <c r="AR7" s="351"/>
      <c r="AS7" s="351"/>
      <c r="AT7" s="351"/>
      <c r="AU7" s="324"/>
    </row>
    <row r="8" spans="1:47" s="126" customFormat="1" ht="15" customHeight="1" x14ac:dyDescent="0.2">
      <c r="A8" s="307"/>
      <c r="B8" s="310"/>
      <c r="C8" s="312"/>
      <c r="D8" s="314"/>
      <c r="E8" s="350"/>
      <c r="F8" s="351"/>
      <c r="G8" s="351"/>
      <c r="H8" s="351"/>
      <c r="I8" s="351"/>
      <c r="J8" s="351"/>
      <c r="K8" s="351"/>
      <c r="L8" s="351"/>
      <c r="M8" s="351"/>
      <c r="N8" s="351"/>
      <c r="O8" s="351"/>
      <c r="P8" s="351"/>
      <c r="Q8" s="351"/>
      <c r="R8" s="350"/>
      <c r="S8" s="351"/>
      <c r="T8" s="351"/>
      <c r="U8" s="351"/>
      <c r="V8" s="351"/>
      <c r="W8" s="351"/>
      <c r="X8" s="351"/>
      <c r="Y8" s="351"/>
      <c r="Z8" s="351"/>
      <c r="AA8" s="351"/>
      <c r="AB8" s="351"/>
      <c r="AC8" s="351"/>
      <c r="AD8" s="351"/>
      <c r="AE8" s="351"/>
      <c r="AF8" s="351"/>
      <c r="AG8" s="351"/>
      <c r="AH8" s="351"/>
      <c r="AI8" s="351"/>
      <c r="AJ8" s="351"/>
      <c r="AK8" s="351"/>
      <c r="AL8" s="351"/>
      <c r="AM8" s="351"/>
      <c r="AN8" s="351"/>
      <c r="AO8" s="351"/>
      <c r="AP8" s="351"/>
      <c r="AQ8" s="351"/>
      <c r="AR8" s="351"/>
      <c r="AS8" s="351"/>
      <c r="AT8" s="351"/>
      <c r="AU8" s="324"/>
    </row>
    <row r="9" spans="1:47" s="126" customFormat="1" ht="15.75" customHeight="1" thickBot="1" x14ac:dyDescent="0.25">
      <c r="A9" s="307"/>
      <c r="B9" s="310"/>
      <c r="C9" s="312"/>
      <c r="D9" s="314"/>
      <c r="E9" s="352"/>
      <c r="F9" s="353"/>
      <c r="G9" s="353"/>
      <c r="H9" s="353"/>
      <c r="I9" s="353"/>
      <c r="J9" s="353"/>
      <c r="K9" s="353"/>
      <c r="L9" s="353"/>
      <c r="M9" s="353"/>
      <c r="N9" s="353"/>
      <c r="O9" s="353"/>
      <c r="P9" s="353"/>
      <c r="Q9" s="353"/>
      <c r="R9" s="352"/>
      <c r="S9" s="353"/>
      <c r="T9" s="353"/>
      <c r="U9" s="353"/>
      <c r="V9" s="353"/>
      <c r="W9" s="353"/>
      <c r="X9" s="353"/>
      <c r="Y9" s="353"/>
      <c r="Z9" s="353"/>
      <c r="AA9" s="353"/>
      <c r="AB9" s="353"/>
      <c r="AC9" s="353"/>
      <c r="AD9" s="353"/>
      <c r="AE9" s="353"/>
      <c r="AF9" s="353"/>
      <c r="AG9" s="353"/>
      <c r="AH9" s="353"/>
      <c r="AI9" s="353"/>
      <c r="AJ9" s="353"/>
      <c r="AK9" s="353"/>
      <c r="AL9" s="353"/>
      <c r="AM9" s="353"/>
      <c r="AN9" s="353"/>
      <c r="AO9" s="353"/>
      <c r="AP9" s="353"/>
      <c r="AQ9" s="353"/>
      <c r="AR9" s="353"/>
      <c r="AS9" s="353"/>
      <c r="AT9" s="353"/>
      <c r="AU9" s="354"/>
    </row>
    <row r="10" spans="1:47" s="126" customFormat="1" ht="57.75" customHeight="1" thickBot="1" x14ac:dyDescent="0.25">
      <c r="A10" s="308"/>
      <c r="B10" s="345"/>
      <c r="C10" s="312"/>
      <c r="D10" s="315"/>
      <c r="E10" s="346" t="s">
        <v>294</v>
      </c>
      <c r="F10" s="346"/>
      <c r="G10" s="346"/>
      <c r="H10" s="346"/>
      <c r="I10" s="346"/>
      <c r="J10" s="346"/>
      <c r="K10" s="346"/>
      <c r="L10" s="346"/>
      <c r="M10" s="346"/>
      <c r="N10" s="346"/>
      <c r="O10" s="346"/>
      <c r="P10" s="346"/>
      <c r="Q10" s="346"/>
      <c r="R10" s="412" t="s">
        <v>292</v>
      </c>
      <c r="S10" s="413"/>
      <c r="T10" s="413"/>
      <c r="U10" s="415"/>
      <c r="V10" s="412" t="s">
        <v>303</v>
      </c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2" t="s">
        <v>304</v>
      </c>
      <c r="AJ10" s="413"/>
      <c r="AK10" s="413"/>
      <c r="AL10" s="413"/>
      <c r="AM10" s="413"/>
      <c r="AN10" s="413"/>
      <c r="AO10" s="413"/>
      <c r="AP10" s="413"/>
      <c r="AQ10" s="413"/>
      <c r="AR10" s="413"/>
      <c r="AS10" s="413"/>
      <c r="AT10" s="413"/>
      <c r="AU10" s="414"/>
    </row>
    <row r="11" spans="1:47" s="126" customFormat="1" ht="15" thickBot="1" x14ac:dyDescent="0.25">
      <c r="A11" s="119"/>
      <c r="B11" s="120"/>
      <c r="C11" s="311"/>
      <c r="D11" s="98" t="s">
        <v>169</v>
      </c>
      <c r="E11" s="99" t="s">
        <v>4</v>
      </c>
      <c r="F11" s="99" t="s">
        <v>5</v>
      </c>
      <c r="G11" s="98" t="s">
        <v>6</v>
      </c>
      <c r="H11" s="98" t="s">
        <v>7</v>
      </c>
      <c r="I11" s="98" t="s">
        <v>8</v>
      </c>
      <c r="J11" s="98" t="s">
        <v>9</v>
      </c>
      <c r="K11" s="98" t="s">
        <v>10</v>
      </c>
      <c r="L11" s="98" t="s">
        <v>11</v>
      </c>
      <c r="M11" s="98" t="s">
        <v>12</v>
      </c>
      <c r="N11" s="98" t="s">
        <v>13</v>
      </c>
      <c r="O11" s="98" t="s">
        <v>14</v>
      </c>
      <c r="P11" s="98" t="s">
        <v>15</v>
      </c>
      <c r="Q11" s="98" t="s">
        <v>16</v>
      </c>
      <c r="R11" s="112" t="s">
        <v>209</v>
      </c>
      <c r="S11" s="99" t="s">
        <v>277</v>
      </c>
      <c r="T11" s="112" t="s">
        <v>238</v>
      </c>
      <c r="U11" s="99" t="s">
        <v>18</v>
      </c>
      <c r="V11" s="99" t="s">
        <v>4</v>
      </c>
      <c r="W11" s="99" t="s">
        <v>5</v>
      </c>
      <c r="X11" s="99" t="s">
        <v>6</v>
      </c>
      <c r="Y11" s="99" t="s">
        <v>7</v>
      </c>
      <c r="Z11" s="99" t="s">
        <v>8</v>
      </c>
      <c r="AA11" s="99" t="s">
        <v>9</v>
      </c>
      <c r="AB11" s="99" t="s">
        <v>10</v>
      </c>
      <c r="AC11" s="99" t="s">
        <v>11</v>
      </c>
      <c r="AD11" s="99" t="s">
        <v>12</v>
      </c>
      <c r="AE11" s="99" t="s">
        <v>13</v>
      </c>
      <c r="AF11" s="99" t="s">
        <v>14</v>
      </c>
      <c r="AG11" s="99" t="s">
        <v>15</v>
      </c>
      <c r="AH11" s="99" t="s">
        <v>16</v>
      </c>
      <c r="AI11" s="99" t="s">
        <v>4</v>
      </c>
      <c r="AJ11" s="99" t="s">
        <v>5</v>
      </c>
      <c r="AK11" s="99" t="s">
        <v>6</v>
      </c>
      <c r="AL11" s="99" t="s">
        <v>7</v>
      </c>
      <c r="AM11" s="99" t="s">
        <v>8</v>
      </c>
      <c r="AN11" s="99" t="s">
        <v>9</v>
      </c>
      <c r="AO11" s="99" t="s">
        <v>10</v>
      </c>
      <c r="AP11" s="99" t="s">
        <v>11</v>
      </c>
      <c r="AQ11" s="99" t="s">
        <v>12</v>
      </c>
      <c r="AR11" s="99" t="s">
        <v>13</v>
      </c>
      <c r="AS11" s="99" t="s">
        <v>14</v>
      </c>
      <c r="AT11" s="112" t="s">
        <v>15</v>
      </c>
      <c r="AU11" s="145" t="s">
        <v>16</v>
      </c>
    </row>
    <row r="12" spans="1:47" ht="15.75" customHeight="1" thickBot="1" x14ac:dyDescent="0.25">
      <c r="A12" s="108" t="s">
        <v>38</v>
      </c>
      <c r="B12" s="52" t="s">
        <v>306</v>
      </c>
      <c r="C12" s="28"/>
      <c r="D12" s="28"/>
      <c r="E12" s="44">
        <v>611</v>
      </c>
      <c r="F12" s="44">
        <v>533</v>
      </c>
      <c r="G12" s="44">
        <v>573</v>
      </c>
      <c r="H12" s="44">
        <v>643</v>
      </c>
      <c r="I12" s="44">
        <v>737</v>
      </c>
      <c r="J12" s="44">
        <v>358</v>
      </c>
      <c r="K12" s="44">
        <v>276</v>
      </c>
      <c r="L12" s="44"/>
      <c r="M12" s="44"/>
      <c r="N12" s="44"/>
      <c r="O12" s="44"/>
      <c r="P12" s="44"/>
      <c r="Q12" s="272">
        <v>3731</v>
      </c>
      <c r="R12" s="110"/>
      <c r="S12" s="274">
        <v>1847</v>
      </c>
      <c r="T12" s="111"/>
      <c r="U12" s="105">
        <v>1593</v>
      </c>
      <c r="V12" s="43">
        <v>64</v>
      </c>
      <c r="W12" s="43">
        <v>32</v>
      </c>
      <c r="X12" s="43">
        <v>15</v>
      </c>
      <c r="Y12" s="43">
        <v>29</v>
      </c>
      <c r="Z12" s="43">
        <v>96</v>
      </c>
      <c r="AA12" s="43">
        <v>50</v>
      </c>
      <c r="AB12" s="43">
        <v>74</v>
      </c>
      <c r="AC12" s="43"/>
      <c r="AD12" s="43"/>
      <c r="AE12" s="43"/>
      <c r="AF12" s="43"/>
      <c r="AG12" s="43"/>
      <c r="AH12" s="105">
        <v>360</v>
      </c>
      <c r="AI12" s="43">
        <v>3</v>
      </c>
      <c r="AJ12" s="43">
        <v>5</v>
      </c>
      <c r="AK12" s="43">
        <v>0</v>
      </c>
      <c r="AL12" s="43">
        <v>1</v>
      </c>
      <c r="AM12" s="43">
        <v>0</v>
      </c>
      <c r="AN12" s="43">
        <v>11</v>
      </c>
      <c r="AO12" s="43">
        <v>0</v>
      </c>
      <c r="AP12" s="43"/>
      <c r="AQ12" s="43"/>
      <c r="AR12" s="43"/>
      <c r="AS12" s="43"/>
      <c r="AT12" s="43"/>
      <c r="AU12" s="105">
        <v>20</v>
      </c>
    </row>
    <row r="13" spans="1:47" ht="15.75" customHeight="1" thickBot="1" x14ac:dyDescent="0.25">
      <c r="A13" s="1" t="s">
        <v>38</v>
      </c>
      <c r="B13" s="52" t="s">
        <v>307</v>
      </c>
      <c r="C13" s="28"/>
      <c r="D13" s="28"/>
      <c r="E13" s="44">
        <v>400</v>
      </c>
      <c r="F13" s="44">
        <v>541</v>
      </c>
      <c r="G13" s="44">
        <v>515</v>
      </c>
      <c r="H13" s="44">
        <v>658</v>
      </c>
      <c r="I13" s="44">
        <v>778</v>
      </c>
      <c r="J13" s="44">
        <v>643</v>
      </c>
      <c r="K13" s="44">
        <v>713</v>
      </c>
      <c r="L13" s="44"/>
      <c r="M13" s="44"/>
      <c r="N13" s="44"/>
      <c r="O13" s="44"/>
      <c r="P13" s="44"/>
      <c r="Q13" s="272">
        <v>4248</v>
      </c>
      <c r="R13" s="22"/>
      <c r="S13" s="274">
        <v>1085</v>
      </c>
      <c r="T13" s="26"/>
      <c r="U13" s="105">
        <v>1092</v>
      </c>
      <c r="V13" s="43">
        <v>62</v>
      </c>
      <c r="W13" s="43">
        <v>70</v>
      </c>
      <c r="X13" s="43">
        <v>51</v>
      </c>
      <c r="Y13" s="43">
        <v>80</v>
      </c>
      <c r="Z13" s="43">
        <v>55</v>
      </c>
      <c r="AA13" s="43">
        <v>52</v>
      </c>
      <c r="AB13" s="43">
        <v>54</v>
      </c>
      <c r="AC13" s="43"/>
      <c r="AD13" s="43"/>
      <c r="AE13" s="43"/>
      <c r="AF13" s="43"/>
      <c r="AG13" s="43"/>
      <c r="AH13" s="105">
        <v>424</v>
      </c>
      <c r="AI13" s="43">
        <v>16</v>
      </c>
      <c r="AJ13" s="43">
        <v>0</v>
      </c>
      <c r="AK13" s="43">
        <v>0</v>
      </c>
      <c r="AL13" s="43">
        <v>0</v>
      </c>
      <c r="AM13" s="43">
        <v>0</v>
      </c>
      <c r="AN13" s="43">
        <v>353</v>
      </c>
      <c r="AO13" s="43">
        <v>11</v>
      </c>
      <c r="AP13" s="43"/>
      <c r="AQ13" s="43"/>
      <c r="AR13" s="43"/>
      <c r="AS13" s="43"/>
      <c r="AT13" s="43"/>
      <c r="AU13" s="105">
        <v>380</v>
      </c>
    </row>
    <row r="14" spans="1:47" ht="15.75" customHeight="1" thickBot="1" x14ac:dyDescent="0.25">
      <c r="A14" s="1" t="s">
        <v>38</v>
      </c>
      <c r="B14" s="52" t="s">
        <v>308</v>
      </c>
      <c r="C14" s="28"/>
      <c r="D14" s="28"/>
      <c r="E14" s="44">
        <v>487</v>
      </c>
      <c r="F14" s="44">
        <v>505</v>
      </c>
      <c r="G14" s="44">
        <v>499</v>
      </c>
      <c r="H14" s="44">
        <v>523</v>
      </c>
      <c r="I14" s="44">
        <v>843</v>
      </c>
      <c r="J14" s="44">
        <v>402</v>
      </c>
      <c r="K14" s="44">
        <v>714</v>
      </c>
      <c r="L14" s="44"/>
      <c r="M14" s="44"/>
      <c r="N14" s="44"/>
      <c r="O14" s="44"/>
      <c r="P14" s="44"/>
      <c r="Q14" s="272">
        <v>3973</v>
      </c>
      <c r="R14" s="22"/>
      <c r="S14" s="274">
        <v>1251</v>
      </c>
      <c r="T14" s="26"/>
      <c r="U14" s="105">
        <v>1173</v>
      </c>
      <c r="V14" s="43">
        <v>70</v>
      </c>
      <c r="W14" s="43">
        <v>28</v>
      </c>
      <c r="X14" s="43">
        <v>38</v>
      </c>
      <c r="Y14" s="43">
        <v>53</v>
      </c>
      <c r="Z14" s="43">
        <v>63</v>
      </c>
      <c r="AA14" s="43">
        <v>90</v>
      </c>
      <c r="AB14" s="43">
        <v>62</v>
      </c>
      <c r="AC14" s="43"/>
      <c r="AD14" s="43"/>
      <c r="AE14" s="43"/>
      <c r="AF14" s="43"/>
      <c r="AG14" s="43"/>
      <c r="AH14" s="105">
        <v>404</v>
      </c>
      <c r="AI14" s="43">
        <v>58</v>
      </c>
      <c r="AJ14" s="43">
        <v>3</v>
      </c>
      <c r="AK14" s="43">
        <v>5</v>
      </c>
      <c r="AL14" s="43">
        <v>9</v>
      </c>
      <c r="AM14" s="43">
        <v>16</v>
      </c>
      <c r="AN14" s="43">
        <v>106</v>
      </c>
      <c r="AO14" s="43">
        <v>68</v>
      </c>
      <c r="AP14" s="43"/>
      <c r="AQ14" s="43"/>
      <c r="AR14" s="43"/>
      <c r="AS14" s="43"/>
      <c r="AT14" s="43"/>
      <c r="AU14" s="105">
        <v>265</v>
      </c>
    </row>
    <row r="15" spans="1:47" ht="15.75" customHeight="1" thickBot="1" x14ac:dyDescent="0.25">
      <c r="A15" s="1" t="s">
        <v>38</v>
      </c>
      <c r="B15" s="52" t="s">
        <v>309</v>
      </c>
      <c r="C15" s="28"/>
      <c r="D15" s="28"/>
      <c r="E15" s="44">
        <v>531</v>
      </c>
      <c r="F15" s="44">
        <v>587</v>
      </c>
      <c r="G15" s="44">
        <v>789</v>
      </c>
      <c r="H15" s="44">
        <v>776</v>
      </c>
      <c r="I15" s="44">
        <v>1006</v>
      </c>
      <c r="J15" s="44">
        <v>829</v>
      </c>
      <c r="K15" s="44">
        <v>947</v>
      </c>
      <c r="L15" s="44"/>
      <c r="M15" s="44"/>
      <c r="N15" s="44"/>
      <c r="O15" s="44"/>
      <c r="P15" s="44"/>
      <c r="Q15" s="272">
        <v>5465</v>
      </c>
      <c r="R15" s="22"/>
      <c r="S15" s="274">
        <v>1967</v>
      </c>
      <c r="T15" s="26"/>
      <c r="U15" s="105">
        <v>1625</v>
      </c>
      <c r="V15" s="43">
        <v>114</v>
      </c>
      <c r="W15" s="43">
        <v>103</v>
      </c>
      <c r="X15" s="43">
        <v>83</v>
      </c>
      <c r="Y15" s="43">
        <v>72</v>
      </c>
      <c r="Z15" s="43">
        <v>135</v>
      </c>
      <c r="AA15" s="43">
        <v>68</v>
      </c>
      <c r="AB15" s="43">
        <v>165</v>
      </c>
      <c r="AC15" s="43"/>
      <c r="AD15" s="43"/>
      <c r="AE15" s="43"/>
      <c r="AF15" s="43"/>
      <c r="AG15" s="43"/>
      <c r="AH15" s="105">
        <v>740</v>
      </c>
      <c r="AI15" s="43">
        <v>17</v>
      </c>
      <c r="AJ15" s="43">
        <v>36</v>
      </c>
      <c r="AK15" s="43">
        <v>1</v>
      </c>
      <c r="AL15" s="43">
        <v>11</v>
      </c>
      <c r="AM15" s="43">
        <v>6</v>
      </c>
      <c r="AN15" s="43">
        <v>0</v>
      </c>
      <c r="AO15" s="43">
        <v>33</v>
      </c>
      <c r="AP15" s="43"/>
      <c r="AQ15" s="43"/>
      <c r="AR15" s="43"/>
      <c r="AS15" s="43"/>
      <c r="AT15" s="43"/>
      <c r="AU15" s="105">
        <v>104</v>
      </c>
    </row>
    <row r="16" spans="1:47" ht="15.75" customHeight="1" thickBot="1" x14ac:dyDescent="0.25">
      <c r="A16" s="1" t="s">
        <v>38</v>
      </c>
      <c r="B16" s="54" t="s">
        <v>310</v>
      </c>
      <c r="C16" s="30"/>
      <c r="D16" s="28"/>
      <c r="E16" s="44">
        <v>274</v>
      </c>
      <c r="F16" s="44">
        <v>322</v>
      </c>
      <c r="G16" s="44">
        <v>468</v>
      </c>
      <c r="H16" s="44">
        <v>457</v>
      </c>
      <c r="I16" s="44">
        <v>784</v>
      </c>
      <c r="J16" s="44">
        <v>680</v>
      </c>
      <c r="K16" s="44">
        <v>556</v>
      </c>
      <c r="L16" s="44"/>
      <c r="M16" s="44"/>
      <c r="N16" s="44"/>
      <c r="O16" s="44"/>
      <c r="P16" s="44"/>
      <c r="Q16" s="272">
        <v>3541</v>
      </c>
      <c r="R16" s="22"/>
      <c r="S16" s="274">
        <v>1152</v>
      </c>
      <c r="T16" s="26"/>
      <c r="U16" s="105">
        <v>1275</v>
      </c>
      <c r="V16" s="43">
        <v>50</v>
      </c>
      <c r="W16" s="43">
        <v>37</v>
      </c>
      <c r="X16" s="43">
        <v>81</v>
      </c>
      <c r="Y16" s="43">
        <v>46</v>
      </c>
      <c r="Z16" s="43">
        <v>126</v>
      </c>
      <c r="AA16" s="43">
        <v>39</v>
      </c>
      <c r="AB16" s="43">
        <v>97</v>
      </c>
      <c r="AC16" s="43"/>
      <c r="AD16" s="43"/>
      <c r="AE16" s="43"/>
      <c r="AF16" s="43"/>
      <c r="AG16" s="43"/>
      <c r="AH16" s="105">
        <v>476</v>
      </c>
      <c r="AI16" s="43">
        <v>0</v>
      </c>
      <c r="AJ16" s="43">
        <v>1</v>
      </c>
      <c r="AK16" s="43">
        <v>2</v>
      </c>
      <c r="AL16" s="43">
        <v>0</v>
      </c>
      <c r="AM16" s="43">
        <v>30</v>
      </c>
      <c r="AN16" s="43">
        <v>53</v>
      </c>
      <c r="AO16" s="43">
        <v>8</v>
      </c>
      <c r="AP16" s="43"/>
      <c r="AQ16" s="43"/>
      <c r="AR16" s="43"/>
      <c r="AS16" s="43"/>
      <c r="AT16" s="43"/>
      <c r="AU16" s="105">
        <v>94</v>
      </c>
    </row>
    <row r="17" spans="1:49" ht="15.75" customHeight="1" thickBot="1" x14ac:dyDescent="0.25">
      <c r="A17" s="1" t="s">
        <v>38</v>
      </c>
      <c r="B17" s="52" t="s">
        <v>311</v>
      </c>
      <c r="C17" s="28"/>
      <c r="D17" s="28"/>
      <c r="E17" s="44">
        <v>240</v>
      </c>
      <c r="F17" s="44">
        <v>314</v>
      </c>
      <c r="G17" s="44">
        <v>321</v>
      </c>
      <c r="H17" s="44">
        <v>367</v>
      </c>
      <c r="I17" s="44">
        <v>673</v>
      </c>
      <c r="J17" s="44">
        <v>471</v>
      </c>
      <c r="K17" s="44">
        <v>581</v>
      </c>
      <c r="L17" s="44"/>
      <c r="M17" s="44"/>
      <c r="N17" s="44"/>
      <c r="O17" s="44"/>
      <c r="P17" s="44"/>
      <c r="Q17" s="272">
        <v>2967</v>
      </c>
      <c r="R17" s="22"/>
      <c r="S17" s="274">
        <v>996</v>
      </c>
      <c r="T17" s="26"/>
      <c r="U17" s="105">
        <v>970</v>
      </c>
      <c r="V17" s="43">
        <v>40</v>
      </c>
      <c r="W17" s="43">
        <v>29</v>
      </c>
      <c r="X17" s="43">
        <v>30</v>
      </c>
      <c r="Y17" s="43">
        <v>46</v>
      </c>
      <c r="Z17" s="43">
        <v>137</v>
      </c>
      <c r="AA17" s="43">
        <v>65</v>
      </c>
      <c r="AB17" s="43">
        <v>63</v>
      </c>
      <c r="AC17" s="43"/>
      <c r="AD17" s="43"/>
      <c r="AE17" s="43"/>
      <c r="AF17" s="43"/>
      <c r="AG17" s="43"/>
      <c r="AH17" s="105">
        <v>410</v>
      </c>
      <c r="AI17" s="43">
        <v>5</v>
      </c>
      <c r="AJ17" s="43">
        <v>22</v>
      </c>
      <c r="AK17" s="43">
        <v>0</v>
      </c>
      <c r="AL17" s="43">
        <v>4</v>
      </c>
      <c r="AM17" s="43">
        <v>38</v>
      </c>
      <c r="AN17" s="43">
        <v>24</v>
      </c>
      <c r="AO17" s="43">
        <v>11</v>
      </c>
      <c r="AP17" s="43"/>
      <c r="AQ17" s="43"/>
      <c r="AR17" s="43"/>
      <c r="AS17" s="43"/>
      <c r="AT17" s="43"/>
      <c r="AU17" s="105">
        <v>104</v>
      </c>
    </row>
    <row r="18" spans="1:49" ht="15.75" customHeight="1" thickBot="1" x14ac:dyDescent="0.25">
      <c r="A18" s="1" t="s">
        <v>38</v>
      </c>
      <c r="B18" s="52" t="s">
        <v>312</v>
      </c>
      <c r="C18" s="28"/>
      <c r="D18" s="28"/>
      <c r="E18" s="44">
        <v>24</v>
      </c>
      <c r="F18" s="44">
        <v>22</v>
      </c>
      <c r="G18" s="44">
        <v>41</v>
      </c>
      <c r="H18" s="44">
        <v>39</v>
      </c>
      <c r="I18" s="44">
        <v>42</v>
      </c>
      <c r="J18" s="44">
        <v>19</v>
      </c>
      <c r="K18" s="44">
        <v>18</v>
      </c>
      <c r="L18" s="44"/>
      <c r="M18" s="44"/>
      <c r="N18" s="44"/>
      <c r="O18" s="44"/>
      <c r="P18" s="44"/>
      <c r="Q18" s="272">
        <v>205</v>
      </c>
      <c r="R18" s="22"/>
      <c r="S18" s="274">
        <v>132</v>
      </c>
      <c r="T18" s="26"/>
      <c r="U18" s="105">
        <v>62</v>
      </c>
      <c r="V18" s="43">
        <v>5</v>
      </c>
      <c r="W18" s="43">
        <v>4</v>
      </c>
      <c r="X18" s="43">
        <v>7</v>
      </c>
      <c r="Y18" s="43">
        <v>2</v>
      </c>
      <c r="Z18" s="43">
        <v>8</v>
      </c>
      <c r="AA18" s="43">
        <v>1</v>
      </c>
      <c r="AB18" s="43">
        <v>0</v>
      </c>
      <c r="AC18" s="43"/>
      <c r="AD18" s="43"/>
      <c r="AE18" s="43"/>
      <c r="AF18" s="43"/>
      <c r="AG18" s="43"/>
      <c r="AH18" s="105">
        <v>27</v>
      </c>
      <c r="AI18" s="43">
        <v>0</v>
      </c>
      <c r="AJ18" s="43">
        <v>0</v>
      </c>
      <c r="AK18" s="43">
        <v>4</v>
      </c>
      <c r="AL18" s="43">
        <v>3</v>
      </c>
      <c r="AM18" s="43">
        <v>2</v>
      </c>
      <c r="AN18" s="43">
        <v>0</v>
      </c>
      <c r="AO18" s="43">
        <v>0</v>
      </c>
      <c r="AP18" s="43"/>
      <c r="AQ18" s="43"/>
      <c r="AR18" s="43"/>
      <c r="AS18" s="43"/>
      <c r="AT18" s="43"/>
      <c r="AU18" s="105">
        <v>9</v>
      </c>
    </row>
    <row r="19" spans="1:49" ht="15.75" customHeight="1" thickBot="1" x14ac:dyDescent="0.25">
      <c r="A19" s="1" t="s">
        <v>38</v>
      </c>
      <c r="B19" s="52" t="s">
        <v>313</v>
      </c>
      <c r="C19" s="28"/>
      <c r="D19" s="28"/>
      <c r="E19" s="44">
        <v>29</v>
      </c>
      <c r="F19" s="44">
        <v>30</v>
      </c>
      <c r="G19" s="44">
        <v>42</v>
      </c>
      <c r="H19" s="44">
        <v>19</v>
      </c>
      <c r="I19" s="44">
        <v>31</v>
      </c>
      <c r="J19" s="44">
        <v>33</v>
      </c>
      <c r="K19" s="44">
        <v>37</v>
      </c>
      <c r="L19" s="44"/>
      <c r="M19" s="44"/>
      <c r="N19" s="44"/>
      <c r="O19" s="44"/>
      <c r="P19" s="44"/>
      <c r="Q19" s="272">
        <v>221</v>
      </c>
      <c r="R19" s="22"/>
      <c r="S19" s="274">
        <v>186</v>
      </c>
      <c r="T19" s="26"/>
      <c r="U19" s="105">
        <v>82</v>
      </c>
      <c r="V19" s="43">
        <v>4</v>
      </c>
      <c r="W19" s="43">
        <v>6</v>
      </c>
      <c r="X19" s="43">
        <v>4</v>
      </c>
      <c r="Y19" s="43">
        <v>2</v>
      </c>
      <c r="Z19" s="43">
        <v>5</v>
      </c>
      <c r="AA19" s="43">
        <v>1</v>
      </c>
      <c r="AB19" s="43">
        <v>1</v>
      </c>
      <c r="AC19" s="43"/>
      <c r="AD19" s="43"/>
      <c r="AE19" s="43"/>
      <c r="AF19" s="43"/>
      <c r="AG19" s="43"/>
      <c r="AH19" s="105">
        <v>23</v>
      </c>
      <c r="AI19" s="43">
        <v>0</v>
      </c>
      <c r="AJ19" s="43">
        <v>0</v>
      </c>
      <c r="AK19" s="43">
        <v>5</v>
      </c>
      <c r="AL19" s="43">
        <v>5</v>
      </c>
      <c r="AM19" s="43">
        <v>4</v>
      </c>
      <c r="AN19" s="43">
        <v>0</v>
      </c>
      <c r="AO19" s="43">
        <v>0</v>
      </c>
      <c r="AP19" s="43"/>
      <c r="AQ19" s="43"/>
      <c r="AR19" s="43"/>
      <c r="AS19" s="43"/>
      <c r="AT19" s="43"/>
      <c r="AU19" s="105">
        <v>14</v>
      </c>
    </row>
    <row r="20" spans="1:49" ht="15.75" customHeight="1" thickBot="1" x14ac:dyDescent="0.25">
      <c r="A20" s="1" t="s">
        <v>38</v>
      </c>
      <c r="B20" s="52" t="s">
        <v>314</v>
      </c>
      <c r="C20" s="28"/>
      <c r="D20" s="28"/>
      <c r="E20" s="44">
        <v>80</v>
      </c>
      <c r="F20" s="44">
        <v>51</v>
      </c>
      <c r="G20" s="44">
        <v>90</v>
      </c>
      <c r="H20" s="44">
        <v>93</v>
      </c>
      <c r="I20" s="44">
        <v>54</v>
      </c>
      <c r="J20" s="44">
        <v>76</v>
      </c>
      <c r="K20" s="44">
        <v>78</v>
      </c>
      <c r="L20" s="44"/>
      <c r="M20" s="44"/>
      <c r="N20" s="44"/>
      <c r="O20" s="44"/>
      <c r="P20" s="44"/>
      <c r="Q20" s="272">
        <v>522</v>
      </c>
      <c r="R20" s="22"/>
      <c r="S20" s="274">
        <v>310</v>
      </c>
      <c r="T20" s="26"/>
      <c r="U20" s="105">
        <v>118</v>
      </c>
      <c r="V20" s="43">
        <v>7</v>
      </c>
      <c r="W20" s="43">
        <v>6</v>
      </c>
      <c r="X20" s="43">
        <v>6</v>
      </c>
      <c r="Y20" s="43">
        <v>6</v>
      </c>
      <c r="Z20" s="43">
        <v>0</v>
      </c>
      <c r="AA20" s="43">
        <v>5</v>
      </c>
      <c r="AB20" s="43">
        <v>2</v>
      </c>
      <c r="AC20" s="43"/>
      <c r="AD20" s="43"/>
      <c r="AE20" s="43"/>
      <c r="AF20" s="43"/>
      <c r="AG20" s="43"/>
      <c r="AH20" s="105">
        <v>32</v>
      </c>
      <c r="AI20" s="43">
        <v>2</v>
      </c>
      <c r="AJ20" s="43">
        <v>0</v>
      </c>
      <c r="AK20" s="43">
        <v>2</v>
      </c>
      <c r="AL20" s="43">
        <v>2</v>
      </c>
      <c r="AM20" s="43">
        <v>0</v>
      </c>
      <c r="AN20" s="43">
        <v>2</v>
      </c>
      <c r="AO20" s="43">
        <v>3</v>
      </c>
      <c r="AP20" s="43"/>
      <c r="AQ20" s="43"/>
      <c r="AR20" s="43"/>
      <c r="AS20" s="43"/>
      <c r="AT20" s="43"/>
      <c r="AU20" s="105">
        <v>11</v>
      </c>
    </row>
    <row r="21" spans="1:49" ht="15.75" customHeight="1" thickBot="1" x14ac:dyDescent="0.25">
      <c r="A21" s="1" t="s">
        <v>38</v>
      </c>
      <c r="B21" s="52" t="s">
        <v>315</v>
      </c>
      <c r="C21" s="31"/>
      <c r="D21" s="28"/>
      <c r="E21" s="44">
        <v>41</v>
      </c>
      <c r="F21" s="44">
        <v>12</v>
      </c>
      <c r="G21" s="44">
        <v>53</v>
      </c>
      <c r="H21" s="44">
        <v>34</v>
      </c>
      <c r="I21" s="44">
        <v>24</v>
      </c>
      <c r="J21" s="44">
        <v>29</v>
      </c>
      <c r="K21" s="44">
        <v>34</v>
      </c>
      <c r="L21" s="44"/>
      <c r="M21" s="44"/>
      <c r="N21" s="44"/>
      <c r="O21" s="44"/>
      <c r="P21" s="44"/>
      <c r="Q21" s="272">
        <v>227</v>
      </c>
      <c r="R21" s="22"/>
      <c r="S21" s="274">
        <v>98</v>
      </c>
      <c r="T21" s="26"/>
      <c r="U21" s="105">
        <v>49</v>
      </c>
      <c r="V21" s="43">
        <v>1</v>
      </c>
      <c r="W21" s="43">
        <v>1</v>
      </c>
      <c r="X21" s="43">
        <v>4</v>
      </c>
      <c r="Y21" s="43">
        <v>2</v>
      </c>
      <c r="Z21" s="43">
        <v>6</v>
      </c>
      <c r="AA21" s="43">
        <v>5</v>
      </c>
      <c r="AB21" s="43">
        <v>1</v>
      </c>
      <c r="AC21" s="43"/>
      <c r="AD21" s="43"/>
      <c r="AE21" s="43"/>
      <c r="AF21" s="43"/>
      <c r="AG21" s="43"/>
      <c r="AH21" s="105">
        <v>20</v>
      </c>
      <c r="AI21" s="43">
        <v>0</v>
      </c>
      <c r="AJ21" s="43">
        <v>0</v>
      </c>
      <c r="AK21" s="43">
        <v>1</v>
      </c>
      <c r="AL21" s="43">
        <v>2</v>
      </c>
      <c r="AM21" s="43">
        <v>0</v>
      </c>
      <c r="AN21" s="43">
        <v>0</v>
      </c>
      <c r="AO21" s="43">
        <v>0</v>
      </c>
      <c r="AP21" s="43"/>
      <c r="AQ21" s="43"/>
      <c r="AR21" s="43"/>
      <c r="AS21" s="43"/>
      <c r="AT21" s="43"/>
      <c r="AU21" s="105">
        <v>3</v>
      </c>
    </row>
    <row r="22" spans="1:49" ht="15.75" customHeight="1" thickBot="1" x14ac:dyDescent="0.25">
      <c r="A22" s="1" t="s">
        <v>38</v>
      </c>
      <c r="B22" s="52" t="s">
        <v>316</v>
      </c>
      <c r="C22" s="28"/>
      <c r="D22" s="28"/>
      <c r="E22" s="44">
        <v>151</v>
      </c>
      <c r="F22" s="44">
        <v>78</v>
      </c>
      <c r="G22" s="44">
        <v>122</v>
      </c>
      <c r="H22" s="44">
        <v>113</v>
      </c>
      <c r="I22" s="44">
        <v>211</v>
      </c>
      <c r="J22" s="44">
        <v>83</v>
      </c>
      <c r="K22" s="44">
        <v>142</v>
      </c>
      <c r="L22" s="44"/>
      <c r="M22" s="44"/>
      <c r="N22" s="44"/>
      <c r="O22" s="44"/>
      <c r="P22" s="44"/>
      <c r="Q22" s="272">
        <v>900</v>
      </c>
      <c r="R22" s="22"/>
      <c r="S22" s="274">
        <v>196</v>
      </c>
      <c r="T22" s="26"/>
      <c r="U22" s="105">
        <v>207</v>
      </c>
      <c r="V22" s="43">
        <v>4</v>
      </c>
      <c r="W22" s="43">
        <v>1</v>
      </c>
      <c r="X22" s="43">
        <v>1</v>
      </c>
      <c r="Y22" s="43">
        <v>5</v>
      </c>
      <c r="Z22" s="43">
        <v>0</v>
      </c>
      <c r="AA22" s="43">
        <v>2</v>
      </c>
      <c r="AB22" s="43">
        <v>0</v>
      </c>
      <c r="AC22" s="43"/>
      <c r="AD22" s="43"/>
      <c r="AE22" s="43"/>
      <c r="AF22" s="43"/>
      <c r="AG22" s="43"/>
      <c r="AH22" s="105">
        <v>13</v>
      </c>
      <c r="AI22" s="43">
        <v>0</v>
      </c>
      <c r="AJ22" s="43">
        <v>0</v>
      </c>
      <c r="AK22" s="43">
        <v>0</v>
      </c>
      <c r="AL22" s="43">
        <v>1</v>
      </c>
      <c r="AM22" s="43">
        <v>0</v>
      </c>
      <c r="AN22" s="43">
        <v>0</v>
      </c>
      <c r="AO22" s="43">
        <v>11</v>
      </c>
      <c r="AP22" s="43"/>
      <c r="AQ22" s="43"/>
      <c r="AR22" s="43"/>
      <c r="AS22" s="43"/>
      <c r="AT22" s="43"/>
      <c r="AU22" s="105">
        <v>12</v>
      </c>
    </row>
    <row r="23" spans="1:49" ht="15.75" customHeight="1" thickBot="1" x14ac:dyDescent="0.25">
      <c r="A23" s="1" t="s">
        <v>38</v>
      </c>
      <c r="B23" s="52" t="s">
        <v>317</v>
      </c>
      <c r="C23" s="28"/>
      <c r="D23" s="28"/>
      <c r="E23" s="44">
        <v>76</v>
      </c>
      <c r="F23" s="44">
        <v>64</v>
      </c>
      <c r="G23" s="44">
        <v>70</v>
      </c>
      <c r="H23" s="44">
        <v>51</v>
      </c>
      <c r="I23" s="44">
        <v>77</v>
      </c>
      <c r="J23" s="44">
        <v>24</v>
      </c>
      <c r="K23" s="44">
        <v>72</v>
      </c>
      <c r="L23" s="44"/>
      <c r="M23" s="44"/>
      <c r="N23" s="44"/>
      <c r="O23" s="44"/>
      <c r="P23" s="44"/>
      <c r="Q23" s="272">
        <v>434</v>
      </c>
      <c r="R23" s="22"/>
      <c r="S23" s="274">
        <v>152</v>
      </c>
      <c r="T23" s="26"/>
      <c r="U23" s="105">
        <v>140</v>
      </c>
      <c r="V23" s="43">
        <v>17</v>
      </c>
      <c r="W23" s="43">
        <v>12</v>
      </c>
      <c r="X23" s="43">
        <v>0</v>
      </c>
      <c r="Y23" s="43">
        <v>10</v>
      </c>
      <c r="Z23" s="43">
        <v>13</v>
      </c>
      <c r="AA23" s="43">
        <v>6</v>
      </c>
      <c r="AB23" s="43">
        <v>9</v>
      </c>
      <c r="AC23" s="43"/>
      <c r="AD23" s="43"/>
      <c r="AE23" s="43"/>
      <c r="AF23" s="43"/>
      <c r="AG23" s="43"/>
      <c r="AH23" s="105">
        <v>67</v>
      </c>
      <c r="AI23" s="43">
        <v>0</v>
      </c>
      <c r="AJ23" s="43">
        <v>0</v>
      </c>
      <c r="AK23" s="43">
        <v>0</v>
      </c>
      <c r="AL23" s="43">
        <v>0</v>
      </c>
      <c r="AM23" s="43">
        <v>0</v>
      </c>
      <c r="AN23" s="43">
        <v>0</v>
      </c>
      <c r="AO23" s="43">
        <v>0</v>
      </c>
      <c r="AP23" s="43"/>
      <c r="AQ23" s="43"/>
      <c r="AR23" s="43"/>
      <c r="AS23" s="43"/>
      <c r="AT23" s="43"/>
      <c r="AU23" s="105">
        <v>0</v>
      </c>
    </row>
    <row r="24" spans="1:49" ht="15.75" customHeight="1" thickBot="1" x14ac:dyDescent="0.25">
      <c r="A24" s="1" t="s">
        <v>38</v>
      </c>
      <c r="B24" s="52" t="s">
        <v>318</v>
      </c>
      <c r="C24" s="28"/>
      <c r="D24" s="28"/>
      <c r="E24" s="44">
        <v>29</v>
      </c>
      <c r="F24" s="44">
        <v>93</v>
      </c>
      <c r="G24" s="44">
        <v>128</v>
      </c>
      <c r="H24" s="44">
        <v>77</v>
      </c>
      <c r="I24" s="44">
        <v>129</v>
      </c>
      <c r="J24" s="44">
        <v>80</v>
      </c>
      <c r="K24" s="44">
        <v>74</v>
      </c>
      <c r="L24" s="44"/>
      <c r="M24" s="44"/>
      <c r="N24" s="44"/>
      <c r="O24" s="44"/>
      <c r="P24" s="44"/>
      <c r="Q24" s="272">
        <v>610</v>
      </c>
      <c r="R24" s="22"/>
      <c r="S24" s="274">
        <v>127</v>
      </c>
      <c r="T24" s="26"/>
      <c r="U24" s="105">
        <v>89</v>
      </c>
      <c r="V24" s="43">
        <v>1</v>
      </c>
      <c r="W24" s="43">
        <v>12</v>
      </c>
      <c r="X24" s="43">
        <v>11</v>
      </c>
      <c r="Y24" s="43">
        <v>6</v>
      </c>
      <c r="Z24" s="43">
        <v>17</v>
      </c>
      <c r="AA24" s="43">
        <v>17</v>
      </c>
      <c r="AB24" s="43">
        <v>11</v>
      </c>
      <c r="AC24" s="43"/>
      <c r="AD24" s="43"/>
      <c r="AE24" s="43"/>
      <c r="AF24" s="43"/>
      <c r="AG24" s="43"/>
      <c r="AH24" s="105">
        <v>75</v>
      </c>
      <c r="AI24" s="43">
        <v>0</v>
      </c>
      <c r="AJ24" s="43">
        <v>0</v>
      </c>
      <c r="AK24" s="43">
        <v>0</v>
      </c>
      <c r="AL24" s="43">
        <v>12</v>
      </c>
      <c r="AM24" s="43">
        <v>0</v>
      </c>
      <c r="AN24" s="43">
        <v>13</v>
      </c>
      <c r="AO24" s="43">
        <v>1</v>
      </c>
      <c r="AP24" s="43"/>
      <c r="AQ24" s="43"/>
      <c r="AR24" s="43"/>
      <c r="AS24" s="43"/>
      <c r="AT24" s="43"/>
      <c r="AU24" s="105">
        <v>26</v>
      </c>
    </row>
    <row r="25" spans="1:49" ht="15.75" customHeight="1" thickBot="1" x14ac:dyDescent="0.25">
      <c r="A25" s="40" t="s">
        <v>38</v>
      </c>
      <c r="B25" s="52" t="s">
        <v>319</v>
      </c>
      <c r="C25" s="28"/>
      <c r="D25" s="28"/>
      <c r="E25" s="44">
        <v>36</v>
      </c>
      <c r="F25" s="44">
        <v>50</v>
      </c>
      <c r="G25" s="44">
        <v>65</v>
      </c>
      <c r="H25" s="44">
        <v>65</v>
      </c>
      <c r="I25" s="44">
        <v>92</v>
      </c>
      <c r="J25" s="44">
        <v>75</v>
      </c>
      <c r="K25" s="44">
        <v>89</v>
      </c>
      <c r="L25" s="44"/>
      <c r="M25" s="44"/>
      <c r="N25" s="44"/>
      <c r="O25" s="44"/>
      <c r="P25" s="44"/>
      <c r="Q25" s="272">
        <v>472</v>
      </c>
      <c r="R25" s="22"/>
      <c r="S25" s="274">
        <v>125</v>
      </c>
      <c r="T25" s="26"/>
      <c r="U25" s="105">
        <v>72</v>
      </c>
      <c r="V25" s="43">
        <v>5</v>
      </c>
      <c r="W25" s="43">
        <v>3</v>
      </c>
      <c r="X25" s="43">
        <v>7</v>
      </c>
      <c r="Y25" s="43">
        <v>14</v>
      </c>
      <c r="Z25" s="43">
        <v>12</v>
      </c>
      <c r="AA25" s="43">
        <v>12</v>
      </c>
      <c r="AB25" s="43">
        <v>24</v>
      </c>
      <c r="AC25" s="43"/>
      <c r="AD25" s="43"/>
      <c r="AE25" s="43"/>
      <c r="AF25" s="43"/>
      <c r="AG25" s="43"/>
      <c r="AH25" s="105">
        <v>77</v>
      </c>
      <c r="AI25" s="43">
        <v>0</v>
      </c>
      <c r="AJ25" s="43">
        <v>1</v>
      </c>
      <c r="AK25" s="43">
        <v>3</v>
      </c>
      <c r="AL25" s="43">
        <v>0</v>
      </c>
      <c r="AM25" s="43">
        <v>0</v>
      </c>
      <c r="AN25" s="43">
        <v>0</v>
      </c>
      <c r="AO25" s="43">
        <v>2</v>
      </c>
      <c r="AP25" s="43"/>
      <c r="AQ25" s="43"/>
      <c r="AR25" s="43"/>
      <c r="AS25" s="43"/>
      <c r="AT25" s="43"/>
      <c r="AU25" s="105">
        <v>6</v>
      </c>
      <c r="AW25" s="127"/>
    </row>
    <row r="26" spans="1:49" ht="15" thickBot="1" x14ac:dyDescent="0.25">
      <c r="A26" s="294" t="s">
        <v>434</v>
      </c>
      <c r="B26" s="295"/>
      <c r="C26" s="276">
        <v>46.939611054247699</v>
      </c>
      <c r="D26" s="277">
        <v>2.346980552712385</v>
      </c>
      <c r="E26" s="35">
        <v>3009</v>
      </c>
      <c r="F26" s="35">
        <v>3202</v>
      </c>
      <c r="G26" s="35">
        <v>3776</v>
      </c>
      <c r="H26" s="35">
        <v>3915</v>
      </c>
      <c r="I26" s="35">
        <v>5481</v>
      </c>
      <c r="J26" s="35">
        <v>3802</v>
      </c>
      <c r="K26" s="35">
        <v>4331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273">
        <v>27516</v>
      </c>
      <c r="R26" s="5">
        <v>0</v>
      </c>
      <c r="S26" s="275">
        <v>9624</v>
      </c>
      <c r="T26" s="5">
        <v>0</v>
      </c>
      <c r="U26" s="5">
        <v>8547</v>
      </c>
      <c r="V26" s="5">
        <v>444</v>
      </c>
      <c r="W26" s="5">
        <v>344</v>
      </c>
      <c r="X26" s="5">
        <v>338</v>
      </c>
      <c r="Y26" s="5">
        <v>373</v>
      </c>
      <c r="Z26" s="5">
        <v>673</v>
      </c>
      <c r="AA26" s="5">
        <v>413</v>
      </c>
      <c r="AB26" s="5">
        <v>563</v>
      </c>
      <c r="AC26" s="5"/>
      <c r="AD26" s="5"/>
      <c r="AE26" s="5"/>
      <c r="AF26" s="5"/>
      <c r="AG26" s="5"/>
      <c r="AH26" s="211">
        <v>3148</v>
      </c>
      <c r="AI26" s="5">
        <v>101</v>
      </c>
      <c r="AJ26" s="5">
        <v>68</v>
      </c>
      <c r="AK26" s="5">
        <v>23</v>
      </c>
      <c r="AL26" s="5">
        <v>50</v>
      </c>
      <c r="AM26" s="5">
        <v>96</v>
      </c>
      <c r="AN26" s="5">
        <v>562</v>
      </c>
      <c r="AO26" s="5">
        <v>148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211">
        <v>1048</v>
      </c>
      <c r="AW26" s="127"/>
    </row>
    <row r="27" spans="1:49" ht="15" thickBot="1" x14ac:dyDescent="0.25">
      <c r="A27" s="1" t="s">
        <v>39</v>
      </c>
      <c r="B27" s="52" t="s">
        <v>320</v>
      </c>
      <c r="C27" s="28"/>
      <c r="D27" s="28"/>
      <c r="E27" s="44">
        <v>1485</v>
      </c>
      <c r="F27" s="44">
        <v>1498</v>
      </c>
      <c r="G27" s="44">
        <v>2089</v>
      </c>
      <c r="H27" s="44">
        <v>1945</v>
      </c>
      <c r="I27" s="44">
        <v>2251</v>
      </c>
      <c r="J27" s="44">
        <v>1473</v>
      </c>
      <c r="K27" s="44">
        <v>1799</v>
      </c>
      <c r="L27" s="44"/>
      <c r="M27" s="44"/>
      <c r="N27" s="44"/>
      <c r="O27" s="44"/>
      <c r="P27" s="44"/>
      <c r="Q27" s="272">
        <v>12540</v>
      </c>
      <c r="R27" s="22"/>
      <c r="S27" s="274">
        <v>2259</v>
      </c>
      <c r="T27" s="26"/>
      <c r="U27" s="7">
        <v>1842</v>
      </c>
      <c r="V27" s="43">
        <v>91</v>
      </c>
      <c r="W27" s="43">
        <v>87</v>
      </c>
      <c r="X27" s="43">
        <v>95</v>
      </c>
      <c r="Y27" s="43">
        <v>69</v>
      </c>
      <c r="Z27" s="43">
        <v>111</v>
      </c>
      <c r="AA27" s="43">
        <v>99</v>
      </c>
      <c r="AB27" s="43">
        <v>147</v>
      </c>
      <c r="AC27" s="43"/>
      <c r="AD27" s="43"/>
      <c r="AE27" s="43"/>
      <c r="AF27" s="43"/>
      <c r="AG27" s="43"/>
      <c r="AH27" s="105">
        <v>699</v>
      </c>
      <c r="AI27" s="43">
        <v>28</v>
      </c>
      <c r="AJ27" s="43">
        <v>8</v>
      </c>
      <c r="AK27" s="43">
        <v>7</v>
      </c>
      <c r="AL27" s="43">
        <v>30</v>
      </c>
      <c r="AM27" s="43">
        <v>16</v>
      </c>
      <c r="AN27" s="43">
        <v>10</v>
      </c>
      <c r="AO27" s="43">
        <v>36</v>
      </c>
      <c r="AP27" s="43"/>
      <c r="AQ27" s="43"/>
      <c r="AR27" s="43"/>
      <c r="AS27" s="43"/>
      <c r="AT27" s="43"/>
      <c r="AU27" s="105">
        <v>135</v>
      </c>
      <c r="AW27" s="127"/>
    </row>
    <row r="28" spans="1:49" ht="15" thickBot="1" x14ac:dyDescent="0.25">
      <c r="A28" s="1" t="s">
        <v>39</v>
      </c>
      <c r="B28" s="52" t="s">
        <v>321</v>
      </c>
      <c r="C28" s="28"/>
      <c r="D28" s="28"/>
      <c r="E28" s="44">
        <v>843</v>
      </c>
      <c r="F28" s="44">
        <v>917</v>
      </c>
      <c r="G28" s="44">
        <v>1085</v>
      </c>
      <c r="H28" s="44">
        <v>1158</v>
      </c>
      <c r="I28" s="44">
        <v>1260</v>
      </c>
      <c r="J28" s="44">
        <v>949</v>
      </c>
      <c r="K28" s="44">
        <v>1219</v>
      </c>
      <c r="L28" s="44"/>
      <c r="M28" s="44"/>
      <c r="N28" s="44"/>
      <c r="O28" s="44"/>
      <c r="P28" s="44"/>
      <c r="Q28" s="272">
        <v>7431</v>
      </c>
      <c r="R28" s="22"/>
      <c r="S28" s="274">
        <v>1494</v>
      </c>
      <c r="T28" s="26"/>
      <c r="U28" s="7">
        <v>1362</v>
      </c>
      <c r="V28" s="43">
        <v>58</v>
      </c>
      <c r="W28" s="43">
        <v>79</v>
      </c>
      <c r="X28" s="43">
        <v>129</v>
      </c>
      <c r="Y28" s="43">
        <v>137</v>
      </c>
      <c r="Z28" s="43">
        <v>131</v>
      </c>
      <c r="AA28" s="43">
        <v>110</v>
      </c>
      <c r="AB28" s="43">
        <v>123</v>
      </c>
      <c r="AC28" s="43"/>
      <c r="AD28" s="43"/>
      <c r="AE28" s="43"/>
      <c r="AF28" s="43"/>
      <c r="AG28" s="43"/>
      <c r="AH28" s="105">
        <v>767</v>
      </c>
      <c r="AI28" s="43">
        <v>20</v>
      </c>
      <c r="AJ28" s="43">
        <v>11</v>
      </c>
      <c r="AK28" s="43">
        <v>32</v>
      </c>
      <c r="AL28" s="43">
        <v>25</v>
      </c>
      <c r="AM28" s="43">
        <v>22</v>
      </c>
      <c r="AN28" s="43">
        <v>6</v>
      </c>
      <c r="AO28" s="43">
        <v>15</v>
      </c>
      <c r="AP28" s="43"/>
      <c r="AQ28" s="43"/>
      <c r="AR28" s="43"/>
      <c r="AS28" s="43"/>
      <c r="AT28" s="43"/>
      <c r="AU28" s="105">
        <v>131</v>
      </c>
    </row>
    <row r="29" spans="1:49" ht="15" thickBot="1" x14ac:dyDescent="0.25">
      <c r="A29" s="1" t="s">
        <v>39</v>
      </c>
      <c r="B29" s="52" t="s">
        <v>322</v>
      </c>
      <c r="C29" s="28"/>
      <c r="D29" s="28"/>
      <c r="E29" s="44">
        <v>1188</v>
      </c>
      <c r="F29" s="44">
        <v>1082</v>
      </c>
      <c r="G29" s="44">
        <v>1309</v>
      </c>
      <c r="H29" s="44">
        <v>1307</v>
      </c>
      <c r="I29" s="44">
        <v>1402</v>
      </c>
      <c r="J29" s="44">
        <v>1173</v>
      </c>
      <c r="K29" s="44">
        <v>1382</v>
      </c>
      <c r="L29" s="44"/>
      <c r="M29" s="44"/>
      <c r="N29" s="44"/>
      <c r="O29" s="44"/>
      <c r="P29" s="44"/>
      <c r="Q29" s="272">
        <v>8843</v>
      </c>
      <c r="R29" s="22"/>
      <c r="S29" s="274">
        <v>3358</v>
      </c>
      <c r="T29" s="26"/>
      <c r="U29" s="7">
        <v>1635</v>
      </c>
      <c r="V29" s="43">
        <v>72</v>
      </c>
      <c r="W29" s="43">
        <v>121</v>
      </c>
      <c r="X29" s="43">
        <v>99</v>
      </c>
      <c r="Y29" s="43">
        <v>92</v>
      </c>
      <c r="Z29" s="43">
        <v>110</v>
      </c>
      <c r="AA29" s="43">
        <v>72</v>
      </c>
      <c r="AB29" s="43">
        <v>128</v>
      </c>
      <c r="AC29" s="43"/>
      <c r="AD29" s="43"/>
      <c r="AE29" s="43"/>
      <c r="AF29" s="43"/>
      <c r="AG29" s="43"/>
      <c r="AH29" s="105">
        <v>694</v>
      </c>
      <c r="AI29" s="43">
        <v>22</v>
      </c>
      <c r="AJ29" s="43">
        <v>10</v>
      </c>
      <c r="AK29" s="43">
        <v>24</v>
      </c>
      <c r="AL29" s="43">
        <v>20</v>
      </c>
      <c r="AM29" s="43">
        <v>15</v>
      </c>
      <c r="AN29" s="43">
        <v>451</v>
      </c>
      <c r="AO29" s="43">
        <v>18</v>
      </c>
      <c r="AP29" s="43"/>
      <c r="AQ29" s="43"/>
      <c r="AR29" s="43"/>
      <c r="AS29" s="43"/>
      <c r="AT29" s="43"/>
      <c r="AU29" s="105">
        <v>560</v>
      </c>
    </row>
    <row r="30" spans="1:49" ht="15" thickBot="1" x14ac:dyDescent="0.25">
      <c r="A30" s="1" t="s">
        <v>39</v>
      </c>
      <c r="B30" s="52" t="s">
        <v>323</v>
      </c>
      <c r="C30" s="28"/>
      <c r="D30" s="28"/>
      <c r="E30" s="44">
        <v>306</v>
      </c>
      <c r="F30" s="44">
        <v>306</v>
      </c>
      <c r="G30" s="44">
        <v>370</v>
      </c>
      <c r="H30" s="44">
        <v>346</v>
      </c>
      <c r="I30" s="44">
        <v>307</v>
      </c>
      <c r="J30" s="44">
        <v>347</v>
      </c>
      <c r="K30" s="44">
        <v>328</v>
      </c>
      <c r="L30" s="44"/>
      <c r="M30" s="44"/>
      <c r="N30" s="44"/>
      <c r="O30" s="44"/>
      <c r="P30" s="44"/>
      <c r="Q30" s="272">
        <v>2310</v>
      </c>
      <c r="R30" s="22"/>
      <c r="S30" s="274">
        <v>492</v>
      </c>
      <c r="T30" s="26"/>
      <c r="U30" s="7">
        <v>478</v>
      </c>
      <c r="V30" s="43">
        <v>20</v>
      </c>
      <c r="W30" s="43">
        <v>20</v>
      </c>
      <c r="X30" s="43">
        <v>2</v>
      </c>
      <c r="Y30" s="43">
        <v>4</v>
      </c>
      <c r="Z30" s="43">
        <v>1</v>
      </c>
      <c r="AA30" s="43">
        <v>49</v>
      </c>
      <c r="AB30" s="43">
        <v>53</v>
      </c>
      <c r="AC30" s="43"/>
      <c r="AD30" s="43"/>
      <c r="AE30" s="43"/>
      <c r="AF30" s="43"/>
      <c r="AG30" s="43"/>
      <c r="AH30" s="105">
        <v>149</v>
      </c>
      <c r="AI30" s="43">
        <v>5</v>
      </c>
      <c r="AJ30" s="43">
        <v>5</v>
      </c>
      <c r="AK30" s="43">
        <v>3</v>
      </c>
      <c r="AL30" s="43">
        <v>0</v>
      </c>
      <c r="AM30" s="43">
        <v>4</v>
      </c>
      <c r="AN30" s="43">
        <v>14</v>
      </c>
      <c r="AO30" s="43">
        <v>5</v>
      </c>
      <c r="AP30" s="43"/>
      <c r="AQ30" s="43"/>
      <c r="AR30" s="43"/>
      <c r="AS30" s="43"/>
      <c r="AT30" s="43"/>
      <c r="AU30" s="105">
        <v>36</v>
      </c>
    </row>
    <row r="31" spans="1:49" ht="15" thickBot="1" x14ac:dyDescent="0.25">
      <c r="A31" s="1" t="s">
        <v>39</v>
      </c>
      <c r="B31" s="52" t="s">
        <v>324</v>
      </c>
      <c r="C31" s="28"/>
      <c r="D31" s="28"/>
      <c r="E31" s="44">
        <v>574</v>
      </c>
      <c r="F31" s="44">
        <v>681</v>
      </c>
      <c r="G31" s="44">
        <v>1367</v>
      </c>
      <c r="H31" s="44">
        <v>595</v>
      </c>
      <c r="I31" s="44">
        <v>941</v>
      </c>
      <c r="J31" s="44">
        <v>812</v>
      </c>
      <c r="K31" s="44">
        <v>852</v>
      </c>
      <c r="L31" s="44"/>
      <c r="M31" s="44"/>
      <c r="N31" s="44"/>
      <c r="O31" s="44"/>
      <c r="P31" s="44"/>
      <c r="Q31" s="272">
        <v>5822</v>
      </c>
      <c r="R31" s="22"/>
      <c r="S31" s="274">
        <v>2230</v>
      </c>
      <c r="T31" s="26"/>
      <c r="U31" s="7">
        <v>2335</v>
      </c>
      <c r="V31" s="43">
        <v>8</v>
      </c>
      <c r="W31" s="43">
        <v>32</v>
      </c>
      <c r="X31" s="43">
        <v>36</v>
      </c>
      <c r="Y31" s="43">
        <v>26</v>
      </c>
      <c r="Z31" s="43">
        <v>22</v>
      </c>
      <c r="AA31" s="43">
        <v>15</v>
      </c>
      <c r="AB31" s="43">
        <v>25</v>
      </c>
      <c r="AC31" s="43"/>
      <c r="AD31" s="43"/>
      <c r="AE31" s="43"/>
      <c r="AF31" s="43"/>
      <c r="AG31" s="43"/>
      <c r="AH31" s="105">
        <v>164</v>
      </c>
      <c r="AI31" s="43">
        <v>2</v>
      </c>
      <c r="AJ31" s="43">
        <v>14</v>
      </c>
      <c r="AK31" s="43">
        <v>21</v>
      </c>
      <c r="AL31" s="43">
        <v>6</v>
      </c>
      <c r="AM31" s="43">
        <v>2</v>
      </c>
      <c r="AN31" s="43">
        <v>6</v>
      </c>
      <c r="AO31" s="43">
        <v>6</v>
      </c>
      <c r="AP31" s="43"/>
      <c r="AQ31" s="43"/>
      <c r="AR31" s="43"/>
      <c r="AS31" s="43"/>
      <c r="AT31" s="43"/>
      <c r="AU31" s="105">
        <v>57</v>
      </c>
    </row>
    <row r="32" spans="1:49" ht="15" thickBot="1" x14ac:dyDescent="0.25">
      <c r="A32" s="1" t="s">
        <v>39</v>
      </c>
      <c r="B32" s="52" t="s">
        <v>325</v>
      </c>
      <c r="C32" s="28"/>
      <c r="D32" s="28"/>
      <c r="E32" s="44">
        <v>82</v>
      </c>
      <c r="F32" s="44">
        <v>83</v>
      </c>
      <c r="G32" s="44">
        <v>116</v>
      </c>
      <c r="H32" s="44">
        <v>82</v>
      </c>
      <c r="I32" s="44">
        <v>73</v>
      </c>
      <c r="J32" s="44">
        <v>82</v>
      </c>
      <c r="K32" s="44">
        <v>78</v>
      </c>
      <c r="L32" s="44"/>
      <c r="M32" s="44"/>
      <c r="N32" s="44"/>
      <c r="O32" s="44"/>
      <c r="P32" s="44"/>
      <c r="Q32" s="272">
        <v>596</v>
      </c>
      <c r="R32" s="22"/>
      <c r="S32" s="274">
        <v>206</v>
      </c>
      <c r="T32" s="26"/>
      <c r="U32" s="7">
        <v>192</v>
      </c>
      <c r="V32" s="43">
        <v>8</v>
      </c>
      <c r="W32" s="43">
        <v>8</v>
      </c>
      <c r="X32" s="43">
        <v>0</v>
      </c>
      <c r="Y32" s="43">
        <v>2</v>
      </c>
      <c r="Z32" s="43">
        <v>11</v>
      </c>
      <c r="AA32" s="43">
        <v>2</v>
      </c>
      <c r="AB32" s="43">
        <v>3</v>
      </c>
      <c r="AC32" s="43"/>
      <c r="AD32" s="43"/>
      <c r="AE32" s="43"/>
      <c r="AF32" s="43"/>
      <c r="AG32" s="43"/>
      <c r="AH32" s="105">
        <v>34</v>
      </c>
      <c r="AI32" s="43">
        <v>0</v>
      </c>
      <c r="AJ32" s="43">
        <v>0</v>
      </c>
      <c r="AK32" s="43">
        <v>0</v>
      </c>
      <c r="AL32" s="43">
        <v>0</v>
      </c>
      <c r="AM32" s="43">
        <v>4</v>
      </c>
      <c r="AN32" s="43">
        <v>0</v>
      </c>
      <c r="AO32" s="43">
        <v>0</v>
      </c>
      <c r="AP32" s="43"/>
      <c r="AQ32" s="43"/>
      <c r="AR32" s="43"/>
      <c r="AS32" s="43"/>
      <c r="AT32" s="43"/>
      <c r="AU32" s="105">
        <v>4</v>
      </c>
    </row>
    <row r="33" spans="1:47" ht="15" thickBot="1" x14ac:dyDescent="0.25">
      <c r="A33" s="1" t="s">
        <v>39</v>
      </c>
      <c r="B33" s="52" t="s">
        <v>326</v>
      </c>
      <c r="C33" s="28"/>
      <c r="D33" s="28"/>
      <c r="E33" s="44">
        <v>7</v>
      </c>
      <c r="F33" s="44">
        <v>5</v>
      </c>
      <c r="G33" s="44">
        <v>12</v>
      </c>
      <c r="H33" s="44">
        <v>4</v>
      </c>
      <c r="I33" s="44">
        <v>10</v>
      </c>
      <c r="J33" s="44">
        <v>3</v>
      </c>
      <c r="K33" s="44">
        <v>7</v>
      </c>
      <c r="L33" s="44"/>
      <c r="M33" s="44"/>
      <c r="N33" s="44"/>
      <c r="O33" s="44"/>
      <c r="P33" s="44"/>
      <c r="Q33" s="272">
        <v>48</v>
      </c>
      <c r="R33" s="22"/>
      <c r="S33" s="274">
        <v>0</v>
      </c>
      <c r="T33" s="26"/>
      <c r="U33" s="7">
        <v>12</v>
      </c>
      <c r="V33" s="43">
        <v>2</v>
      </c>
      <c r="W33" s="43">
        <v>0</v>
      </c>
      <c r="X33" s="43">
        <v>0</v>
      </c>
      <c r="Y33" s="43">
        <v>0</v>
      </c>
      <c r="Z33" s="43">
        <v>0</v>
      </c>
      <c r="AA33" s="43">
        <v>1</v>
      </c>
      <c r="AB33" s="43">
        <v>0</v>
      </c>
      <c r="AC33" s="43"/>
      <c r="AD33" s="43"/>
      <c r="AE33" s="43"/>
      <c r="AF33" s="43"/>
      <c r="AG33" s="43"/>
      <c r="AH33" s="105">
        <v>3</v>
      </c>
      <c r="AI33" s="43">
        <v>0</v>
      </c>
      <c r="AJ33" s="43">
        <v>0</v>
      </c>
      <c r="AK33" s="43">
        <v>0</v>
      </c>
      <c r="AL33" s="43">
        <v>0</v>
      </c>
      <c r="AM33" s="43">
        <v>0</v>
      </c>
      <c r="AN33" s="43">
        <v>0</v>
      </c>
      <c r="AO33" s="43">
        <v>0</v>
      </c>
      <c r="AP33" s="43"/>
      <c r="AQ33" s="43"/>
      <c r="AR33" s="43"/>
      <c r="AS33" s="43"/>
      <c r="AT33" s="43"/>
      <c r="AU33" s="105">
        <v>0</v>
      </c>
    </row>
    <row r="34" spans="1:47" ht="15" thickBot="1" x14ac:dyDescent="0.25">
      <c r="A34" s="1" t="s">
        <v>39</v>
      </c>
      <c r="B34" s="52" t="s">
        <v>327</v>
      </c>
      <c r="C34" s="28"/>
      <c r="D34" s="28"/>
      <c r="E34" s="44">
        <v>165</v>
      </c>
      <c r="F34" s="44">
        <v>56</v>
      </c>
      <c r="G34" s="44">
        <v>83</v>
      </c>
      <c r="H34" s="44">
        <v>60</v>
      </c>
      <c r="I34" s="44">
        <v>62</v>
      </c>
      <c r="J34" s="44">
        <v>21</v>
      </c>
      <c r="K34" s="44">
        <v>40</v>
      </c>
      <c r="L34" s="44"/>
      <c r="M34" s="44"/>
      <c r="N34" s="44"/>
      <c r="O34" s="44"/>
      <c r="P34" s="44"/>
      <c r="Q34" s="272">
        <v>487</v>
      </c>
      <c r="R34" s="22"/>
      <c r="S34" s="274">
        <v>245</v>
      </c>
      <c r="T34" s="26"/>
      <c r="U34" s="7">
        <v>187</v>
      </c>
      <c r="V34" s="43">
        <v>2</v>
      </c>
      <c r="W34" s="43">
        <v>2</v>
      </c>
      <c r="X34" s="43">
        <v>9</v>
      </c>
      <c r="Y34" s="43">
        <v>7</v>
      </c>
      <c r="Z34" s="43">
        <v>11</v>
      </c>
      <c r="AA34" s="43">
        <v>3</v>
      </c>
      <c r="AB34" s="43">
        <v>0</v>
      </c>
      <c r="AC34" s="43"/>
      <c r="AD34" s="43"/>
      <c r="AE34" s="43"/>
      <c r="AF34" s="43"/>
      <c r="AG34" s="43"/>
      <c r="AH34" s="105">
        <v>34</v>
      </c>
      <c r="AI34" s="43">
        <v>2</v>
      </c>
      <c r="AJ34" s="43">
        <v>0</v>
      </c>
      <c r="AK34" s="43">
        <v>0</v>
      </c>
      <c r="AL34" s="43">
        <v>0</v>
      </c>
      <c r="AM34" s="43">
        <v>0</v>
      </c>
      <c r="AN34" s="43">
        <v>0</v>
      </c>
      <c r="AO34" s="43">
        <v>0</v>
      </c>
      <c r="AP34" s="43"/>
      <c r="AQ34" s="43"/>
      <c r="AR34" s="43"/>
      <c r="AS34" s="43"/>
      <c r="AT34" s="43"/>
      <c r="AU34" s="105">
        <v>2</v>
      </c>
    </row>
    <row r="35" spans="1:47" ht="15" thickBot="1" x14ac:dyDescent="0.25">
      <c r="A35" s="1" t="s">
        <v>39</v>
      </c>
      <c r="B35" s="52" t="s">
        <v>328</v>
      </c>
      <c r="C35" s="28"/>
      <c r="D35" s="28"/>
      <c r="E35" s="44">
        <v>380</v>
      </c>
      <c r="F35" s="44">
        <v>412</v>
      </c>
      <c r="G35" s="44">
        <v>504</v>
      </c>
      <c r="H35" s="44">
        <v>467</v>
      </c>
      <c r="I35" s="44">
        <v>547</v>
      </c>
      <c r="J35" s="44">
        <v>490</v>
      </c>
      <c r="K35" s="44">
        <v>493</v>
      </c>
      <c r="L35" s="44"/>
      <c r="M35" s="44"/>
      <c r="N35" s="44"/>
      <c r="O35" s="44"/>
      <c r="P35" s="44"/>
      <c r="Q35" s="272">
        <v>3293</v>
      </c>
      <c r="R35" s="22"/>
      <c r="S35" s="274">
        <v>858</v>
      </c>
      <c r="T35" s="26"/>
      <c r="U35" s="7">
        <v>785</v>
      </c>
      <c r="V35" s="43">
        <v>31</v>
      </c>
      <c r="W35" s="43">
        <v>29</v>
      </c>
      <c r="X35" s="43">
        <v>57</v>
      </c>
      <c r="Y35" s="43">
        <v>53</v>
      </c>
      <c r="Z35" s="43">
        <v>51</v>
      </c>
      <c r="AA35" s="43">
        <v>31</v>
      </c>
      <c r="AB35" s="43">
        <v>39</v>
      </c>
      <c r="AC35" s="43"/>
      <c r="AD35" s="43"/>
      <c r="AE35" s="43"/>
      <c r="AF35" s="43"/>
      <c r="AG35" s="43"/>
      <c r="AH35" s="105">
        <v>291</v>
      </c>
      <c r="AI35" s="43">
        <v>0</v>
      </c>
      <c r="AJ35" s="43">
        <v>0</v>
      </c>
      <c r="AK35" s="43">
        <v>2</v>
      </c>
      <c r="AL35" s="43">
        <v>2</v>
      </c>
      <c r="AM35" s="43">
        <v>4</v>
      </c>
      <c r="AN35" s="43">
        <v>27</v>
      </c>
      <c r="AO35" s="43">
        <v>1</v>
      </c>
      <c r="AP35" s="43"/>
      <c r="AQ35" s="43"/>
      <c r="AR35" s="43"/>
      <c r="AS35" s="43"/>
      <c r="AT35" s="43"/>
      <c r="AU35" s="105">
        <v>36</v>
      </c>
    </row>
    <row r="36" spans="1:47" ht="15" thickBot="1" x14ac:dyDescent="0.25">
      <c r="A36" s="42" t="s">
        <v>39</v>
      </c>
      <c r="B36" s="123" t="s">
        <v>329</v>
      </c>
      <c r="C36" s="28"/>
      <c r="D36" s="28"/>
      <c r="E36" s="44">
        <v>325</v>
      </c>
      <c r="F36" s="44">
        <v>248</v>
      </c>
      <c r="G36" s="44">
        <v>343</v>
      </c>
      <c r="H36" s="44">
        <v>327</v>
      </c>
      <c r="I36" s="44">
        <v>515</v>
      </c>
      <c r="J36" s="44">
        <v>353</v>
      </c>
      <c r="K36" s="44">
        <v>478</v>
      </c>
      <c r="L36" s="44"/>
      <c r="M36" s="44"/>
      <c r="N36" s="44"/>
      <c r="O36" s="44"/>
      <c r="P36" s="44"/>
      <c r="Q36" s="272">
        <v>2589</v>
      </c>
      <c r="R36" s="22"/>
      <c r="S36" s="274">
        <v>494</v>
      </c>
      <c r="T36" s="26"/>
      <c r="U36" s="7">
        <v>543</v>
      </c>
      <c r="V36" s="43">
        <v>40</v>
      </c>
      <c r="W36" s="43">
        <v>19</v>
      </c>
      <c r="X36" s="43">
        <v>45</v>
      </c>
      <c r="Y36" s="43">
        <v>66</v>
      </c>
      <c r="Z36" s="43">
        <v>61</v>
      </c>
      <c r="AA36" s="43">
        <v>22</v>
      </c>
      <c r="AB36" s="43">
        <v>35</v>
      </c>
      <c r="AC36" s="43"/>
      <c r="AD36" s="43"/>
      <c r="AE36" s="43"/>
      <c r="AF36" s="43"/>
      <c r="AG36" s="43"/>
      <c r="AH36" s="105">
        <v>288</v>
      </c>
      <c r="AI36" s="43">
        <v>9</v>
      </c>
      <c r="AJ36" s="43">
        <v>5</v>
      </c>
      <c r="AK36" s="43">
        <v>0</v>
      </c>
      <c r="AL36" s="43">
        <v>1</v>
      </c>
      <c r="AM36" s="43">
        <v>20</v>
      </c>
      <c r="AN36" s="43">
        <v>3</v>
      </c>
      <c r="AO36" s="43">
        <v>8</v>
      </c>
      <c r="AP36" s="43"/>
      <c r="AQ36" s="43"/>
      <c r="AR36" s="43"/>
      <c r="AS36" s="43"/>
      <c r="AT36" s="43"/>
      <c r="AU36" s="105">
        <v>46</v>
      </c>
    </row>
    <row r="37" spans="1:47" ht="15" thickBot="1" x14ac:dyDescent="0.25">
      <c r="A37" s="42" t="s">
        <v>39</v>
      </c>
      <c r="B37" s="40" t="s">
        <v>330</v>
      </c>
      <c r="C37" s="28"/>
      <c r="D37" s="28"/>
      <c r="E37" s="44">
        <v>525</v>
      </c>
      <c r="F37" s="44">
        <v>578</v>
      </c>
      <c r="G37" s="44">
        <v>722</v>
      </c>
      <c r="H37" s="44">
        <v>602</v>
      </c>
      <c r="I37" s="44">
        <v>652</v>
      </c>
      <c r="J37" s="44">
        <v>592</v>
      </c>
      <c r="K37" s="44">
        <v>833</v>
      </c>
      <c r="L37" s="44"/>
      <c r="M37" s="44"/>
      <c r="N37" s="44"/>
      <c r="O37" s="44"/>
      <c r="P37" s="44"/>
      <c r="Q37" s="272">
        <v>4504</v>
      </c>
      <c r="R37" s="22"/>
      <c r="S37" s="274">
        <v>979</v>
      </c>
      <c r="T37" s="26"/>
      <c r="U37" s="7">
        <v>1065</v>
      </c>
      <c r="V37" s="43">
        <v>16</v>
      </c>
      <c r="W37" s="43">
        <v>18</v>
      </c>
      <c r="X37" s="43">
        <v>39</v>
      </c>
      <c r="Y37" s="43">
        <v>13</v>
      </c>
      <c r="Z37" s="43">
        <v>31</v>
      </c>
      <c r="AA37" s="43">
        <v>30</v>
      </c>
      <c r="AB37" s="43">
        <v>35</v>
      </c>
      <c r="AC37" s="43"/>
      <c r="AD37" s="43"/>
      <c r="AE37" s="43"/>
      <c r="AF37" s="43"/>
      <c r="AG37" s="43"/>
      <c r="AH37" s="105">
        <v>182</v>
      </c>
      <c r="AI37" s="43">
        <v>0</v>
      </c>
      <c r="AJ37" s="43">
        <v>6</v>
      </c>
      <c r="AK37" s="43">
        <v>10</v>
      </c>
      <c r="AL37" s="43">
        <v>4</v>
      </c>
      <c r="AM37" s="43">
        <v>7</v>
      </c>
      <c r="AN37" s="43">
        <v>5</v>
      </c>
      <c r="AO37" s="43">
        <v>28</v>
      </c>
      <c r="AP37" s="43"/>
      <c r="AQ37" s="43"/>
      <c r="AR37" s="43"/>
      <c r="AS37" s="43"/>
      <c r="AT37" s="43"/>
      <c r="AU37" s="105">
        <v>60</v>
      </c>
    </row>
    <row r="38" spans="1:47" ht="15" thickBot="1" x14ac:dyDescent="0.25">
      <c r="A38" s="294" t="s">
        <v>435</v>
      </c>
      <c r="B38" s="295"/>
      <c r="C38" s="276">
        <v>65.256850467918937</v>
      </c>
      <c r="D38" s="75">
        <v>3.262842523395947</v>
      </c>
      <c r="E38" s="5">
        <v>5880</v>
      </c>
      <c r="F38" s="5">
        <v>5866</v>
      </c>
      <c r="G38" s="5">
        <v>8000</v>
      </c>
      <c r="H38" s="5">
        <v>6893</v>
      </c>
      <c r="I38" s="5">
        <v>8020</v>
      </c>
      <c r="J38" s="5">
        <v>6295</v>
      </c>
      <c r="K38" s="5">
        <v>7509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273">
        <v>48463</v>
      </c>
      <c r="R38" s="5">
        <v>0</v>
      </c>
      <c r="S38" s="275">
        <v>12615</v>
      </c>
      <c r="T38" s="5">
        <v>0</v>
      </c>
      <c r="U38" s="5">
        <v>10436</v>
      </c>
      <c r="V38" s="5">
        <v>348</v>
      </c>
      <c r="W38" s="5">
        <v>415</v>
      </c>
      <c r="X38" s="5">
        <v>511</v>
      </c>
      <c r="Y38" s="5">
        <v>469</v>
      </c>
      <c r="Z38" s="5">
        <v>540</v>
      </c>
      <c r="AA38" s="5">
        <v>434</v>
      </c>
      <c r="AB38" s="5">
        <v>588</v>
      </c>
      <c r="AC38" s="5"/>
      <c r="AD38" s="5"/>
      <c r="AE38" s="5"/>
      <c r="AF38" s="5"/>
      <c r="AG38" s="5"/>
      <c r="AH38" s="211">
        <v>3305</v>
      </c>
      <c r="AI38" s="5">
        <v>88</v>
      </c>
      <c r="AJ38" s="5">
        <v>59</v>
      </c>
      <c r="AK38" s="5">
        <v>99</v>
      </c>
      <c r="AL38" s="5">
        <v>88</v>
      </c>
      <c r="AM38" s="5">
        <v>94</v>
      </c>
      <c r="AN38" s="5">
        <v>522</v>
      </c>
      <c r="AO38" s="5">
        <v>117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211">
        <v>1067</v>
      </c>
    </row>
    <row r="39" spans="1:47" ht="15" thickBot="1" x14ac:dyDescent="0.25">
      <c r="A39" s="1" t="s">
        <v>58</v>
      </c>
      <c r="B39" s="52" t="s">
        <v>331</v>
      </c>
      <c r="C39" s="28"/>
      <c r="D39" s="28"/>
      <c r="E39" s="44">
        <v>43</v>
      </c>
      <c r="F39" s="44">
        <v>52</v>
      </c>
      <c r="G39" s="44">
        <v>42</v>
      </c>
      <c r="H39" s="44">
        <v>34</v>
      </c>
      <c r="I39" s="44">
        <v>38</v>
      </c>
      <c r="J39" s="44">
        <v>38</v>
      </c>
      <c r="K39" s="44">
        <v>93</v>
      </c>
      <c r="L39" s="44"/>
      <c r="M39" s="44"/>
      <c r="N39" s="44"/>
      <c r="O39" s="44"/>
      <c r="P39" s="44"/>
      <c r="Q39" s="272">
        <v>340</v>
      </c>
      <c r="R39" s="22"/>
      <c r="S39" s="274">
        <v>260</v>
      </c>
      <c r="T39" s="26"/>
      <c r="U39" s="7">
        <v>109</v>
      </c>
      <c r="V39" s="43">
        <v>0</v>
      </c>
      <c r="W39" s="43">
        <v>1</v>
      </c>
      <c r="X39" s="43">
        <v>0</v>
      </c>
      <c r="Y39" s="43">
        <v>2</v>
      </c>
      <c r="Z39" s="43">
        <v>1</v>
      </c>
      <c r="AA39" s="43">
        <v>0</v>
      </c>
      <c r="AB39" s="43">
        <v>1</v>
      </c>
      <c r="AH39" s="105">
        <v>5</v>
      </c>
      <c r="AI39" s="43">
        <v>0</v>
      </c>
      <c r="AJ39" s="43">
        <v>0</v>
      </c>
      <c r="AK39" s="43">
        <v>0</v>
      </c>
      <c r="AL39" s="43">
        <v>0</v>
      </c>
      <c r="AM39" s="43">
        <v>0</v>
      </c>
      <c r="AN39" s="43">
        <v>0</v>
      </c>
      <c r="AO39" s="29">
        <v>0</v>
      </c>
      <c r="AU39" s="7">
        <v>0</v>
      </c>
    </row>
    <row r="40" spans="1:47" ht="15" thickBot="1" x14ac:dyDescent="0.25">
      <c r="A40" s="1" t="s">
        <v>58</v>
      </c>
      <c r="B40" s="52" t="s">
        <v>332</v>
      </c>
      <c r="C40" s="28"/>
      <c r="D40" s="28"/>
      <c r="E40" s="44">
        <v>39</v>
      </c>
      <c r="F40" s="44">
        <v>11</v>
      </c>
      <c r="G40" s="44">
        <v>23</v>
      </c>
      <c r="H40" s="44">
        <v>18</v>
      </c>
      <c r="I40" s="44">
        <v>11</v>
      </c>
      <c r="J40" s="44">
        <v>17</v>
      </c>
      <c r="K40" s="44">
        <v>9</v>
      </c>
      <c r="L40" s="44"/>
      <c r="M40" s="44"/>
      <c r="N40" s="44"/>
      <c r="O40" s="44"/>
      <c r="P40" s="44"/>
      <c r="Q40" s="272">
        <v>128</v>
      </c>
      <c r="R40" s="22"/>
      <c r="S40" s="274">
        <v>232</v>
      </c>
      <c r="T40" s="26"/>
      <c r="U40" s="7">
        <v>129</v>
      </c>
      <c r="V40" s="43">
        <v>1</v>
      </c>
      <c r="W40" s="43">
        <v>0</v>
      </c>
      <c r="X40" s="43">
        <v>1</v>
      </c>
      <c r="Y40" s="43">
        <v>0</v>
      </c>
      <c r="Z40" s="43">
        <v>0</v>
      </c>
      <c r="AA40" s="43">
        <v>0</v>
      </c>
      <c r="AB40" s="43">
        <v>0</v>
      </c>
      <c r="AC40" s="43"/>
      <c r="AD40" s="43"/>
      <c r="AE40" s="43"/>
      <c r="AF40" s="43"/>
      <c r="AG40" s="43"/>
      <c r="AH40" s="105">
        <v>2</v>
      </c>
      <c r="AI40" s="43">
        <v>0</v>
      </c>
      <c r="AJ40" s="43">
        <v>0</v>
      </c>
      <c r="AK40" s="43">
        <v>0</v>
      </c>
      <c r="AL40" s="43">
        <v>0</v>
      </c>
      <c r="AM40" s="43">
        <v>0</v>
      </c>
      <c r="AN40" s="43">
        <v>0</v>
      </c>
      <c r="AO40" s="43">
        <v>0</v>
      </c>
      <c r="AP40" s="43"/>
      <c r="AQ40" s="43"/>
      <c r="AR40" s="43"/>
      <c r="AS40" s="43"/>
      <c r="AT40" s="43"/>
      <c r="AU40" s="7">
        <v>0</v>
      </c>
    </row>
    <row r="41" spans="1:47" ht="15" thickBot="1" x14ac:dyDescent="0.25">
      <c r="A41" s="1" t="s">
        <v>58</v>
      </c>
      <c r="B41" s="52" t="s">
        <v>333</v>
      </c>
      <c r="C41" s="28"/>
      <c r="D41" s="28"/>
      <c r="E41" s="44">
        <v>21</v>
      </c>
      <c r="F41" s="44">
        <v>14</v>
      </c>
      <c r="G41" s="44">
        <v>32</v>
      </c>
      <c r="H41" s="44">
        <v>15</v>
      </c>
      <c r="I41" s="44">
        <v>23</v>
      </c>
      <c r="J41" s="44">
        <v>21</v>
      </c>
      <c r="K41" s="44">
        <v>43</v>
      </c>
      <c r="L41" s="44"/>
      <c r="M41" s="44"/>
      <c r="N41" s="44"/>
      <c r="O41" s="44"/>
      <c r="P41" s="44"/>
      <c r="Q41" s="272">
        <v>169</v>
      </c>
      <c r="R41" s="22"/>
      <c r="S41" s="274">
        <v>284</v>
      </c>
      <c r="T41" s="26"/>
      <c r="U41" s="7">
        <v>158</v>
      </c>
      <c r="V41" s="43">
        <v>0</v>
      </c>
      <c r="W41" s="43">
        <v>1</v>
      </c>
      <c r="X41" s="43">
        <v>0</v>
      </c>
      <c r="Y41" s="43">
        <v>3</v>
      </c>
      <c r="Z41" s="43">
        <v>1</v>
      </c>
      <c r="AA41" s="43">
        <v>0</v>
      </c>
      <c r="AB41" s="43">
        <v>0</v>
      </c>
      <c r="AC41" s="43"/>
      <c r="AD41" s="43"/>
      <c r="AE41" s="43"/>
      <c r="AF41" s="43"/>
      <c r="AG41" s="43"/>
      <c r="AH41" s="105">
        <v>5</v>
      </c>
      <c r="AI41" s="43">
        <v>0</v>
      </c>
      <c r="AJ41" s="43">
        <v>0</v>
      </c>
      <c r="AK41" s="43">
        <v>0</v>
      </c>
      <c r="AL41" s="43">
        <v>0</v>
      </c>
      <c r="AM41" s="43">
        <v>0</v>
      </c>
      <c r="AN41" s="43">
        <v>0</v>
      </c>
      <c r="AO41" s="43">
        <v>0</v>
      </c>
      <c r="AP41" s="43"/>
      <c r="AQ41" s="43"/>
      <c r="AR41" s="43"/>
      <c r="AS41" s="43"/>
      <c r="AT41" s="43"/>
      <c r="AU41" s="7">
        <v>0</v>
      </c>
    </row>
    <row r="42" spans="1:47" ht="15" thickBot="1" x14ac:dyDescent="0.25">
      <c r="A42" s="1" t="s">
        <v>58</v>
      </c>
      <c r="B42" s="52" t="s">
        <v>334</v>
      </c>
      <c r="C42" s="28"/>
      <c r="D42" s="28"/>
      <c r="E42" s="44">
        <v>10</v>
      </c>
      <c r="F42" s="44">
        <v>12</v>
      </c>
      <c r="G42" s="44">
        <v>9</v>
      </c>
      <c r="H42" s="44">
        <v>7</v>
      </c>
      <c r="I42" s="44">
        <v>6</v>
      </c>
      <c r="J42" s="44">
        <v>0</v>
      </c>
      <c r="K42" s="44">
        <v>9</v>
      </c>
      <c r="L42" s="44"/>
      <c r="M42" s="44"/>
      <c r="N42" s="44"/>
      <c r="O42" s="44"/>
      <c r="P42" s="44"/>
      <c r="Q42" s="272">
        <v>53</v>
      </c>
      <c r="R42" s="22"/>
      <c r="S42" s="274">
        <v>17</v>
      </c>
      <c r="T42" s="26"/>
      <c r="U42" s="7">
        <v>14</v>
      </c>
      <c r="V42" s="43">
        <v>0</v>
      </c>
      <c r="W42" s="43">
        <v>0</v>
      </c>
      <c r="X42" s="43">
        <v>0</v>
      </c>
      <c r="Y42" s="43">
        <v>0</v>
      </c>
      <c r="Z42" s="43">
        <v>0</v>
      </c>
      <c r="AA42" s="43">
        <v>0</v>
      </c>
      <c r="AB42" s="43">
        <v>0</v>
      </c>
      <c r="AC42" s="43"/>
      <c r="AD42" s="43"/>
      <c r="AE42" s="43"/>
      <c r="AF42" s="43"/>
      <c r="AG42" s="43"/>
      <c r="AH42" s="105">
        <v>0</v>
      </c>
      <c r="AI42" s="43">
        <v>0</v>
      </c>
      <c r="AJ42" s="43">
        <v>0</v>
      </c>
      <c r="AK42" s="43">
        <v>0</v>
      </c>
      <c r="AL42" s="43">
        <v>0</v>
      </c>
      <c r="AM42" s="43">
        <v>0</v>
      </c>
      <c r="AN42" s="43">
        <v>0</v>
      </c>
      <c r="AO42" s="43">
        <v>0</v>
      </c>
      <c r="AP42" s="43"/>
      <c r="AQ42" s="43"/>
      <c r="AR42" s="43"/>
      <c r="AS42" s="43"/>
      <c r="AT42" s="43"/>
      <c r="AU42" s="7">
        <v>0</v>
      </c>
    </row>
    <row r="43" spans="1:47" ht="15" thickBot="1" x14ac:dyDescent="0.25">
      <c r="A43" s="1" t="s">
        <v>58</v>
      </c>
      <c r="B43" s="52" t="s">
        <v>335</v>
      </c>
      <c r="C43" s="28"/>
      <c r="D43" s="28"/>
      <c r="E43" s="44">
        <v>39</v>
      </c>
      <c r="F43" s="44">
        <v>45</v>
      </c>
      <c r="G43" s="44">
        <v>108</v>
      </c>
      <c r="H43" s="44">
        <v>51</v>
      </c>
      <c r="I43" s="44">
        <v>63</v>
      </c>
      <c r="J43" s="44">
        <v>30</v>
      </c>
      <c r="K43" s="44">
        <v>92</v>
      </c>
      <c r="L43" s="44"/>
      <c r="M43" s="44"/>
      <c r="N43" s="44"/>
      <c r="O43" s="44"/>
      <c r="P43" s="44"/>
      <c r="Q43" s="272">
        <v>428</v>
      </c>
      <c r="R43" s="22"/>
      <c r="S43" s="274">
        <v>252</v>
      </c>
      <c r="T43" s="26"/>
      <c r="U43" s="7">
        <v>115</v>
      </c>
      <c r="V43" s="43">
        <v>0</v>
      </c>
      <c r="W43" s="43">
        <v>0</v>
      </c>
      <c r="X43" s="43">
        <v>2</v>
      </c>
      <c r="Y43" s="43">
        <v>2</v>
      </c>
      <c r="Z43" s="43">
        <v>3</v>
      </c>
      <c r="AA43" s="43">
        <v>2</v>
      </c>
      <c r="AB43" s="43">
        <v>2</v>
      </c>
      <c r="AC43" s="43"/>
      <c r="AD43" s="43"/>
      <c r="AE43" s="43"/>
      <c r="AF43" s="43"/>
      <c r="AG43" s="43"/>
      <c r="AH43" s="105">
        <v>11</v>
      </c>
      <c r="AI43" s="43">
        <v>0</v>
      </c>
      <c r="AJ43" s="43">
        <v>0</v>
      </c>
      <c r="AK43" s="43">
        <v>0</v>
      </c>
      <c r="AL43" s="43">
        <v>0</v>
      </c>
      <c r="AM43" s="43">
        <v>0</v>
      </c>
      <c r="AN43" s="43">
        <v>0</v>
      </c>
      <c r="AO43" s="43">
        <v>0</v>
      </c>
      <c r="AP43" s="43"/>
      <c r="AQ43" s="43"/>
      <c r="AR43" s="43"/>
      <c r="AS43" s="43"/>
      <c r="AT43" s="43"/>
      <c r="AU43" s="7">
        <v>0</v>
      </c>
    </row>
    <row r="44" spans="1:47" ht="15" thickBot="1" x14ac:dyDescent="0.25">
      <c r="A44" s="1" t="s">
        <v>58</v>
      </c>
      <c r="B44" s="52" t="s">
        <v>336</v>
      </c>
      <c r="C44" s="28"/>
      <c r="D44" s="28"/>
      <c r="E44" s="44">
        <v>13</v>
      </c>
      <c r="F44" s="44">
        <v>32</v>
      </c>
      <c r="G44" s="44">
        <v>33</v>
      </c>
      <c r="H44" s="44">
        <v>18</v>
      </c>
      <c r="I44" s="44">
        <v>19</v>
      </c>
      <c r="J44" s="44">
        <v>4</v>
      </c>
      <c r="K44" s="44">
        <v>38</v>
      </c>
      <c r="L44" s="44"/>
      <c r="M44" s="44"/>
      <c r="N44" s="44"/>
      <c r="O44" s="44"/>
      <c r="P44" s="44"/>
      <c r="Q44" s="272">
        <v>157</v>
      </c>
      <c r="R44" s="22"/>
      <c r="S44" s="274">
        <v>156</v>
      </c>
      <c r="T44" s="26"/>
      <c r="U44" s="7">
        <v>80</v>
      </c>
      <c r="V44" s="43">
        <v>0</v>
      </c>
      <c r="W44" s="43">
        <v>0</v>
      </c>
      <c r="X44" s="43">
        <v>2</v>
      </c>
      <c r="Y44" s="43">
        <v>1</v>
      </c>
      <c r="Z44" s="43">
        <v>1</v>
      </c>
      <c r="AA44" s="43">
        <v>0</v>
      </c>
      <c r="AB44" s="43">
        <v>1</v>
      </c>
      <c r="AC44" s="43"/>
      <c r="AD44" s="43"/>
      <c r="AE44" s="43"/>
      <c r="AF44" s="43"/>
      <c r="AG44" s="43"/>
      <c r="AH44" s="105">
        <v>5</v>
      </c>
      <c r="AI44" s="43">
        <v>0</v>
      </c>
      <c r="AJ44" s="43">
        <v>0</v>
      </c>
      <c r="AK44" s="43">
        <v>1</v>
      </c>
      <c r="AL44" s="43">
        <v>1</v>
      </c>
      <c r="AM44" s="43">
        <v>0</v>
      </c>
      <c r="AN44" s="43">
        <v>0</v>
      </c>
      <c r="AO44" s="43">
        <v>0</v>
      </c>
      <c r="AP44" s="43"/>
      <c r="AQ44" s="43"/>
      <c r="AR44" s="43"/>
      <c r="AS44" s="43"/>
      <c r="AT44" s="43"/>
      <c r="AU44" s="7">
        <v>2</v>
      </c>
    </row>
    <row r="45" spans="1:47" ht="15" thickBot="1" x14ac:dyDescent="0.25">
      <c r="A45" s="1" t="s">
        <v>58</v>
      </c>
      <c r="B45" s="52" t="s">
        <v>337</v>
      </c>
      <c r="C45" s="28"/>
      <c r="D45" s="28"/>
      <c r="E45" s="44">
        <v>31</v>
      </c>
      <c r="F45" s="44">
        <v>23</v>
      </c>
      <c r="G45" s="44">
        <v>33</v>
      </c>
      <c r="H45" s="44">
        <v>43</v>
      </c>
      <c r="I45" s="44">
        <v>39</v>
      </c>
      <c r="J45" s="44">
        <v>19</v>
      </c>
      <c r="K45" s="44">
        <v>33</v>
      </c>
      <c r="L45" s="44"/>
      <c r="M45" s="44"/>
      <c r="N45" s="44"/>
      <c r="O45" s="44"/>
      <c r="P45" s="44"/>
      <c r="Q45" s="272">
        <v>221</v>
      </c>
      <c r="R45" s="22"/>
      <c r="S45" s="274">
        <v>290</v>
      </c>
      <c r="T45" s="26"/>
      <c r="U45" s="7">
        <v>167</v>
      </c>
      <c r="V45" s="43">
        <v>0</v>
      </c>
      <c r="W45" s="43">
        <v>3</v>
      </c>
      <c r="X45" s="43">
        <v>2</v>
      </c>
      <c r="Y45" s="43">
        <v>2</v>
      </c>
      <c r="Z45" s="43">
        <v>1</v>
      </c>
      <c r="AA45" s="43">
        <v>0</v>
      </c>
      <c r="AB45" s="43">
        <v>0</v>
      </c>
      <c r="AC45" s="43"/>
      <c r="AD45" s="43"/>
      <c r="AE45" s="43"/>
      <c r="AF45" s="43"/>
      <c r="AG45" s="43"/>
      <c r="AH45" s="105">
        <v>8</v>
      </c>
      <c r="AI45" s="43">
        <v>0</v>
      </c>
      <c r="AJ45" s="43">
        <v>0</v>
      </c>
      <c r="AK45" s="43">
        <v>1</v>
      </c>
      <c r="AL45" s="43">
        <v>0</v>
      </c>
      <c r="AM45" s="43">
        <v>0</v>
      </c>
      <c r="AN45" s="43">
        <v>0</v>
      </c>
      <c r="AO45" s="43">
        <v>0</v>
      </c>
      <c r="AP45" s="43"/>
      <c r="AQ45" s="43"/>
      <c r="AR45" s="43"/>
      <c r="AS45" s="43"/>
      <c r="AT45" s="43"/>
      <c r="AU45" s="7">
        <v>1</v>
      </c>
    </row>
    <row r="46" spans="1:47" ht="15" thickBot="1" x14ac:dyDescent="0.25">
      <c r="A46" s="1" t="s">
        <v>58</v>
      </c>
      <c r="B46" s="52" t="s">
        <v>338</v>
      </c>
      <c r="C46" s="28"/>
      <c r="D46" s="28"/>
      <c r="E46" s="44">
        <v>1</v>
      </c>
      <c r="F46" s="44">
        <v>4</v>
      </c>
      <c r="G46" s="44">
        <v>6</v>
      </c>
      <c r="H46" s="44">
        <v>7</v>
      </c>
      <c r="I46" s="44">
        <v>9</v>
      </c>
      <c r="J46" s="44">
        <v>8</v>
      </c>
      <c r="K46" s="44">
        <v>21</v>
      </c>
      <c r="L46" s="44"/>
      <c r="M46" s="44"/>
      <c r="N46" s="44"/>
      <c r="O46" s="44"/>
      <c r="P46" s="44"/>
      <c r="Q46" s="272">
        <v>56</v>
      </c>
      <c r="R46" s="22"/>
      <c r="S46" s="274">
        <v>62</v>
      </c>
      <c r="T46" s="26"/>
      <c r="U46" s="7">
        <v>34</v>
      </c>
      <c r="V46" s="43">
        <v>0</v>
      </c>
      <c r="W46" s="43">
        <v>0</v>
      </c>
      <c r="X46" s="43">
        <v>0</v>
      </c>
      <c r="Y46" s="43">
        <v>0</v>
      </c>
      <c r="Z46" s="43">
        <v>2</v>
      </c>
      <c r="AA46" s="43">
        <v>1</v>
      </c>
      <c r="AB46" s="43">
        <v>0</v>
      </c>
      <c r="AC46" s="43"/>
      <c r="AD46" s="43"/>
      <c r="AE46" s="43"/>
      <c r="AF46" s="43"/>
      <c r="AG46" s="43"/>
      <c r="AH46" s="105">
        <v>3</v>
      </c>
      <c r="AI46" s="43">
        <v>0</v>
      </c>
      <c r="AJ46" s="43">
        <v>0</v>
      </c>
      <c r="AK46" s="43">
        <v>0</v>
      </c>
      <c r="AL46" s="43">
        <v>0</v>
      </c>
      <c r="AM46" s="43">
        <v>0</v>
      </c>
      <c r="AN46" s="43">
        <v>0</v>
      </c>
      <c r="AO46" s="43">
        <v>0</v>
      </c>
      <c r="AP46" s="43"/>
      <c r="AQ46" s="43"/>
      <c r="AR46" s="43"/>
      <c r="AS46" s="43"/>
      <c r="AT46" s="43"/>
      <c r="AU46" s="7">
        <v>0</v>
      </c>
    </row>
    <row r="47" spans="1:47" ht="15" thickBot="1" x14ac:dyDescent="0.25">
      <c r="A47" s="1" t="s">
        <v>58</v>
      </c>
      <c r="B47" s="52" t="s">
        <v>339</v>
      </c>
      <c r="C47" s="28"/>
      <c r="D47" s="28"/>
      <c r="E47" s="44">
        <v>24</v>
      </c>
      <c r="F47" s="44">
        <v>11</v>
      </c>
      <c r="G47" s="44">
        <v>16</v>
      </c>
      <c r="H47" s="44">
        <v>21</v>
      </c>
      <c r="I47" s="44">
        <v>9</v>
      </c>
      <c r="J47" s="44">
        <v>10</v>
      </c>
      <c r="K47" s="44">
        <v>22</v>
      </c>
      <c r="L47" s="44"/>
      <c r="M47" s="44"/>
      <c r="N47" s="44"/>
      <c r="O47" s="44"/>
      <c r="P47" s="44"/>
      <c r="Q47" s="272">
        <v>113</v>
      </c>
      <c r="R47" s="22"/>
      <c r="S47" s="274">
        <v>154</v>
      </c>
      <c r="T47" s="26"/>
      <c r="U47" s="7">
        <v>94</v>
      </c>
      <c r="V47" s="43">
        <v>0</v>
      </c>
      <c r="W47" s="43">
        <v>0</v>
      </c>
      <c r="X47" s="43">
        <v>0</v>
      </c>
      <c r="Y47" s="43">
        <v>0</v>
      </c>
      <c r="Z47" s="43">
        <v>0</v>
      </c>
      <c r="AA47" s="43">
        <v>0</v>
      </c>
      <c r="AB47" s="43">
        <v>0</v>
      </c>
      <c r="AC47" s="43"/>
      <c r="AD47" s="43"/>
      <c r="AE47" s="43"/>
      <c r="AF47" s="43"/>
      <c r="AG47" s="43"/>
      <c r="AH47" s="105">
        <v>0</v>
      </c>
      <c r="AI47" s="43">
        <v>0</v>
      </c>
      <c r="AJ47" s="43">
        <v>0</v>
      </c>
      <c r="AK47" s="43">
        <v>0</v>
      </c>
      <c r="AL47" s="43">
        <v>1</v>
      </c>
      <c r="AM47" s="43">
        <v>0</v>
      </c>
      <c r="AN47" s="43">
        <v>0</v>
      </c>
      <c r="AO47" s="43">
        <v>0</v>
      </c>
      <c r="AP47" s="43"/>
      <c r="AQ47" s="43"/>
      <c r="AR47" s="43"/>
      <c r="AS47" s="43"/>
      <c r="AT47" s="43"/>
      <c r="AU47" s="7">
        <v>1</v>
      </c>
    </row>
    <row r="48" spans="1:47" ht="15" thickBot="1" x14ac:dyDescent="0.25">
      <c r="A48" s="40" t="s">
        <v>58</v>
      </c>
      <c r="B48" s="40" t="s">
        <v>340</v>
      </c>
      <c r="C48" s="28"/>
      <c r="D48" s="28"/>
      <c r="E48" s="44">
        <v>218</v>
      </c>
      <c r="F48" s="44">
        <v>158</v>
      </c>
      <c r="G48" s="44">
        <v>242</v>
      </c>
      <c r="H48" s="44">
        <v>226</v>
      </c>
      <c r="I48" s="44">
        <v>266</v>
      </c>
      <c r="J48" s="44">
        <v>233</v>
      </c>
      <c r="K48" s="44">
        <v>411</v>
      </c>
      <c r="L48" s="44"/>
      <c r="M48" s="44"/>
      <c r="N48" s="44"/>
      <c r="O48" s="44"/>
      <c r="P48" s="44"/>
      <c r="Q48" s="272">
        <v>1754</v>
      </c>
      <c r="R48" s="22"/>
      <c r="S48" s="274">
        <v>776</v>
      </c>
      <c r="T48" s="26"/>
      <c r="U48" s="7">
        <v>460</v>
      </c>
      <c r="V48" s="43">
        <v>19</v>
      </c>
      <c r="W48" s="43">
        <v>9</v>
      </c>
      <c r="X48" s="43">
        <v>9</v>
      </c>
      <c r="Y48" s="43">
        <v>13</v>
      </c>
      <c r="Z48" s="43">
        <v>13</v>
      </c>
      <c r="AA48" s="43">
        <v>7</v>
      </c>
      <c r="AB48" s="43">
        <v>22</v>
      </c>
      <c r="AC48" s="43"/>
      <c r="AD48" s="43"/>
      <c r="AE48" s="43"/>
      <c r="AF48" s="43"/>
      <c r="AG48" s="43"/>
      <c r="AH48" s="105">
        <v>92</v>
      </c>
      <c r="AI48" s="43">
        <v>1</v>
      </c>
      <c r="AJ48" s="43">
        <v>0</v>
      </c>
      <c r="AK48" s="43">
        <v>7</v>
      </c>
      <c r="AL48" s="43">
        <v>3</v>
      </c>
      <c r="AM48" s="43">
        <v>0</v>
      </c>
      <c r="AN48" s="43">
        <v>0</v>
      </c>
      <c r="AO48" s="43">
        <v>33</v>
      </c>
      <c r="AP48" s="43"/>
      <c r="AQ48" s="43"/>
      <c r="AR48" s="43"/>
      <c r="AS48" s="43"/>
      <c r="AT48" s="43"/>
      <c r="AU48" s="7">
        <v>44</v>
      </c>
    </row>
    <row r="49" spans="1:47" ht="15" thickBot="1" x14ac:dyDescent="0.25">
      <c r="A49" s="294" t="s">
        <v>436</v>
      </c>
      <c r="B49" s="295"/>
      <c r="C49" s="276">
        <v>26.648480124707717</v>
      </c>
      <c r="D49" s="75">
        <v>1.3324240062353858</v>
      </c>
      <c r="E49" s="5">
        <v>439</v>
      </c>
      <c r="F49" s="5">
        <v>362</v>
      </c>
      <c r="G49" s="5">
        <v>544</v>
      </c>
      <c r="H49" s="5">
        <v>440</v>
      </c>
      <c r="I49" s="5">
        <v>483</v>
      </c>
      <c r="J49" s="5">
        <v>380</v>
      </c>
      <c r="K49" s="5">
        <v>771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273">
        <v>3419</v>
      </c>
      <c r="R49" s="5">
        <v>0</v>
      </c>
      <c r="S49" s="275">
        <v>2483</v>
      </c>
      <c r="T49" s="5">
        <v>0</v>
      </c>
      <c r="U49" s="5">
        <v>1360</v>
      </c>
      <c r="V49" s="5">
        <v>20</v>
      </c>
      <c r="W49" s="5">
        <v>14</v>
      </c>
      <c r="X49" s="5">
        <v>16</v>
      </c>
      <c r="Y49" s="5">
        <v>23</v>
      </c>
      <c r="Z49" s="5">
        <v>22</v>
      </c>
      <c r="AA49" s="5">
        <v>10</v>
      </c>
      <c r="AB49" s="5">
        <v>26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211">
        <v>131</v>
      </c>
      <c r="AI49" s="5">
        <v>1</v>
      </c>
      <c r="AJ49" s="5">
        <v>0</v>
      </c>
      <c r="AK49" s="5">
        <v>9</v>
      </c>
      <c r="AL49" s="5">
        <v>5</v>
      </c>
      <c r="AM49" s="5">
        <v>0</v>
      </c>
      <c r="AN49" s="5">
        <v>0</v>
      </c>
      <c r="AO49" s="5">
        <v>33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48</v>
      </c>
    </row>
    <row r="50" spans="1:47" ht="15" thickBot="1" x14ac:dyDescent="0.25">
      <c r="A50" s="1" t="s">
        <v>72</v>
      </c>
      <c r="B50" s="52" t="s">
        <v>341</v>
      </c>
      <c r="C50" s="28"/>
      <c r="D50" s="28"/>
      <c r="E50" s="44">
        <v>321</v>
      </c>
      <c r="F50" s="44">
        <v>240</v>
      </c>
      <c r="G50" s="44">
        <v>265</v>
      </c>
      <c r="H50" s="44">
        <v>252</v>
      </c>
      <c r="I50" s="44">
        <v>237</v>
      </c>
      <c r="J50" s="44">
        <v>265</v>
      </c>
      <c r="K50" s="44">
        <v>313</v>
      </c>
      <c r="L50" s="44"/>
      <c r="M50" s="44"/>
      <c r="N50" s="44"/>
      <c r="O50" s="44"/>
      <c r="P50" s="44"/>
      <c r="Q50" s="272">
        <v>1893</v>
      </c>
      <c r="R50" s="22"/>
      <c r="S50" s="274">
        <v>366</v>
      </c>
      <c r="T50" s="26"/>
      <c r="U50" s="7">
        <v>367</v>
      </c>
      <c r="V50" s="43">
        <v>3</v>
      </c>
      <c r="W50" s="43">
        <v>2</v>
      </c>
      <c r="X50" s="43">
        <v>3</v>
      </c>
      <c r="Y50" s="43">
        <v>5</v>
      </c>
      <c r="Z50" s="43">
        <v>12</v>
      </c>
      <c r="AA50" s="43">
        <v>6</v>
      </c>
      <c r="AB50" s="43">
        <v>10</v>
      </c>
      <c r="AC50" s="43"/>
      <c r="AD50" s="43"/>
      <c r="AE50" s="43"/>
      <c r="AF50" s="43"/>
      <c r="AG50" s="43"/>
      <c r="AH50" s="105">
        <v>41</v>
      </c>
      <c r="AI50" s="43">
        <v>1</v>
      </c>
      <c r="AJ50" s="43">
        <v>0</v>
      </c>
      <c r="AK50" s="43">
        <v>0</v>
      </c>
      <c r="AL50" s="43">
        <v>0</v>
      </c>
      <c r="AM50" s="43">
        <v>0</v>
      </c>
      <c r="AN50" s="43">
        <v>2</v>
      </c>
      <c r="AO50" s="43">
        <v>0</v>
      </c>
      <c r="AP50" s="43"/>
      <c r="AQ50" s="43"/>
      <c r="AR50" s="43"/>
      <c r="AS50" s="43"/>
      <c r="AT50" s="43"/>
      <c r="AU50" s="7">
        <v>3</v>
      </c>
    </row>
    <row r="51" spans="1:47" ht="15" thickBot="1" x14ac:dyDescent="0.25">
      <c r="A51" s="1" t="s">
        <v>72</v>
      </c>
      <c r="B51" s="52" t="s">
        <v>342</v>
      </c>
      <c r="C51" s="28"/>
      <c r="D51" s="28"/>
      <c r="E51" s="44">
        <v>13</v>
      </c>
      <c r="F51" s="44">
        <v>2</v>
      </c>
      <c r="G51" s="44">
        <v>18</v>
      </c>
      <c r="H51" s="44">
        <v>21</v>
      </c>
      <c r="I51" s="44">
        <v>0</v>
      </c>
      <c r="J51" s="44">
        <v>0</v>
      </c>
      <c r="K51" s="44">
        <v>10</v>
      </c>
      <c r="L51" s="44"/>
      <c r="M51" s="44"/>
      <c r="N51" s="44"/>
      <c r="O51" s="44"/>
      <c r="P51" s="44"/>
      <c r="Q51" s="272">
        <v>64</v>
      </c>
      <c r="R51" s="22"/>
      <c r="S51" s="274">
        <v>36</v>
      </c>
      <c r="T51" s="26"/>
      <c r="U51" s="7">
        <v>28</v>
      </c>
      <c r="V51" s="43">
        <v>1</v>
      </c>
      <c r="W51" s="43">
        <v>0</v>
      </c>
      <c r="X51" s="43">
        <v>3</v>
      </c>
      <c r="Y51" s="43">
        <v>4</v>
      </c>
      <c r="Z51" s="43">
        <v>0</v>
      </c>
      <c r="AA51" s="43">
        <v>0</v>
      </c>
      <c r="AB51" s="43">
        <v>0</v>
      </c>
      <c r="AC51" s="43"/>
      <c r="AD51" s="43"/>
      <c r="AE51" s="43"/>
      <c r="AF51" s="43"/>
      <c r="AG51" s="43"/>
      <c r="AH51" s="105">
        <v>8</v>
      </c>
      <c r="AI51" s="43">
        <v>0</v>
      </c>
      <c r="AJ51" s="43">
        <v>0</v>
      </c>
      <c r="AK51" s="43">
        <v>2</v>
      </c>
      <c r="AL51" s="43">
        <v>2</v>
      </c>
      <c r="AM51" s="43">
        <v>0</v>
      </c>
      <c r="AN51" s="43">
        <v>0</v>
      </c>
      <c r="AO51" s="43">
        <v>1</v>
      </c>
      <c r="AP51" s="43"/>
      <c r="AQ51" s="43"/>
      <c r="AR51" s="43"/>
      <c r="AS51" s="43"/>
      <c r="AT51" s="43"/>
      <c r="AU51" s="7">
        <v>5</v>
      </c>
    </row>
    <row r="52" spans="1:47" ht="15" thickBot="1" x14ac:dyDescent="0.25">
      <c r="A52" s="1" t="s">
        <v>72</v>
      </c>
      <c r="B52" s="52" t="s">
        <v>343</v>
      </c>
      <c r="C52" s="28"/>
      <c r="D52" s="28"/>
      <c r="E52" s="44">
        <v>16</v>
      </c>
      <c r="F52" s="44">
        <v>15</v>
      </c>
      <c r="G52" s="44">
        <v>15</v>
      </c>
      <c r="H52" s="44">
        <v>44</v>
      </c>
      <c r="I52" s="44">
        <v>0</v>
      </c>
      <c r="J52" s="44">
        <v>23</v>
      </c>
      <c r="K52" s="44">
        <v>12</v>
      </c>
      <c r="L52" s="44"/>
      <c r="M52" s="44"/>
      <c r="N52" s="44"/>
      <c r="O52" s="44"/>
      <c r="P52" s="44"/>
      <c r="Q52" s="272">
        <v>125</v>
      </c>
      <c r="R52" s="22"/>
      <c r="S52" s="274">
        <v>0</v>
      </c>
      <c r="T52" s="26"/>
      <c r="U52" s="7">
        <v>25</v>
      </c>
      <c r="V52" s="43">
        <v>0</v>
      </c>
      <c r="W52" s="43">
        <v>0</v>
      </c>
      <c r="X52" s="43">
        <v>2</v>
      </c>
      <c r="Y52" s="43">
        <v>2</v>
      </c>
      <c r="Z52" s="43">
        <v>0</v>
      </c>
      <c r="AA52" s="43">
        <v>0</v>
      </c>
      <c r="AB52" s="43">
        <v>0</v>
      </c>
      <c r="AC52" s="43"/>
      <c r="AD52" s="43"/>
      <c r="AE52" s="43"/>
      <c r="AF52" s="43"/>
      <c r="AG52" s="43"/>
      <c r="AH52" s="105">
        <v>4</v>
      </c>
      <c r="AI52" s="43">
        <v>0</v>
      </c>
      <c r="AJ52" s="43">
        <v>0</v>
      </c>
      <c r="AK52" s="43">
        <v>0</v>
      </c>
      <c r="AL52" s="43">
        <v>2</v>
      </c>
      <c r="AM52" s="43">
        <v>0</v>
      </c>
      <c r="AN52" s="43">
        <v>0</v>
      </c>
      <c r="AO52" s="43">
        <v>0</v>
      </c>
      <c r="AP52" s="43"/>
      <c r="AQ52" s="43"/>
      <c r="AR52" s="43"/>
      <c r="AS52" s="43"/>
      <c r="AT52" s="43"/>
      <c r="AU52" s="7">
        <v>2</v>
      </c>
    </row>
    <row r="53" spans="1:47" ht="15" thickBot="1" x14ac:dyDescent="0.25">
      <c r="A53" s="1" t="s">
        <v>72</v>
      </c>
      <c r="B53" s="52" t="s">
        <v>344</v>
      </c>
      <c r="C53" s="28"/>
      <c r="D53" s="28"/>
      <c r="E53" s="44">
        <v>5</v>
      </c>
      <c r="F53" s="44">
        <v>6</v>
      </c>
      <c r="G53" s="44">
        <v>7</v>
      </c>
      <c r="H53" s="44">
        <v>1</v>
      </c>
      <c r="I53" s="44">
        <v>6</v>
      </c>
      <c r="J53" s="44">
        <v>7</v>
      </c>
      <c r="K53" s="44">
        <v>8</v>
      </c>
      <c r="L53" s="44"/>
      <c r="M53" s="44"/>
      <c r="N53" s="44"/>
      <c r="O53" s="44"/>
      <c r="P53" s="44"/>
      <c r="Q53" s="272">
        <v>40</v>
      </c>
      <c r="R53" s="22"/>
      <c r="S53" s="274">
        <v>11</v>
      </c>
      <c r="T53" s="26"/>
      <c r="U53" s="7">
        <v>10</v>
      </c>
      <c r="V53" s="43">
        <v>0</v>
      </c>
      <c r="W53" s="43">
        <v>0</v>
      </c>
      <c r="X53" s="43">
        <v>1</v>
      </c>
      <c r="Y53" s="43">
        <v>1</v>
      </c>
      <c r="Z53" s="43">
        <v>0</v>
      </c>
      <c r="AA53" s="43">
        <v>1</v>
      </c>
      <c r="AB53" s="43">
        <v>4</v>
      </c>
      <c r="AC53" s="43"/>
      <c r="AD53" s="43"/>
      <c r="AE53" s="43"/>
      <c r="AF53" s="43"/>
      <c r="AG53" s="43"/>
      <c r="AH53" s="105">
        <v>7</v>
      </c>
      <c r="AI53" s="43">
        <v>0</v>
      </c>
      <c r="AJ53" s="43">
        <v>0</v>
      </c>
      <c r="AK53" s="43">
        <v>2</v>
      </c>
      <c r="AL53" s="43">
        <v>0</v>
      </c>
      <c r="AM53" s="43">
        <v>0</v>
      </c>
      <c r="AN53" s="43">
        <v>0</v>
      </c>
      <c r="AO53" s="43">
        <v>0</v>
      </c>
      <c r="AP53" s="43"/>
      <c r="AQ53" s="43"/>
      <c r="AR53" s="43"/>
      <c r="AS53" s="43"/>
      <c r="AT53" s="43"/>
      <c r="AU53" s="7">
        <v>2</v>
      </c>
    </row>
    <row r="54" spans="1:47" ht="15" thickBot="1" x14ac:dyDescent="0.25">
      <c r="A54" s="1" t="s">
        <v>72</v>
      </c>
      <c r="B54" s="52" t="s">
        <v>345</v>
      </c>
      <c r="C54" s="28"/>
      <c r="D54" s="28"/>
      <c r="E54" s="44">
        <v>3</v>
      </c>
      <c r="F54" s="44">
        <v>0</v>
      </c>
      <c r="G54" s="44">
        <v>4</v>
      </c>
      <c r="H54" s="44">
        <v>7</v>
      </c>
      <c r="I54" s="44">
        <v>6</v>
      </c>
      <c r="J54" s="44">
        <v>5</v>
      </c>
      <c r="K54" s="44">
        <v>4</v>
      </c>
      <c r="L54" s="44"/>
      <c r="M54" s="44"/>
      <c r="N54" s="44"/>
      <c r="O54" s="44"/>
      <c r="P54" s="44"/>
      <c r="Q54" s="272">
        <v>29</v>
      </c>
      <c r="R54" s="22"/>
      <c r="S54" s="274">
        <v>0</v>
      </c>
      <c r="T54" s="26"/>
      <c r="U54" s="7">
        <v>7</v>
      </c>
      <c r="V54" s="43">
        <v>1</v>
      </c>
      <c r="W54" s="43">
        <v>0</v>
      </c>
      <c r="X54" s="43">
        <v>0</v>
      </c>
      <c r="Y54" s="43">
        <v>0</v>
      </c>
      <c r="Z54" s="43">
        <v>0</v>
      </c>
      <c r="AA54" s="43">
        <v>0</v>
      </c>
      <c r="AB54" s="43">
        <v>0</v>
      </c>
      <c r="AC54" s="43"/>
      <c r="AD54" s="43"/>
      <c r="AE54" s="43"/>
      <c r="AF54" s="43"/>
      <c r="AG54" s="43"/>
      <c r="AH54" s="105">
        <v>1</v>
      </c>
      <c r="AI54" s="43">
        <v>0</v>
      </c>
      <c r="AJ54" s="43">
        <v>0</v>
      </c>
      <c r="AK54" s="43">
        <v>0</v>
      </c>
      <c r="AL54" s="43">
        <v>0</v>
      </c>
      <c r="AM54" s="43">
        <v>2</v>
      </c>
      <c r="AN54" s="43">
        <v>0</v>
      </c>
      <c r="AO54" s="43">
        <v>0</v>
      </c>
      <c r="AP54" s="43"/>
      <c r="AQ54" s="43"/>
      <c r="AR54" s="43"/>
      <c r="AS54" s="43"/>
      <c r="AT54" s="43"/>
      <c r="AU54" s="7">
        <v>2</v>
      </c>
    </row>
    <row r="55" spans="1:47" ht="15" thickBot="1" x14ac:dyDescent="0.25">
      <c r="A55" s="1" t="s">
        <v>72</v>
      </c>
      <c r="B55" s="52" t="s">
        <v>346</v>
      </c>
      <c r="C55" s="28"/>
      <c r="D55" s="28"/>
      <c r="E55" s="44">
        <v>5</v>
      </c>
      <c r="F55" s="44">
        <v>2</v>
      </c>
      <c r="G55" s="44">
        <v>3</v>
      </c>
      <c r="H55" s="44">
        <v>4</v>
      </c>
      <c r="I55" s="44">
        <v>6</v>
      </c>
      <c r="J55" s="44">
        <v>3</v>
      </c>
      <c r="K55" s="44">
        <v>7</v>
      </c>
      <c r="L55" s="44"/>
      <c r="M55" s="44"/>
      <c r="N55" s="44"/>
      <c r="O55" s="44"/>
      <c r="P55" s="44"/>
      <c r="Q55" s="272">
        <v>30</v>
      </c>
      <c r="R55" s="22"/>
      <c r="S55" s="274">
        <v>17</v>
      </c>
      <c r="T55" s="26"/>
      <c r="U55" s="7">
        <v>16</v>
      </c>
      <c r="V55" s="43">
        <v>0</v>
      </c>
      <c r="W55" s="43">
        <v>0</v>
      </c>
      <c r="X55" s="43">
        <v>2</v>
      </c>
      <c r="Y55" s="43">
        <v>0</v>
      </c>
      <c r="Z55" s="43">
        <v>1</v>
      </c>
      <c r="AA55" s="43">
        <v>1</v>
      </c>
      <c r="AB55" s="43">
        <v>1</v>
      </c>
      <c r="AC55" s="43"/>
      <c r="AD55" s="43"/>
      <c r="AE55" s="43"/>
      <c r="AF55" s="43"/>
      <c r="AG55" s="43"/>
      <c r="AH55" s="105">
        <v>5</v>
      </c>
      <c r="AI55" s="43">
        <v>0</v>
      </c>
      <c r="AJ55" s="43">
        <v>0</v>
      </c>
      <c r="AK55" s="43">
        <v>4</v>
      </c>
      <c r="AL55" s="43">
        <v>0</v>
      </c>
      <c r="AM55" s="43">
        <v>0</v>
      </c>
      <c r="AN55" s="43">
        <v>0</v>
      </c>
      <c r="AO55" s="43">
        <v>4</v>
      </c>
      <c r="AP55" s="43"/>
      <c r="AQ55" s="43"/>
      <c r="AR55" s="43"/>
      <c r="AS55" s="43"/>
      <c r="AT55" s="43"/>
      <c r="AU55" s="7">
        <v>8</v>
      </c>
    </row>
    <row r="56" spans="1:47" ht="15" thickBot="1" x14ac:dyDescent="0.25">
      <c r="A56" s="1" t="s">
        <v>72</v>
      </c>
      <c r="B56" s="52" t="s">
        <v>347</v>
      </c>
      <c r="C56" s="28"/>
      <c r="D56" s="28"/>
      <c r="E56" s="44">
        <v>13</v>
      </c>
      <c r="F56" s="44">
        <v>5</v>
      </c>
      <c r="G56" s="44">
        <v>3</v>
      </c>
      <c r="H56" s="44">
        <v>9</v>
      </c>
      <c r="I56" s="44">
        <v>12</v>
      </c>
      <c r="J56" s="44">
        <v>10</v>
      </c>
      <c r="K56" s="44">
        <v>8</v>
      </c>
      <c r="L56" s="44"/>
      <c r="M56" s="44"/>
      <c r="N56" s="44"/>
      <c r="O56" s="44"/>
      <c r="P56" s="44"/>
      <c r="Q56" s="272">
        <v>60</v>
      </c>
      <c r="R56" s="22"/>
      <c r="S56" s="274">
        <v>22</v>
      </c>
      <c r="T56" s="26"/>
      <c r="U56" s="7">
        <v>17</v>
      </c>
      <c r="V56" s="43">
        <v>2</v>
      </c>
      <c r="W56" s="43">
        <v>0</v>
      </c>
      <c r="X56" s="43">
        <v>0</v>
      </c>
      <c r="Y56" s="43">
        <v>0</v>
      </c>
      <c r="Z56" s="43">
        <v>2</v>
      </c>
      <c r="AA56" s="43">
        <v>2</v>
      </c>
      <c r="AB56" s="43">
        <v>1</v>
      </c>
      <c r="AC56" s="43"/>
      <c r="AD56" s="43"/>
      <c r="AE56" s="43"/>
      <c r="AF56" s="43"/>
      <c r="AG56" s="43"/>
      <c r="AH56" s="105">
        <v>7</v>
      </c>
      <c r="AI56" s="43">
        <v>0</v>
      </c>
      <c r="AJ56" s="43">
        <v>2</v>
      </c>
      <c r="AK56" s="43">
        <v>0</v>
      </c>
      <c r="AL56" s="43">
        <v>0</v>
      </c>
      <c r="AM56" s="43">
        <v>1</v>
      </c>
      <c r="AN56" s="43">
        <v>0</v>
      </c>
      <c r="AO56" s="43">
        <v>1</v>
      </c>
      <c r="AP56" s="43"/>
      <c r="AQ56" s="43"/>
      <c r="AR56" s="43"/>
      <c r="AS56" s="43"/>
      <c r="AT56" s="43"/>
      <c r="AU56" s="7">
        <v>4</v>
      </c>
    </row>
    <row r="57" spans="1:47" ht="15" thickBot="1" x14ac:dyDescent="0.25">
      <c r="A57" s="1" t="s">
        <v>72</v>
      </c>
      <c r="B57" s="52" t="s">
        <v>348</v>
      </c>
      <c r="C57" s="28"/>
      <c r="D57" s="28"/>
      <c r="E57" s="44">
        <v>2</v>
      </c>
      <c r="F57" s="44">
        <v>1</v>
      </c>
      <c r="G57" s="44">
        <v>3</v>
      </c>
      <c r="H57" s="44">
        <v>11</v>
      </c>
      <c r="I57" s="44">
        <v>1</v>
      </c>
      <c r="J57" s="44">
        <v>3</v>
      </c>
      <c r="K57" s="44">
        <v>3</v>
      </c>
      <c r="L57" s="44"/>
      <c r="M57" s="44"/>
      <c r="N57" s="44"/>
      <c r="O57" s="44"/>
      <c r="P57" s="44"/>
      <c r="Q57" s="272">
        <v>24</v>
      </c>
      <c r="R57" s="22"/>
      <c r="S57" s="274">
        <v>7</v>
      </c>
      <c r="T57" s="26"/>
      <c r="U57" s="7">
        <v>6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1</v>
      </c>
      <c r="AC57" s="43"/>
      <c r="AD57" s="43"/>
      <c r="AE57" s="43"/>
      <c r="AF57" s="43"/>
      <c r="AG57" s="43"/>
      <c r="AH57" s="105">
        <v>1</v>
      </c>
      <c r="AI57" s="43">
        <v>0</v>
      </c>
      <c r="AJ57" s="43">
        <v>0</v>
      </c>
      <c r="AK57" s="43">
        <v>0</v>
      </c>
      <c r="AL57" s="43">
        <v>0</v>
      </c>
      <c r="AM57" s="43">
        <v>0</v>
      </c>
      <c r="AN57" s="43">
        <v>0</v>
      </c>
      <c r="AO57" s="43">
        <v>0</v>
      </c>
      <c r="AP57" s="43"/>
      <c r="AQ57" s="43"/>
      <c r="AR57" s="43"/>
      <c r="AS57" s="43"/>
      <c r="AT57" s="43"/>
      <c r="AU57" s="7">
        <v>0</v>
      </c>
    </row>
    <row r="58" spans="1:47" ht="15" thickBot="1" x14ac:dyDescent="0.25">
      <c r="A58" s="1" t="s">
        <v>72</v>
      </c>
      <c r="B58" s="52" t="s">
        <v>349</v>
      </c>
      <c r="C58" s="28"/>
      <c r="D58" s="28"/>
      <c r="E58" s="44">
        <v>5</v>
      </c>
      <c r="F58" s="44">
        <v>7</v>
      </c>
      <c r="G58" s="44">
        <v>11</v>
      </c>
      <c r="H58" s="44">
        <v>13</v>
      </c>
      <c r="I58" s="44">
        <v>11</v>
      </c>
      <c r="J58" s="44">
        <v>7</v>
      </c>
      <c r="K58" s="44">
        <v>11</v>
      </c>
      <c r="L58" s="44"/>
      <c r="M58" s="44"/>
      <c r="N58" s="44"/>
      <c r="O58" s="44"/>
      <c r="P58" s="44"/>
      <c r="Q58" s="272">
        <v>65</v>
      </c>
      <c r="R58" s="22"/>
      <c r="S58" s="274">
        <v>18</v>
      </c>
      <c r="T58" s="26"/>
      <c r="U58" s="7">
        <v>15</v>
      </c>
      <c r="V58" s="43">
        <v>1</v>
      </c>
      <c r="W58" s="43">
        <v>1</v>
      </c>
      <c r="X58" s="43">
        <v>0</v>
      </c>
      <c r="Y58" s="43">
        <v>1</v>
      </c>
      <c r="Z58" s="43">
        <v>3</v>
      </c>
      <c r="AA58" s="43">
        <v>2</v>
      </c>
      <c r="AB58" s="43">
        <v>3</v>
      </c>
      <c r="AC58" s="43"/>
      <c r="AD58" s="43"/>
      <c r="AE58" s="43"/>
      <c r="AF58" s="43"/>
      <c r="AG58" s="43"/>
      <c r="AH58" s="105">
        <v>11</v>
      </c>
      <c r="AI58" s="43">
        <v>1</v>
      </c>
      <c r="AJ58" s="43">
        <v>2</v>
      </c>
      <c r="AK58" s="43">
        <v>2</v>
      </c>
      <c r="AL58" s="43">
        <v>1</v>
      </c>
      <c r="AM58" s="43">
        <v>0</v>
      </c>
      <c r="AN58" s="43">
        <v>0</v>
      </c>
      <c r="AO58" s="43">
        <v>0</v>
      </c>
      <c r="AP58" s="43"/>
      <c r="AQ58" s="43"/>
      <c r="AR58" s="43"/>
      <c r="AS58" s="43"/>
      <c r="AT58" s="43"/>
      <c r="AU58" s="7">
        <v>6</v>
      </c>
    </row>
    <row r="59" spans="1:47" ht="15" thickBot="1" x14ac:dyDescent="0.25">
      <c r="A59" s="1" t="s">
        <v>72</v>
      </c>
      <c r="B59" s="52" t="s">
        <v>350</v>
      </c>
      <c r="C59" s="28"/>
      <c r="D59" s="28"/>
      <c r="E59" s="44">
        <v>3</v>
      </c>
      <c r="F59" s="44">
        <v>0</v>
      </c>
      <c r="G59" s="44">
        <v>6</v>
      </c>
      <c r="H59" s="44">
        <v>19</v>
      </c>
      <c r="I59" s="44">
        <v>6</v>
      </c>
      <c r="J59" s="44">
        <v>6</v>
      </c>
      <c r="K59" s="44">
        <v>11</v>
      </c>
      <c r="L59" s="44"/>
      <c r="M59" s="44"/>
      <c r="N59" s="44"/>
      <c r="O59" s="44"/>
      <c r="P59" s="44"/>
      <c r="Q59" s="272">
        <v>51</v>
      </c>
      <c r="R59" s="22"/>
      <c r="S59" s="274">
        <v>30</v>
      </c>
      <c r="T59" s="26"/>
      <c r="U59" s="7">
        <v>20</v>
      </c>
      <c r="V59" s="43">
        <v>1</v>
      </c>
      <c r="W59" s="43">
        <v>0</v>
      </c>
      <c r="X59" s="43">
        <v>0</v>
      </c>
      <c r="Y59" s="43">
        <v>0</v>
      </c>
      <c r="Z59" s="43">
        <v>0</v>
      </c>
      <c r="AA59" s="43">
        <v>3</v>
      </c>
      <c r="AB59" s="43">
        <v>6</v>
      </c>
      <c r="AC59" s="43"/>
      <c r="AD59" s="43"/>
      <c r="AE59" s="43"/>
      <c r="AF59" s="43"/>
      <c r="AG59" s="43"/>
      <c r="AH59" s="105">
        <v>10</v>
      </c>
      <c r="AI59" s="43">
        <v>0</v>
      </c>
      <c r="AJ59" s="43">
        <v>0</v>
      </c>
      <c r="AK59" s="43">
        <v>4</v>
      </c>
      <c r="AL59" s="43">
        <v>0</v>
      </c>
      <c r="AM59" s="43">
        <v>4</v>
      </c>
      <c r="AN59" s="43">
        <v>7</v>
      </c>
      <c r="AO59" s="43">
        <v>0</v>
      </c>
      <c r="AP59" s="43"/>
      <c r="AQ59" s="43"/>
      <c r="AR59" s="43"/>
      <c r="AS59" s="43"/>
      <c r="AT59" s="43"/>
      <c r="AU59" s="7">
        <v>15</v>
      </c>
    </row>
    <row r="60" spans="1:47" ht="15" thickBot="1" x14ac:dyDescent="0.25">
      <c r="A60" s="1" t="s">
        <v>72</v>
      </c>
      <c r="B60" s="52" t="s">
        <v>351</v>
      </c>
      <c r="C60" s="28"/>
      <c r="D60" s="28"/>
      <c r="E60" s="44">
        <v>16</v>
      </c>
      <c r="F60" s="44">
        <v>12</v>
      </c>
      <c r="G60" s="44">
        <v>15</v>
      </c>
      <c r="H60" s="44">
        <v>37</v>
      </c>
      <c r="I60" s="44">
        <v>21</v>
      </c>
      <c r="J60" s="44">
        <v>16</v>
      </c>
      <c r="K60" s="44">
        <v>23</v>
      </c>
      <c r="L60" s="44"/>
      <c r="M60" s="44"/>
      <c r="N60" s="44"/>
      <c r="O60" s="44"/>
      <c r="P60" s="44"/>
      <c r="Q60" s="272">
        <v>140</v>
      </c>
      <c r="R60" s="22"/>
      <c r="S60" s="274">
        <v>60</v>
      </c>
      <c r="T60" s="26"/>
      <c r="U60" s="7">
        <v>47</v>
      </c>
      <c r="V60" s="43">
        <v>3</v>
      </c>
      <c r="W60" s="43">
        <v>0</v>
      </c>
      <c r="X60" s="43">
        <v>9</v>
      </c>
      <c r="Y60" s="43">
        <v>3</v>
      </c>
      <c r="Z60" s="43">
        <v>1</v>
      </c>
      <c r="AA60" s="43">
        <v>5</v>
      </c>
      <c r="AB60" s="43">
        <v>11</v>
      </c>
      <c r="AC60" s="43"/>
      <c r="AD60" s="43"/>
      <c r="AE60" s="43"/>
      <c r="AF60" s="43"/>
      <c r="AG60" s="43"/>
      <c r="AH60" s="105">
        <v>32</v>
      </c>
      <c r="AI60" s="43">
        <v>2</v>
      </c>
      <c r="AJ60" s="43">
        <v>0</v>
      </c>
      <c r="AK60" s="43">
        <v>2</v>
      </c>
      <c r="AL60" s="43">
        <v>0</v>
      </c>
      <c r="AM60" s="43">
        <v>1</v>
      </c>
      <c r="AN60" s="43">
        <v>0</v>
      </c>
      <c r="AO60" s="43">
        <v>0</v>
      </c>
      <c r="AP60" s="43"/>
      <c r="AQ60" s="43"/>
      <c r="AR60" s="43"/>
      <c r="AS60" s="43"/>
      <c r="AT60" s="43"/>
      <c r="AU60" s="7">
        <v>5</v>
      </c>
    </row>
    <row r="61" spans="1:47" ht="15" thickBot="1" x14ac:dyDescent="0.25">
      <c r="A61" s="1" t="s">
        <v>72</v>
      </c>
      <c r="B61" s="52" t="s">
        <v>352</v>
      </c>
      <c r="C61" s="28"/>
      <c r="D61" s="28"/>
      <c r="E61" s="44">
        <v>2</v>
      </c>
      <c r="F61" s="44">
        <v>0</v>
      </c>
      <c r="G61" s="44">
        <v>4</v>
      </c>
      <c r="H61" s="44">
        <v>12</v>
      </c>
      <c r="I61" s="44">
        <v>3</v>
      </c>
      <c r="J61" s="44">
        <v>0</v>
      </c>
      <c r="K61" s="44">
        <v>2</v>
      </c>
      <c r="L61" s="44"/>
      <c r="M61" s="44"/>
      <c r="N61" s="44"/>
      <c r="O61" s="44"/>
      <c r="P61" s="44"/>
      <c r="Q61" s="272">
        <v>23</v>
      </c>
      <c r="R61" s="22"/>
      <c r="S61" s="274">
        <v>13</v>
      </c>
      <c r="T61" s="26"/>
      <c r="U61" s="7">
        <v>14</v>
      </c>
      <c r="V61" s="43">
        <v>0</v>
      </c>
      <c r="W61" s="43">
        <v>0</v>
      </c>
      <c r="X61" s="43">
        <v>2</v>
      </c>
      <c r="Y61" s="43">
        <v>0</v>
      </c>
      <c r="Z61" s="43">
        <v>0</v>
      </c>
      <c r="AA61" s="43">
        <v>0</v>
      </c>
      <c r="AB61" s="43">
        <v>1</v>
      </c>
      <c r="AC61" s="43"/>
      <c r="AD61" s="43"/>
      <c r="AE61" s="43"/>
      <c r="AF61" s="43"/>
      <c r="AG61" s="43"/>
      <c r="AH61" s="105">
        <v>3</v>
      </c>
      <c r="AI61" s="43">
        <v>0</v>
      </c>
      <c r="AJ61" s="43">
        <v>0</v>
      </c>
      <c r="AK61" s="43">
        <v>4</v>
      </c>
      <c r="AL61" s="43">
        <v>0</v>
      </c>
      <c r="AM61" s="43">
        <v>2</v>
      </c>
      <c r="AN61" s="43">
        <v>0</v>
      </c>
      <c r="AO61" s="43">
        <v>0</v>
      </c>
      <c r="AP61" s="43"/>
      <c r="AQ61" s="43"/>
      <c r="AR61" s="43"/>
      <c r="AS61" s="43"/>
      <c r="AT61" s="43"/>
      <c r="AU61" s="7">
        <v>6</v>
      </c>
    </row>
    <row r="62" spans="1:47" ht="15" thickBot="1" x14ac:dyDescent="0.25">
      <c r="A62" s="1" t="s">
        <v>72</v>
      </c>
      <c r="B62" s="52" t="s">
        <v>353</v>
      </c>
      <c r="C62" s="28"/>
      <c r="D62" s="28"/>
      <c r="E62" s="44">
        <v>9</v>
      </c>
      <c r="F62" s="44">
        <v>5</v>
      </c>
      <c r="G62" s="44">
        <v>9</v>
      </c>
      <c r="H62" s="44">
        <v>3</v>
      </c>
      <c r="I62" s="44">
        <v>10</v>
      </c>
      <c r="J62" s="44">
        <v>7</v>
      </c>
      <c r="K62" s="44">
        <v>8</v>
      </c>
      <c r="L62" s="44"/>
      <c r="M62" s="44"/>
      <c r="N62" s="44"/>
      <c r="O62" s="44"/>
      <c r="P62" s="44"/>
      <c r="Q62" s="272">
        <v>51</v>
      </c>
      <c r="R62" s="22"/>
      <c r="S62" s="274">
        <v>15</v>
      </c>
      <c r="T62" s="26"/>
      <c r="U62" s="7">
        <v>11</v>
      </c>
      <c r="V62" s="43">
        <v>1</v>
      </c>
      <c r="W62" s="43">
        <v>0</v>
      </c>
      <c r="X62" s="43">
        <v>0</v>
      </c>
      <c r="Y62" s="43">
        <v>0</v>
      </c>
      <c r="Z62" s="43">
        <v>0</v>
      </c>
      <c r="AA62" s="43">
        <v>1</v>
      </c>
      <c r="AB62" s="43">
        <v>6</v>
      </c>
      <c r="AC62" s="43"/>
      <c r="AD62" s="43"/>
      <c r="AE62" s="43"/>
      <c r="AF62" s="43"/>
      <c r="AG62" s="43"/>
      <c r="AH62" s="105">
        <v>8</v>
      </c>
      <c r="AI62" s="43">
        <v>0</v>
      </c>
      <c r="AJ62" s="43">
        <v>0</v>
      </c>
      <c r="AK62" s="43">
        <v>0</v>
      </c>
      <c r="AL62" s="43">
        <v>0</v>
      </c>
      <c r="AM62" s="43">
        <v>0</v>
      </c>
      <c r="AN62" s="43">
        <v>0</v>
      </c>
      <c r="AO62" s="43">
        <v>0</v>
      </c>
      <c r="AP62" s="43"/>
      <c r="AQ62" s="43"/>
      <c r="AR62" s="43"/>
      <c r="AS62" s="43"/>
      <c r="AT62" s="43"/>
      <c r="AU62" s="7">
        <v>0</v>
      </c>
    </row>
    <row r="63" spans="1:47" ht="15" thickBot="1" x14ac:dyDescent="0.25">
      <c r="A63" s="51" t="s">
        <v>72</v>
      </c>
      <c r="B63" s="52" t="s">
        <v>354</v>
      </c>
      <c r="C63" s="28"/>
      <c r="D63" s="28"/>
      <c r="E63" s="44">
        <v>492</v>
      </c>
      <c r="F63" s="44">
        <v>419</v>
      </c>
      <c r="G63" s="44">
        <v>523</v>
      </c>
      <c r="H63" s="44">
        <v>486</v>
      </c>
      <c r="I63" s="44">
        <v>460</v>
      </c>
      <c r="J63" s="44">
        <v>469</v>
      </c>
      <c r="K63" s="44">
        <v>578</v>
      </c>
      <c r="L63" s="44"/>
      <c r="M63" s="44"/>
      <c r="N63" s="44"/>
      <c r="O63" s="44"/>
      <c r="P63" s="44"/>
      <c r="Q63" s="272">
        <v>3427</v>
      </c>
      <c r="R63" s="22"/>
      <c r="S63" s="274">
        <v>634</v>
      </c>
      <c r="T63" s="26"/>
      <c r="U63" s="7">
        <v>616</v>
      </c>
      <c r="V63" s="43">
        <v>23</v>
      </c>
      <c r="W63" s="43">
        <v>22</v>
      </c>
      <c r="X63" s="43">
        <v>26</v>
      </c>
      <c r="Y63" s="43">
        <v>36</v>
      </c>
      <c r="Z63" s="43">
        <v>19</v>
      </c>
      <c r="AA63" s="43">
        <v>33</v>
      </c>
      <c r="AB63" s="43">
        <v>32</v>
      </c>
      <c r="AC63" s="43"/>
      <c r="AD63" s="43"/>
      <c r="AE63" s="43"/>
      <c r="AF63" s="43"/>
      <c r="AG63" s="43"/>
      <c r="AH63" s="105">
        <v>191</v>
      </c>
      <c r="AI63" s="43">
        <v>0</v>
      </c>
      <c r="AJ63" s="43">
        <v>1</v>
      </c>
      <c r="AK63" s="43">
        <v>8</v>
      </c>
      <c r="AL63" s="43">
        <v>4</v>
      </c>
      <c r="AM63" s="43">
        <v>13</v>
      </c>
      <c r="AN63" s="43">
        <v>252</v>
      </c>
      <c r="AO63" s="43">
        <v>8</v>
      </c>
      <c r="AP63" s="43"/>
      <c r="AQ63" s="43"/>
      <c r="AR63" s="43"/>
      <c r="AS63" s="43"/>
      <c r="AT63" s="43"/>
      <c r="AU63" s="7">
        <v>286</v>
      </c>
    </row>
    <row r="64" spans="1:47" ht="15" thickBot="1" x14ac:dyDescent="0.25">
      <c r="A64" s="294" t="s">
        <v>160</v>
      </c>
      <c r="B64" s="295"/>
      <c r="C64" s="276">
        <v>99.209225700164737</v>
      </c>
      <c r="D64" s="75">
        <v>4.960461285008237</v>
      </c>
      <c r="E64" s="5">
        <v>905</v>
      </c>
      <c r="F64" s="5">
        <v>714</v>
      </c>
      <c r="G64" s="5">
        <v>886</v>
      </c>
      <c r="H64" s="5">
        <v>919</v>
      </c>
      <c r="I64" s="5">
        <v>779</v>
      </c>
      <c r="J64" s="5">
        <v>821</v>
      </c>
      <c r="K64" s="5">
        <v>998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273">
        <v>6022</v>
      </c>
      <c r="R64" s="5">
        <v>0</v>
      </c>
      <c r="S64" s="275">
        <v>1229</v>
      </c>
      <c r="T64" s="5">
        <v>0</v>
      </c>
      <c r="U64" s="5">
        <v>1199</v>
      </c>
      <c r="V64" s="5">
        <v>36</v>
      </c>
      <c r="W64" s="5">
        <v>25</v>
      </c>
      <c r="X64" s="5">
        <v>48</v>
      </c>
      <c r="Y64" s="5">
        <v>52</v>
      </c>
      <c r="Z64" s="5">
        <v>38</v>
      </c>
      <c r="AA64" s="5">
        <v>54</v>
      </c>
      <c r="AB64" s="5">
        <v>76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211">
        <v>329</v>
      </c>
      <c r="AI64" s="5">
        <v>4</v>
      </c>
      <c r="AJ64" s="5">
        <v>5</v>
      </c>
      <c r="AK64" s="5">
        <v>28</v>
      </c>
      <c r="AL64" s="5">
        <v>9</v>
      </c>
      <c r="AM64" s="5">
        <v>23</v>
      </c>
      <c r="AN64" s="5">
        <v>261</v>
      </c>
      <c r="AO64" s="5">
        <v>14</v>
      </c>
      <c r="AP64" s="5">
        <v>0</v>
      </c>
      <c r="AQ64" s="5">
        <v>0</v>
      </c>
      <c r="AR64" s="5">
        <v>0</v>
      </c>
      <c r="AS64" s="5">
        <v>0</v>
      </c>
      <c r="AT64" s="5">
        <v>0</v>
      </c>
      <c r="AU64" s="5">
        <v>344</v>
      </c>
    </row>
    <row r="65" spans="1:47" ht="15" thickBot="1" x14ac:dyDescent="0.25">
      <c r="A65" s="1" t="s">
        <v>83</v>
      </c>
      <c r="B65" s="52" t="s">
        <v>355</v>
      </c>
      <c r="C65" s="28"/>
      <c r="D65" s="28"/>
      <c r="E65" s="44">
        <v>163</v>
      </c>
      <c r="F65" s="44">
        <v>122</v>
      </c>
      <c r="G65" s="44">
        <v>155</v>
      </c>
      <c r="H65" s="44">
        <v>111</v>
      </c>
      <c r="I65" s="44">
        <v>163</v>
      </c>
      <c r="J65" s="44">
        <v>133</v>
      </c>
      <c r="K65" s="44">
        <v>138</v>
      </c>
      <c r="L65" s="44"/>
      <c r="M65" s="44"/>
      <c r="N65" s="44"/>
      <c r="O65" s="44"/>
      <c r="P65" s="44"/>
      <c r="Q65" s="272">
        <v>985</v>
      </c>
      <c r="R65" s="22"/>
      <c r="S65" s="274">
        <v>258</v>
      </c>
      <c r="T65" s="26"/>
      <c r="U65" s="7">
        <v>249</v>
      </c>
      <c r="V65" s="43">
        <v>25</v>
      </c>
      <c r="W65" s="43">
        <v>24</v>
      </c>
      <c r="X65" s="43">
        <v>27</v>
      </c>
      <c r="Y65" s="43">
        <v>35</v>
      </c>
      <c r="Z65" s="43">
        <v>25</v>
      </c>
      <c r="AA65" s="43">
        <v>17</v>
      </c>
      <c r="AB65" s="43">
        <v>27</v>
      </c>
      <c r="AC65" s="43"/>
      <c r="AD65" s="43"/>
      <c r="AE65" s="43"/>
      <c r="AF65" s="43"/>
      <c r="AG65" s="43"/>
      <c r="AH65" s="105">
        <v>180</v>
      </c>
      <c r="AI65" s="43">
        <v>0</v>
      </c>
      <c r="AJ65" s="43">
        <v>0</v>
      </c>
      <c r="AK65" s="43">
        <v>0</v>
      </c>
      <c r="AL65" s="43">
        <v>0</v>
      </c>
      <c r="AM65" s="43">
        <v>2</v>
      </c>
      <c r="AN65" s="43">
        <v>140</v>
      </c>
      <c r="AO65" s="43">
        <v>1</v>
      </c>
      <c r="AP65" s="43"/>
      <c r="AQ65" s="43"/>
      <c r="AR65" s="43"/>
      <c r="AS65" s="43"/>
      <c r="AT65" s="43"/>
      <c r="AU65" s="7">
        <v>143</v>
      </c>
    </row>
    <row r="66" spans="1:47" ht="15" thickBot="1" x14ac:dyDescent="0.25">
      <c r="A66" s="1" t="s">
        <v>83</v>
      </c>
      <c r="B66" s="52" t="s">
        <v>356</v>
      </c>
      <c r="C66" s="28"/>
      <c r="D66" s="28"/>
      <c r="E66" s="44">
        <v>17</v>
      </c>
      <c r="F66" s="44">
        <v>24</v>
      </c>
      <c r="G66" s="44">
        <v>11</v>
      </c>
      <c r="H66" s="44">
        <v>21</v>
      </c>
      <c r="I66" s="44">
        <v>21</v>
      </c>
      <c r="J66" s="44">
        <v>9</v>
      </c>
      <c r="K66" s="44">
        <v>17</v>
      </c>
      <c r="L66" s="44"/>
      <c r="M66" s="44"/>
      <c r="N66" s="44"/>
      <c r="O66" s="44"/>
      <c r="P66" s="44"/>
      <c r="Q66" s="272">
        <v>120</v>
      </c>
      <c r="R66" s="22"/>
      <c r="S66" s="274">
        <v>57</v>
      </c>
      <c r="T66" s="26"/>
      <c r="U66" s="7">
        <v>65</v>
      </c>
      <c r="V66" s="43">
        <v>1</v>
      </c>
      <c r="W66" s="43">
        <v>1</v>
      </c>
      <c r="X66" s="43">
        <v>0</v>
      </c>
      <c r="Y66" s="43">
        <v>2</v>
      </c>
      <c r="Z66" s="43">
        <v>5</v>
      </c>
      <c r="AA66" s="43">
        <v>0</v>
      </c>
      <c r="AB66" s="43">
        <v>4</v>
      </c>
      <c r="AC66" s="43"/>
      <c r="AD66" s="43"/>
      <c r="AE66" s="43"/>
      <c r="AF66" s="43"/>
      <c r="AG66" s="43"/>
      <c r="AH66" s="105">
        <v>13</v>
      </c>
      <c r="AI66" s="43">
        <v>0</v>
      </c>
      <c r="AJ66" s="43">
        <v>0</v>
      </c>
      <c r="AK66" s="43">
        <v>0</v>
      </c>
      <c r="AL66" s="43">
        <v>0</v>
      </c>
      <c r="AM66" s="43">
        <v>0</v>
      </c>
      <c r="AN66" s="43">
        <v>0</v>
      </c>
      <c r="AO66" s="43">
        <v>0</v>
      </c>
      <c r="AP66" s="43"/>
      <c r="AQ66" s="43"/>
      <c r="AR66" s="43"/>
      <c r="AS66" s="43"/>
      <c r="AT66" s="43"/>
      <c r="AU66" s="7">
        <v>0</v>
      </c>
    </row>
    <row r="67" spans="1:47" ht="15" thickBot="1" x14ac:dyDescent="0.25">
      <c r="A67" s="1" t="s">
        <v>83</v>
      </c>
      <c r="B67" s="52" t="s">
        <v>357</v>
      </c>
      <c r="C67" s="28"/>
      <c r="D67" s="28"/>
      <c r="E67" s="44">
        <v>1</v>
      </c>
      <c r="F67" s="44">
        <v>0</v>
      </c>
      <c r="G67" s="44">
        <v>4</v>
      </c>
      <c r="H67" s="44">
        <v>5</v>
      </c>
      <c r="I67" s="44">
        <v>8</v>
      </c>
      <c r="J67" s="44">
        <v>0</v>
      </c>
      <c r="K67" s="44">
        <v>4</v>
      </c>
      <c r="L67" s="44"/>
      <c r="M67" s="44"/>
      <c r="N67" s="44"/>
      <c r="O67" s="44"/>
      <c r="P67" s="44"/>
      <c r="Q67" s="272">
        <v>22</v>
      </c>
      <c r="R67" s="22"/>
      <c r="S67" s="274">
        <v>15</v>
      </c>
      <c r="T67" s="26"/>
      <c r="U67" s="7">
        <v>16</v>
      </c>
      <c r="V67" s="43">
        <v>0</v>
      </c>
      <c r="W67" s="43">
        <v>0</v>
      </c>
      <c r="X67" s="43">
        <v>0</v>
      </c>
      <c r="Y67" s="43">
        <v>1</v>
      </c>
      <c r="Z67" s="43">
        <v>0</v>
      </c>
      <c r="AA67" s="43">
        <v>0</v>
      </c>
      <c r="AB67" s="43">
        <v>0</v>
      </c>
      <c r="AC67" s="43"/>
      <c r="AD67" s="43"/>
      <c r="AE67" s="43"/>
      <c r="AF67" s="43"/>
      <c r="AG67" s="43"/>
      <c r="AH67" s="105">
        <v>1</v>
      </c>
      <c r="AI67" s="43">
        <v>0</v>
      </c>
      <c r="AJ67" s="43">
        <v>0</v>
      </c>
      <c r="AK67" s="43">
        <v>0</v>
      </c>
      <c r="AL67" s="43">
        <v>0</v>
      </c>
      <c r="AM67" s="43">
        <v>0</v>
      </c>
      <c r="AN67" s="43">
        <v>0</v>
      </c>
      <c r="AO67" s="43">
        <v>0</v>
      </c>
      <c r="AP67" s="43"/>
      <c r="AQ67" s="43"/>
      <c r="AR67" s="43"/>
      <c r="AS67" s="43"/>
      <c r="AT67" s="43"/>
      <c r="AU67" s="7">
        <v>0</v>
      </c>
    </row>
    <row r="68" spans="1:47" ht="15" thickBot="1" x14ac:dyDescent="0.25">
      <c r="A68" s="1" t="s">
        <v>83</v>
      </c>
      <c r="B68" s="52" t="s">
        <v>358</v>
      </c>
      <c r="C68" s="28"/>
      <c r="D68" s="28"/>
      <c r="E68" s="44">
        <v>9</v>
      </c>
      <c r="F68" s="44">
        <v>5</v>
      </c>
      <c r="G68" s="44">
        <v>0</v>
      </c>
      <c r="H68" s="44">
        <v>6</v>
      </c>
      <c r="I68" s="44">
        <v>4</v>
      </c>
      <c r="J68" s="44">
        <v>4</v>
      </c>
      <c r="K68" s="44">
        <v>5</v>
      </c>
      <c r="L68" s="44"/>
      <c r="M68" s="44"/>
      <c r="N68" s="44"/>
      <c r="O68" s="44"/>
      <c r="P68" s="44"/>
      <c r="Q68" s="272">
        <v>33</v>
      </c>
      <c r="R68" s="22"/>
      <c r="S68" s="274">
        <v>15</v>
      </c>
      <c r="T68" s="26"/>
      <c r="U68" s="7">
        <v>15</v>
      </c>
      <c r="V68" s="43">
        <v>2</v>
      </c>
      <c r="W68" s="43">
        <v>2</v>
      </c>
      <c r="X68" s="43">
        <v>0</v>
      </c>
      <c r="Y68" s="43">
        <v>0</v>
      </c>
      <c r="Z68" s="43">
        <v>0</v>
      </c>
      <c r="AA68" s="43">
        <v>1</v>
      </c>
      <c r="AB68" s="43">
        <v>1</v>
      </c>
      <c r="AC68" s="43"/>
      <c r="AD68" s="43"/>
      <c r="AE68" s="43"/>
      <c r="AF68" s="43"/>
      <c r="AG68" s="43"/>
      <c r="AH68" s="105">
        <v>6</v>
      </c>
      <c r="AI68" s="43">
        <v>0</v>
      </c>
      <c r="AJ68" s="43">
        <v>0</v>
      </c>
      <c r="AK68" s="43">
        <v>0</v>
      </c>
      <c r="AL68" s="43">
        <v>0</v>
      </c>
      <c r="AM68" s="43">
        <v>0</v>
      </c>
      <c r="AN68" s="43">
        <v>0</v>
      </c>
      <c r="AO68" s="43">
        <v>0</v>
      </c>
      <c r="AP68" s="43"/>
      <c r="AQ68" s="43"/>
      <c r="AR68" s="43"/>
      <c r="AS68" s="43"/>
      <c r="AT68" s="43"/>
      <c r="AU68" s="7">
        <v>0</v>
      </c>
    </row>
    <row r="69" spans="1:47" ht="15" thickBot="1" x14ac:dyDescent="0.25">
      <c r="A69" s="1" t="s">
        <v>83</v>
      </c>
      <c r="B69" s="52" t="s">
        <v>359</v>
      </c>
      <c r="C69" s="28"/>
      <c r="D69" s="28"/>
      <c r="E69" s="44">
        <v>14</v>
      </c>
      <c r="F69" s="44">
        <v>8</v>
      </c>
      <c r="G69" s="44">
        <v>8</v>
      </c>
      <c r="H69" s="44">
        <v>14</v>
      </c>
      <c r="I69" s="44">
        <v>15</v>
      </c>
      <c r="J69" s="44">
        <v>12</v>
      </c>
      <c r="K69" s="44">
        <v>12</v>
      </c>
      <c r="L69" s="44"/>
      <c r="M69" s="44"/>
      <c r="N69" s="44"/>
      <c r="O69" s="44"/>
      <c r="P69" s="44"/>
      <c r="Q69" s="272">
        <v>83</v>
      </c>
      <c r="R69" s="22"/>
      <c r="S69" s="274">
        <v>24</v>
      </c>
      <c r="T69" s="26"/>
      <c r="U69" s="7">
        <v>16</v>
      </c>
      <c r="V69" s="43">
        <v>3</v>
      </c>
      <c r="W69" s="43">
        <v>1</v>
      </c>
      <c r="X69" s="43">
        <v>1</v>
      </c>
      <c r="Y69" s="43">
        <v>0</v>
      </c>
      <c r="Z69" s="43">
        <v>3</v>
      </c>
      <c r="AA69" s="43">
        <v>0</v>
      </c>
      <c r="AB69" s="43">
        <v>2</v>
      </c>
      <c r="AC69" s="43"/>
      <c r="AD69" s="43"/>
      <c r="AE69" s="43"/>
      <c r="AF69" s="43"/>
      <c r="AG69" s="43"/>
      <c r="AH69" s="105">
        <v>10</v>
      </c>
      <c r="AI69" s="43">
        <v>0</v>
      </c>
      <c r="AJ69" s="43">
        <v>0</v>
      </c>
      <c r="AK69" s="43">
        <v>1</v>
      </c>
      <c r="AL69" s="43">
        <v>0</v>
      </c>
      <c r="AM69" s="43">
        <v>0</v>
      </c>
      <c r="AN69" s="43">
        <v>1</v>
      </c>
      <c r="AO69" s="43">
        <v>0</v>
      </c>
      <c r="AP69" s="43"/>
      <c r="AQ69" s="43"/>
      <c r="AR69" s="43"/>
      <c r="AS69" s="43"/>
      <c r="AT69" s="43"/>
      <c r="AU69" s="7">
        <v>2</v>
      </c>
    </row>
    <row r="70" spans="1:47" ht="15" thickBot="1" x14ac:dyDescent="0.25">
      <c r="A70" s="1" t="s">
        <v>83</v>
      </c>
      <c r="B70" s="52" t="s">
        <v>360</v>
      </c>
      <c r="C70" s="28"/>
      <c r="D70" s="28"/>
      <c r="E70" s="44">
        <v>14</v>
      </c>
      <c r="F70" s="44">
        <v>14</v>
      </c>
      <c r="G70" s="44">
        <v>8</v>
      </c>
      <c r="H70" s="44">
        <v>10</v>
      </c>
      <c r="I70" s="44">
        <v>15</v>
      </c>
      <c r="J70" s="44">
        <v>9</v>
      </c>
      <c r="K70" s="44">
        <v>20</v>
      </c>
      <c r="L70" s="44"/>
      <c r="M70" s="44"/>
      <c r="N70" s="44"/>
      <c r="O70" s="44"/>
      <c r="P70" s="44"/>
      <c r="Q70" s="272">
        <v>90</v>
      </c>
      <c r="R70" s="22"/>
      <c r="S70" s="274">
        <v>32</v>
      </c>
      <c r="T70" s="26"/>
      <c r="U70" s="7">
        <v>33</v>
      </c>
      <c r="V70" s="43">
        <v>1</v>
      </c>
      <c r="W70" s="43">
        <v>0</v>
      </c>
      <c r="X70" s="43">
        <v>1</v>
      </c>
      <c r="Y70" s="43">
        <v>1</v>
      </c>
      <c r="Z70" s="43">
        <v>4</v>
      </c>
      <c r="AA70" s="43">
        <v>2</v>
      </c>
      <c r="AB70" s="43">
        <v>1</v>
      </c>
      <c r="AC70" s="43"/>
      <c r="AD70" s="43"/>
      <c r="AE70" s="43"/>
      <c r="AF70" s="43"/>
      <c r="AG70" s="43"/>
      <c r="AH70" s="105">
        <v>10</v>
      </c>
      <c r="AI70" s="43">
        <v>0</v>
      </c>
      <c r="AJ70" s="43">
        <v>0</v>
      </c>
      <c r="AK70" s="43">
        <v>0</v>
      </c>
      <c r="AL70" s="43">
        <v>0</v>
      </c>
      <c r="AM70" s="43">
        <v>0</v>
      </c>
      <c r="AN70" s="43">
        <v>0</v>
      </c>
      <c r="AO70" s="43">
        <v>0</v>
      </c>
      <c r="AP70" s="43"/>
      <c r="AQ70" s="43"/>
      <c r="AR70" s="43"/>
      <c r="AS70" s="43"/>
      <c r="AT70" s="43"/>
      <c r="AU70" s="7">
        <v>0</v>
      </c>
    </row>
    <row r="71" spans="1:47" ht="15" thickBot="1" x14ac:dyDescent="0.25">
      <c r="A71" s="1" t="s">
        <v>83</v>
      </c>
      <c r="B71" s="52" t="s">
        <v>361</v>
      </c>
      <c r="C71" s="28"/>
      <c r="D71" s="28"/>
      <c r="E71" s="44">
        <v>8</v>
      </c>
      <c r="F71" s="44">
        <v>0</v>
      </c>
      <c r="G71" s="44">
        <v>1</v>
      </c>
      <c r="H71" s="44">
        <v>4</v>
      </c>
      <c r="I71" s="44">
        <v>0</v>
      </c>
      <c r="J71" s="44">
        <v>0</v>
      </c>
      <c r="K71" s="44">
        <v>0</v>
      </c>
      <c r="L71" s="44"/>
      <c r="M71" s="44"/>
      <c r="N71" s="44"/>
      <c r="O71" s="44"/>
      <c r="P71" s="44"/>
      <c r="Q71" s="272">
        <v>13</v>
      </c>
      <c r="R71" s="22"/>
      <c r="S71" s="274">
        <v>4</v>
      </c>
      <c r="T71" s="26"/>
      <c r="U71" s="7">
        <v>9</v>
      </c>
      <c r="V71" s="43">
        <v>1</v>
      </c>
      <c r="W71" s="43">
        <v>0</v>
      </c>
      <c r="X71" s="43">
        <v>0</v>
      </c>
      <c r="Y71" s="43">
        <v>0</v>
      </c>
      <c r="Z71" s="43">
        <v>0</v>
      </c>
      <c r="AA71" s="43">
        <v>0</v>
      </c>
      <c r="AB71" s="43">
        <v>0</v>
      </c>
      <c r="AC71" s="43"/>
      <c r="AD71" s="43"/>
      <c r="AE71" s="43"/>
      <c r="AF71" s="43"/>
      <c r="AG71" s="43"/>
      <c r="AH71" s="105">
        <v>1</v>
      </c>
      <c r="AI71" s="43">
        <v>0</v>
      </c>
      <c r="AJ71" s="43">
        <v>0</v>
      </c>
      <c r="AK71" s="43">
        <v>0</v>
      </c>
      <c r="AL71" s="43">
        <v>0</v>
      </c>
      <c r="AM71" s="43">
        <v>0</v>
      </c>
      <c r="AN71" s="43">
        <v>0</v>
      </c>
      <c r="AO71" s="43">
        <v>0</v>
      </c>
      <c r="AP71" s="43"/>
      <c r="AQ71" s="43"/>
      <c r="AR71" s="43"/>
      <c r="AS71" s="43"/>
      <c r="AT71" s="43"/>
      <c r="AU71" s="7">
        <v>0</v>
      </c>
    </row>
    <row r="72" spans="1:47" ht="15" thickBot="1" x14ac:dyDescent="0.25">
      <c r="A72" s="1" t="s">
        <v>83</v>
      </c>
      <c r="B72" s="52" t="s">
        <v>362</v>
      </c>
      <c r="C72" s="28"/>
      <c r="D72" s="28"/>
      <c r="E72" s="44">
        <v>6</v>
      </c>
      <c r="F72" s="44">
        <v>6</v>
      </c>
      <c r="G72" s="44">
        <v>12</v>
      </c>
      <c r="H72" s="44">
        <v>12</v>
      </c>
      <c r="I72" s="44">
        <v>7</v>
      </c>
      <c r="J72" s="44">
        <v>10</v>
      </c>
      <c r="K72" s="44">
        <v>9</v>
      </c>
      <c r="L72" s="44"/>
      <c r="M72" s="44"/>
      <c r="N72" s="44"/>
      <c r="O72" s="44"/>
      <c r="P72" s="44"/>
      <c r="Q72" s="272">
        <v>62</v>
      </c>
      <c r="R72" s="22"/>
      <c r="S72" s="274">
        <v>10</v>
      </c>
      <c r="T72" s="26"/>
      <c r="U72" s="7">
        <v>8</v>
      </c>
      <c r="V72" s="43">
        <v>1</v>
      </c>
      <c r="W72" s="43">
        <v>0</v>
      </c>
      <c r="X72" s="43">
        <v>1</v>
      </c>
      <c r="Y72" s="43">
        <v>0</v>
      </c>
      <c r="Z72" s="43">
        <v>0</v>
      </c>
      <c r="AA72" s="43">
        <v>0</v>
      </c>
      <c r="AB72" s="43">
        <v>0</v>
      </c>
      <c r="AC72" s="43"/>
      <c r="AD72" s="43"/>
      <c r="AE72" s="43"/>
      <c r="AF72" s="43"/>
      <c r="AG72" s="43"/>
      <c r="AH72" s="105">
        <v>2</v>
      </c>
      <c r="AI72" s="43">
        <v>0</v>
      </c>
      <c r="AJ72" s="43">
        <v>0</v>
      </c>
      <c r="AK72" s="43">
        <v>0</v>
      </c>
      <c r="AL72" s="43">
        <v>0</v>
      </c>
      <c r="AM72" s="43">
        <v>0</v>
      </c>
      <c r="AN72" s="43">
        <v>0</v>
      </c>
      <c r="AO72" s="43">
        <v>0</v>
      </c>
      <c r="AP72" s="43"/>
      <c r="AQ72" s="43"/>
      <c r="AR72" s="43"/>
      <c r="AS72" s="43"/>
      <c r="AT72" s="43"/>
      <c r="AU72" s="7">
        <v>0</v>
      </c>
    </row>
    <row r="73" spans="1:47" ht="15" thickBot="1" x14ac:dyDescent="0.25">
      <c r="A73" s="1" t="s">
        <v>83</v>
      </c>
      <c r="B73" s="52" t="s">
        <v>363</v>
      </c>
      <c r="C73" s="28"/>
      <c r="D73" s="28"/>
      <c r="E73" s="44">
        <v>2</v>
      </c>
      <c r="F73" s="44">
        <v>0</v>
      </c>
      <c r="G73" s="44">
        <v>0</v>
      </c>
      <c r="H73" s="44">
        <v>0</v>
      </c>
      <c r="I73" s="44">
        <v>4</v>
      </c>
      <c r="J73" s="44">
        <v>0</v>
      </c>
      <c r="K73" s="44">
        <v>0</v>
      </c>
      <c r="L73" s="44"/>
      <c r="M73" s="44"/>
      <c r="N73" s="44"/>
      <c r="O73" s="44"/>
      <c r="P73" s="44"/>
      <c r="Q73" s="272">
        <v>6</v>
      </c>
      <c r="R73" s="22"/>
      <c r="S73" s="274">
        <v>6</v>
      </c>
      <c r="T73" s="26"/>
      <c r="U73" s="7">
        <v>2</v>
      </c>
      <c r="V73" s="43">
        <v>1</v>
      </c>
      <c r="W73" s="43">
        <v>0</v>
      </c>
      <c r="X73" s="43">
        <v>0</v>
      </c>
      <c r="Y73" s="43">
        <v>0</v>
      </c>
      <c r="Z73" s="43">
        <v>3</v>
      </c>
      <c r="AA73" s="43">
        <v>0</v>
      </c>
      <c r="AB73" s="43">
        <v>0</v>
      </c>
      <c r="AC73" s="43"/>
      <c r="AD73" s="43"/>
      <c r="AE73" s="43"/>
      <c r="AF73" s="43"/>
      <c r="AG73" s="43"/>
      <c r="AH73" s="105">
        <v>4</v>
      </c>
      <c r="AI73" s="43">
        <v>0</v>
      </c>
      <c r="AJ73" s="43">
        <v>0</v>
      </c>
      <c r="AK73" s="43">
        <v>0</v>
      </c>
      <c r="AL73" s="43">
        <v>0</v>
      </c>
      <c r="AM73" s="43">
        <v>0</v>
      </c>
      <c r="AN73" s="43">
        <v>0</v>
      </c>
      <c r="AO73" s="43">
        <v>0</v>
      </c>
      <c r="AP73" s="43"/>
      <c r="AQ73" s="43"/>
      <c r="AR73" s="43"/>
      <c r="AS73" s="43"/>
      <c r="AT73" s="43"/>
      <c r="AU73" s="7">
        <v>0</v>
      </c>
    </row>
    <row r="74" spans="1:47" ht="15" thickBot="1" x14ac:dyDescent="0.25">
      <c r="A74" s="1" t="s">
        <v>83</v>
      </c>
      <c r="B74" s="52" t="s">
        <v>364</v>
      </c>
      <c r="C74" s="28"/>
      <c r="D74" s="28"/>
      <c r="E74" s="44">
        <v>0</v>
      </c>
      <c r="F74" s="44">
        <v>0</v>
      </c>
      <c r="G74" s="44">
        <v>0</v>
      </c>
      <c r="H74" s="44">
        <v>0</v>
      </c>
      <c r="I74" s="44">
        <v>0</v>
      </c>
      <c r="J74" s="44">
        <v>1</v>
      </c>
      <c r="K74" s="44">
        <v>0</v>
      </c>
      <c r="L74" s="44"/>
      <c r="M74" s="44"/>
      <c r="N74" s="44"/>
      <c r="O74" s="44"/>
      <c r="P74" s="44"/>
      <c r="Q74" s="272">
        <v>1</v>
      </c>
      <c r="R74" s="22"/>
      <c r="S74" s="274">
        <v>7</v>
      </c>
      <c r="T74" s="26"/>
      <c r="U74" s="7">
        <v>7</v>
      </c>
      <c r="V74" s="43">
        <v>0</v>
      </c>
      <c r="W74" s="43">
        <v>0</v>
      </c>
      <c r="X74" s="43">
        <v>0</v>
      </c>
      <c r="Y74" s="43">
        <v>0</v>
      </c>
      <c r="Z74" s="43">
        <v>0</v>
      </c>
      <c r="AA74" s="43">
        <v>1</v>
      </c>
      <c r="AB74" s="43">
        <v>0</v>
      </c>
      <c r="AC74" s="43"/>
      <c r="AD74" s="43"/>
      <c r="AE74" s="43"/>
      <c r="AF74" s="43"/>
      <c r="AG74" s="43"/>
      <c r="AH74" s="105">
        <v>1</v>
      </c>
      <c r="AI74" s="43">
        <v>0</v>
      </c>
      <c r="AJ74" s="43">
        <v>0</v>
      </c>
      <c r="AK74" s="43">
        <v>0</v>
      </c>
      <c r="AL74" s="43">
        <v>0</v>
      </c>
      <c r="AM74" s="43">
        <v>0</v>
      </c>
      <c r="AN74" s="43">
        <v>0</v>
      </c>
      <c r="AO74" s="43">
        <v>0</v>
      </c>
      <c r="AP74" s="43"/>
      <c r="AQ74" s="43"/>
      <c r="AR74" s="43"/>
      <c r="AS74" s="43"/>
      <c r="AT74" s="43"/>
      <c r="AU74" s="7">
        <v>0</v>
      </c>
    </row>
    <row r="75" spans="1:47" ht="15" thickBot="1" x14ac:dyDescent="0.25">
      <c r="A75" s="294" t="s">
        <v>437</v>
      </c>
      <c r="B75" s="295"/>
      <c r="C75" s="276">
        <v>55.381604696673193</v>
      </c>
      <c r="D75" s="75">
        <v>2.7690802348336594</v>
      </c>
      <c r="E75" s="5">
        <v>234</v>
      </c>
      <c r="F75" s="5">
        <v>179</v>
      </c>
      <c r="G75" s="5">
        <v>199</v>
      </c>
      <c r="H75" s="5">
        <v>183</v>
      </c>
      <c r="I75" s="5">
        <v>237</v>
      </c>
      <c r="J75" s="5">
        <v>178</v>
      </c>
      <c r="K75" s="5">
        <v>205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273">
        <v>1415</v>
      </c>
      <c r="R75" s="5">
        <v>0</v>
      </c>
      <c r="S75" s="275">
        <v>428</v>
      </c>
      <c r="T75" s="5">
        <v>0</v>
      </c>
      <c r="U75" s="5">
        <v>420</v>
      </c>
      <c r="V75" s="5">
        <v>35</v>
      </c>
      <c r="W75" s="5">
        <v>28</v>
      </c>
      <c r="X75" s="5">
        <v>30</v>
      </c>
      <c r="Y75" s="5">
        <v>39</v>
      </c>
      <c r="Z75" s="5">
        <v>40</v>
      </c>
      <c r="AA75" s="5">
        <v>21</v>
      </c>
      <c r="AB75" s="5">
        <v>35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211">
        <v>228</v>
      </c>
      <c r="AI75" s="5">
        <v>0</v>
      </c>
      <c r="AJ75" s="5">
        <v>0</v>
      </c>
      <c r="AK75" s="5">
        <v>1</v>
      </c>
      <c r="AL75" s="5">
        <v>0</v>
      </c>
      <c r="AM75" s="5">
        <v>2</v>
      </c>
      <c r="AN75" s="5">
        <v>141</v>
      </c>
      <c r="AO75" s="5">
        <v>1</v>
      </c>
      <c r="AP75" s="5">
        <v>0</v>
      </c>
      <c r="AQ75" s="5">
        <v>0</v>
      </c>
      <c r="AR75" s="5">
        <v>0</v>
      </c>
      <c r="AS75" s="5">
        <v>0</v>
      </c>
      <c r="AT75" s="5">
        <v>0</v>
      </c>
      <c r="AU75" s="5">
        <v>145</v>
      </c>
    </row>
    <row r="76" spans="1:47" ht="15" thickBot="1" x14ac:dyDescent="0.25">
      <c r="A76" s="1" t="s">
        <v>89</v>
      </c>
      <c r="B76" s="52" t="s">
        <v>365</v>
      </c>
      <c r="C76" s="28"/>
      <c r="D76" s="28"/>
      <c r="E76" s="44">
        <v>43</v>
      </c>
      <c r="F76" s="44">
        <v>42</v>
      </c>
      <c r="G76" s="44">
        <v>39</v>
      </c>
      <c r="H76" s="44">
        <v>48</v>
      </c>
      <c r="I76" s="44">
        <v>68</v>
      </c>
      <c r="J76" s="44">
        <v>22</v>
      </c>
      <c r="K76" s="44">
        <v>56</v>
      </c>
      <c r="L76" s="44"/>
      <c r="M76" s="44"/>
      <c r="N76" s="44"/>
      <c r="O76" s="44"/>
      <c r="P76" s="44"/>
      <c r="Q76" s="272">
        <v>318</v>
      </c>
      <c r="R76" s="22"/>
      <c r="S76" s="274">
        <v>72</v>
      </c>
      <c r="T76" s="26"/>
      <c r="U76" s="7">
        <v>56</v>
      </c>
      <c r="V76" s="43">
        <v>1</v>
      </c>
      <c r="W76" s="43">
        <v>2</v>
      </c>
      <c r="X76" s="43">
        <v>3</v>
      </c>
      <c r="Y76" s="43">
        <v>4</v>
      </c>
      <c r="Z76" s="43">
        <v>10</v>
      </c>
      <c r="AA76" s="43">
        <v>4</v>
      </c>
      <c r="AB76" s="43">
        <v>5</v>
      </c>
      <c r="AC76" s="43"/>
      <c r="AD76" s="43"/>
      <c r="AE76" s="43"/>
      <c r="AF76" s="43"/>
      <c r="AG76" s="43"/>
      <c r="AH76" s="105">
        <v>29</v>
      </c>
      <c r="AI76" s="43">
        <v>0</v>
      </c>
      <c r="AJ76" s="43">
        <v>0</v>
      </c>
      <c r="AK76" s="43">
        <v>0</v>
      </c>
      <c r="AL76" s="43">
        <v>0</v>
      </c>
      <c r="AM76" s="43">
        <v>0</v>
      </c>
      <c r="AN76" s="43">
        <v>0</v>
      </c>
      <c r="AO76" s="43">
        <v>0</v>
      </c>
      <c r="AP76" s="43"/>
      <c r="AQ76" s="43"/>
      <c r="AR76" s="43"/>
      <c r="AS76" s="43"/>
      <c r="AT76" s="43"/>
      <c r="AU76" s="7">
        <v>0</v>
      </c>
    </row>
    <row r="77" spans="1:47" ht="15" thickBot="1" x14ac:dyDescent="0.25">
      <c r="A77" s="1" t="s">
        <v>89</v>
      </c>
      <c r="B77" s="52" t="s">
        <v>366</v>
      </c>
      <c r="C77" s="28"/>
      <c r="D77" s="28"/>
      <c r="E77" s="44">
        <v>41</v>
      </c>
      <c r="F77" s="44">
        <v>31</v>
      </c>
      <c r="G77" s="44">
        <v>39</v>
      </c>
      <c r="H77" s="44">
        <v>33</v>
      </c>
      <c r="I77" s="44">
        <v>43</v>
      </c>
      <c r="J77" s="44">
        <v>25</v>
      </c>
      <c r="K77" s="44">
        <v>31</v>
      </c>
      <c r="L77" s="44"/>
      <c r="M77" s="44"/>
      <c r="N77" s="44"/>
      <c r="O77" s="44"/>
      <c r="P77" s="44"/>
      <c r="Q77" s="272">
        <v>243</v>
      </c>
      <c r="R77" s="22"/>
      <c r="S77" s="274">
        <v>54</v>
      </c>
      <c r="T77" s="26"/>
      <c r="U77" s="7">
        <v>70</v>
      </c>
      <c r="V77" s="43">
        <v>0</v>
      </c>
      <c r="W77" s="43">
        <v>2</v>
      </c>
      <c r="X77" s="43">
        <v>4</v>
      </c>
      <c r="Y77" s="43">
        <v>1</v>
      </c>
      <c r="Z77" s="43">
        <v>2</v>
      </c>
      <c r="AA77" s="43">
        <v>1</v>
      </c>
      <c r="AB77" s="43">
        <v>2</v>
      </c>
      <c r="AC77" s="43"/>
      <c r="AD77" s="43"/>
      <c r="AE77" s="43"/>
      <c r="AF77" s="43"/>
      <c r="AG77" s="43"/>
      <c r="AH77" s="105">
        <v>12</v>
      </c>
      <c r="AI77" s="43">
        <v>0</v>
      </c>
      <c r="AJ77" s="43">
        <v>0</v>
      </c>
      <c r="AK77" s="43">
        <v>1</v>
      </c>
      <c r="AL77" s="43">
        <v>0</v>
      </c>
      <c r="AM77" s="43">
        <v>0</v>
      </c>
      <c r="AN77" s="43">
        <v>0</v>
      </c>
      <c r="AO77" s="43">
        <v>1</v>
      </c>
      <c r="AP77" s="43"/>
      <c r="AQ77" s="43"/>
      <c r="AR77" s="43"/>
      <c r="AS77" s="43"/>
      <c r="AT77" s="43"/>
      <c r="AU77" s="7">
        <v>2</v>
      </c>
    </row>
    <row r="78" spans="1:47" ht="15" thickBot="1" x14ac:dyDescent="0.25">
      <c r="A78" s="1" t="s">
        <v>89</v>
      </c>
      <c r="B78" s="52" t="s">
        <v>367</v>
      </c>
      <c r="C78" s="28"/>
      <c r="D78" s="28"/>
      <c r="E78" s="44">
        <v>103</v>
      </c>
      <c r="F78" s="44">
        <v>49</v>
      </c>
      <c r="G78" s="44">
        <v>109</v>
      </c>
      <c r="H78" s="44">
        <v>109</v>
      </c>
      <c r="I78" s="44">
        <v>123</v>
      </c>
      <c r="J78" s="44">
        <v>126</v>
      </c>
      <c r="K78" s="44">
        <v>104</v>
      </c>
      <c r="L78" s="44"/>
      <c r="M78" s="44"/>
      <c r="N78" s="44"/>
      <c r="O78" s="44"/>
      <c r="P78" s="44"/>
      <c r="Q78" s="272">
        <v>723</v>
      </c>
      <c r="R78" s="22"/>
      <c r="S78" s="274">
        <v>330</v>
      </c>
      <c r="T78" s="26"/>
      <c r="U78" s="7">
        <v>324</v>
      </c>
      <c r="V78" s="43">
        <v>9</v>
      </c>
      <c r="W78" s="43">
        <v>1</v>
      </c>
      <c r="X78" s="43">
        <v>4</v>
      </c>
      <c r="Y78" s="43">
        <v>8</v>
      </c>
      <c r="Z78" s="43">
        <v>4</v>
      </c>
      <c r="AA78" s="43">
        <v>7</v>
      </c>
      <c r="AB78" s="43">
        <v>8</v>
      </c>
      <c r="AC78" s="43"/>
      <c r="AD78" s="43"/>
      <c r="AE78" s="43"/>
      <c r="AF78" s="43"/>
      <c r="AG78" s="43"/>
      <c r="AH78" s="105">
        <v>41</v>
      </c>
      <c r="AI78" s="43">
        <v>0</v>
      </c>
      <c r="AJ78" s="43">
        <v>1</v>
      </c>
      <c r="AK78" s="43">
        <v>0</v>
      </c>
      <c r="AL78" s="43">
        <v>0</v>
      </c>
      <c r="AM78" s="43">
        <v>0</v>
      </c>
      <c r="AN78" s="43">
        <v>0</v>
      </c>
      <c r="AO78" s="43">
        <v>0</v>
      </c>
      <c r="AP78" s="43"/>
      <c r="AQ78" s="43"/>
      <c r="AR78" s="43"/>
      <c r="AS78" s="43"/>
      <c r="AT78" s="43"/>
      <c r="AU78" s="7">
        <v>1</v>
      </c>
    </row>
    <row r="79" spans="1:47" ht="15" thickBot="1" x14ac:dyDescent="0.25">
      <c r="A79" s="1" t="s">
        <v>89</v>
      </c>
      <c r="B79" s="52" t="s">
        <v>368</v>
      </c>
      <c r="C79" s="28"/>
      <c r="D79" s="28"/>
      <c r="E79" s="44">
        <v>6</v>
      </c>
      <c r="F79" s="44">
        <v>1</v>
      </c>
      <c r="G79" s="44">
        <v>13</v>
      </c>
      <c r="H79" s="44">
        <v>6</v>
      </c>
      <c r="I79" s="44">
        <v>9</v>
      </c>
      <c r="J79" s="44">
        <v>4</v>
      </c>
      <c r="K79" s="44">
        <v>11</v>
      </c>
      <c r="L79" s="44"/>
      <c r="M79" s="44"/>
      <c r="N79" s="44"/>
      <c r="O79" s="44"/>
      <c r="P79" s="44"/>
      <c r="Q79" s="272">
        <v>50</v>
      </c>
      <c r="R79" s="22"/>
      <c r="S79" s="274">
        <v>12</v>
      </c>
      <c r="T79" s="26"/>
      <c r="U79" s="7">
        <v>12</v>
      </c>
      <c r="V79" s="43">
        <v>0</v>
      </c>
      <c r="W79" s="43">
        <v>0</v>
      </c>
      <c r="X79" s="43">
        <v>1</v>
      </c>
      <c r="Y79" s="43">
        <v>3</v>
      </c>
      <c r="Z79" s="43">
        <v>1</v>
      </c>
      <c r="AA79" s="43">
        <v>0</v>
      </c>
      <c r="AB79" s="43">
        <v>3</v>
      </c>
      <c r="AC79" s="43"/>
      <c r="AD79" s="43"/>
      <c r="AE79" s="43"/>
      <c r="AF79" s="43"/>
      <c r="AG79" s="43"/>
      <c r="AH79" s="105">
        <v>8</v>
      </c>
      <c r="AI79" s="43">
        <v>0</v>
      </c>
      <c r="AJ79" s="43">
        <v>0</v>
      </c>
      <c r="AK79" s="43">
        <v>0</v>
      </c>
      <c r="AL79" s="43">
        <v>0</v>
      </c>
      <c r="AM79" s="43">
        <v>0</v>
      </c>
      <c r="AN79" s="43">
        <v>0</v>
      </c>
      <c r="AO79" s="43">
        <v>0</v>
      </c>
      <c r="AP79" s="43"/>
      <c r="AQ79" s="43"/>
      <c r="AR79" s="43"/>
      <c r="AS79" s="43"/>
      <c r="AT79" s="43"/>
      <c r="AU79" s="7">
        <v>0</v>
      </c>
    </row>
    <row r="80" spans="1:47" ht="15" thickBot="1" x14ac:dyDescent="0.25">
      <c r="A80" s="1" t="s">
        <v>89</v>
      </c>
      <c r="B80" s="52" t="s">
        <v>369</v>
      </c>
      <c r="C80" s="28"/>
      <c r="D80" s="28"/>
      <c r="E80" s="44">
        <v>50</v>
      </c>
      <c r="F80" s="44">
        <v>35</v>
      </c>
      <c r="G80" s="44">
        <v>25</v>
      </c>
      <c r="H80" s="44">
        <v>34</v>
      </c>
      <c r="I80" s="44">
        <v>40</v>
      </c>
      <c r="J80" s="44">
        <v>40</v>
      </c>
      <c r="K80" s="44">
        <v>56</v>
      </c>
      <c r="L80" s="44"/>
      <c r="M80" s="44"/>
      <c r="N80" s="44"/>
      <c r="O80" s="44"/>
      <c r="P80" s="44"/>
      <c r="Q80" s="272">
        <v>280</v>
      </c>
      <c r="R80" s="22"/>
      <c r="S80" s="274">
        <v>70</v>
      </c>
      <c r="T80" s="26"/>
      <c r="U80" s="7">
        <v>85</v>
      </c>
      <c r="V80" s="43">
        <v>2</v>
      </c>
      <c r="W80" s="43">
        <v>0</v>
      </c>
      <c r="X80" s="43">
        <v>2</v>
      </c>
      <c r="Y80" s="43">
        <v>6</v>
      </c>
      <c r="Z80" s="43">
        <v>2</v>
      </c>
      <c r="AA80" s="43">
        <v>0</v>
      </c>
      <c r="AB80" s="43">
        <v>2</v>
      </c>
      <c r="AC80" s="43"/>
      <c r="AD80" s="43"/>
      <c r="AE80" s="43"/>
      <c r="AF80" s="43"/>
      <c r="AG80" s="43"/>
      <c r="AH80" s="105">
        <v>14</v>
      </c>
      <c r="AI80" s="43">
        <v>0</v>
      </c>
      <c r="AJ80" s="43">
        <v>0</v>
      </c>
      <c r="AK80" s="43">
        <v>0</v>
      </c>
      <c r="AL80" s="43">
        <v>0</v>
      </c>
      <c r="AM80" s="43">
        <v>0</v>
      </c>
      <c r="AN80" s="43">
        <v>0</v>
      </c>
      <c r="AO80" s="43">
        <v>0</v>
      </c>
      <c r="AP80" s="43"/>
      <c r="AQ80" s="43"/>
      <c r="AR80" s="43"/>
      <c r="AS80" s="43"/>
      <c r="AT80" s="43"/>
      <c r="AU80" s="7">
        <v>0</v>
      </c>
    </row>
    <row r="81" spans="1:47" ht="15" thickBot="1" x14ac:dyDescent="0.25">
      <c r="A81" s="294" t="s">
        <v>438</v>
      </c>
      <c r="B81" s="295"/>
      <c r="C81" s="276">
        <v>50.516431924882632</v>
      </c>
      <c r="D81" s="75">
        <v>2.5258215962441315</v>
      </c>
      <c r="E81" s="5">
        <v>243</v>
      </c>
      <c r="F81" s="5">
        <v>158</v>
      </c>
      <c r="G81" s="5">
        <v>225</v>
      </c>
      <c r="H81" s="5">
        <v>230</v>
      </c>
      <c r="I81" s="5">
        <v>283</v>
      </c>
      <c r="J81" s="5">
        <v>217</v>
      </c>
      <c r="K81" s="5">
        <v>258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273">
        <v>1614</v>
      </c>
      <c r="R81" s="5">
        <v>0</v>
      </c>
      <c r="S81" s="275">
        <v>538</v>
      </c>
      <c r="T81" s="5">
        <v>0</v>
      </c>
      <c r="U81" s="5">
        <v>547</v>
      </c>
      <c r="V81" s="5">
        <v>12</v>
      </c>
      <c r="W81" s="5">
        <v>5</v>
      </c>
      <c r="X81" s="5">
        <v>14</v>
      </c>
      <c r="Y81" s="5">
        <v>22</v>
      </c>
      <c r="Z81" s="5">
        <v>19</v>
      </c>
      <c r="AA81" s="5">
        <v>12</v>
      </c>
      <c r="AB81" s="5">
        <v>20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211">
        <v>104</v>
      </c>
      <c r="AI81" s="5">
        <v>0</v>
      </c>
      <c r="AJ81" s="5">
        <v>1</v>
      </c>
      <c r="AK81" s="5">
        <v>1</v>
      </c>
      <c r="AL81" s="5">
        <v>0</v>
      </c>
      <c r="AM81" s="5">
        <v>0</v>
      </c>
      <c r="AN81" s="5">
        <v>0</v>
      </c>
      <c r="AO81" s="5">
        <v>1</v>
      </c>
      <c r="AP81" s="5">
        <v>0</v>
      </c>
      <c r="AQ81" s="5">
        <v>0</v>
      </c>
      <c r="AR81" s="5">
        <v>0</v>
      </c>
      <c r="AS81" s="5">
        <v>0</v>
      </c>
      <c r="AT81" s="5">
        <v>0</v>
      </c>
      <c r="AU81" s="5">
        <v>3</v>
      </c>
    </row>
    <row r="82" spans="1:47" ht="15" thickBot="1" x14ac:dyDescent="0.25">
      <c r="A82" s="1" t="s">
        <v>100</v>
      </c>
      <c r="B82" s="52" t="s">
        <v>370</v>
      </c>
      <c r="C82" s="28"/>
      <c r="D82" s="28"/>
      <c r="E82" s="44">
        <v>3</v>
      </c>
      <c r="F82" s="44">
        <v>15</v>
      </c>
      <c r="G82" s="44">
        <v>12</v>
      </c>
      <c r="H82" s="44">
        <v>10</v>
      </c>
      <c r="I82" s="44">
        <v>7</v>
      </c>
      <c r="J82" s="44">
        <v>16</v>
      </c>
      <c r="K82" s="44">
        <v>9</v>
      </c>
      <c r="L82" s="44"/>
      <c r="M82" s="44"/>
      <c r="N82" s="44"/>
      <c r="O82" s="44"/>
      <c r="P82" s="44"/>
      <c r="Q82" s="272">
        <v>72</v>
      </c>
      <c r="R82" s="22"/>
      <c r="S82" s="274">
        <v>55</v>
      </c>
      <c r="T82" s="26"/>
      <c r="U82" s="7">
        <v>54</v>
      </c>
      <c r="V82" s="43">
        <v>2</v>
      </c>
      <c r="W82" s="43">
        <v>1</v>
      </c>
      <c r="X82" s="43">
        <v>1</v>
      </c>
      <c r="Y82" s="43">
        <v>0</v>
      </c>
      <c r="Z82" s="43">
        <v>1</v>
      </c>
      <c r="AA82" s="43">
        <v>0</v>
      </c>
      <c r="AB82" s="43">
        <v>0</v>
      </c>
      <c r="AC82" s="43"/>
      <c r="AD82" s="43"/>
      <c r="AE82" s="43"/>
      <c r="AF82" s="43"/>
      <c r="AG82" s="43"/>
      <c r="AH82" s="105">
        <v>5</v>
      </c>
      <c r="AI82" s="43">
        <v>0</v>
      </c>
      <c r="AJ82" s="43">
        <v>0</v>
      </c>
      <c r="AK82" s="43">
        <v>3</v>
      </c>
      <c r="AL82" s="43">
        <v>0</v>
      </c>
      <c r="AM82" s="43">
        <v>0</v>
      </c>
      <c r="AN82" s="43">
        <v>0</v>
      </c>
      <c r="AO82" s="43">
        <v>0</v>
      </c>
      <c r="AP82" s="43"/>
      <c r="AQ82" s="43"/>
      <c r="AR82" s="43"/>
      <c r="AS82" s="43"/>
      <c r="AT82" s="43"/>
      <c r="AU82" s="7">
        <v>3</v>
      </c>
    </row>
    <row r="83" spans="1:47" ht="15" thickBot="1" x14ac:dyDescent="0.25">
      <c r="A83" s="1" t="s">
        <v>100</v>
      </c>
      <c r="B83" s="52" t="s">
        <v>371</v>
      </c>
      <c r="C83" s="28"/>
      <c r="D83" s="28"/>
      <c r="E83" s="44">
        <v>14</v>
      </c>
      <c r="F83" s="44">
        <v>24</v>
      </c>
      <c r="G83" s="44">
        <v>43</v>
      </c>
      <c r="H83" s="44">
        <v>20</v>
      </c>
      <c r="I83" s="44">
        <v>31</v>
      </c>
      <c r="J83" s="44">
        <v>29</v>
      </c>
      <c r="K83" s="44">
        <v>21</v>
      </c>
      <c r="L83" s="44"/>
      <c r="M83" s="44"/>
      <c r="N83" s="44"/>
      <c r="O83" s="44"/>
      <c r="P83" s="44"/>
      <c r="Q83" s="272">
        <v>182</v>
      </c>
      <c r="R83" s="22"/>
      <c r="S83" s="274">
        <v>108</v>
      </c>
      <c r="T83" s="26"/>
      <c r="U83" s="7">
        <v>106</v>
      </c>
      <c r="V83" s="43">
        <v>5</v>
      </c>
      <c r="W83" s="43">
        <v>0</v>
      </c>
      <c r="X83" s="43">
        <v>3</v>
      </c>
      <c r="Y83" s="43">
        <v>1</v>
      </c>
      <c r="Z83" s="43">
        <v>0</v>
      </c>
      <c r="AA83" s="43">
        <v>0</v>
      </c>
      <c r="AB83" s="43">
        <v>1</v>
      </c>
      <c r="AC83" s="43"/>
      <c r="AD83" s="43"/>
      <c r="AE83" s="43"/>
      <c r="AF83" s="43"/>
      <c r="AG83" s="43"/>
      <c r="AH83" s="105">
        <v>10</v>
      </c>
      <c r="AI83" s="43">
        <v>1</v>
      </c>
      <c r="AJ83" s="43">
        <v>0</v>
      </c>
      <c r="AK83" s="43">
        <v>4</v>
      </c>
      <c r="AL83" s="43">
        <v>0</v>
      </c>
      <c r="AM83" s="43">
        <v>0</v>
      </c>
      <c r="AN83" s="43">
        <v>0</v>
      </c>
      <c r="AO83" s="43">
        <v>0</v>
      </c>
      <c r="AP83" s="43"/>
      <c r="AQ83" s="43"/>
      <c r="AR83" s="43"/>
      <c r="AS83" s="43"/>
      <c r="AT83" s="43"/>
      <c r="AU83" s="7">
        <v>5</v>
      </c>
    </row>
    <row r="84" spans="1:47" ht="15" thickBot="1" x14ac:dyDescent="0.25">
      <c r="A84" s="1" t="s">
        <v>100</v>
      </c>
      <c r="B84" s="52" t="s">
        <v>372</v>
      </c>
      <c r="C84" s="28"/>
      <c r="D84" s="28"/>
      <c r="E84" s="44">
        <v>8</v>
      </c>
      <c r="F84" s="44">
        <v>0</v>
      </c>
      <c r="G84" s="44">
        <v>4</v>
      </c>
      <c r="H84" s="44">
        <v>2</v>
      </c>
      <c r="I84" s="44">
        <v>12</v>
      </c>
      <c r="J84" s="44">
        <v>17</v>
      </c>
      <c r="K84" s="44">
        <v>10</v>
      </c>
      <c r="L84" s="44"/>
      <c r="M84" s="44"/>
      <c r="N84" s="44"/>
      <c r="O84" s="44"/>
      <c r="P84" s="44"/>
      <c r="Q84" s="272">
        <v>53</v>
      </c>
      <c r="R84" s="22"/>
      <c r="S84" s="274">
        <v>15</v>
      </c>
      <c r="T84" s="26"/>
      <c r="U84" s="7">
        <v>16</v>
      </c>
      <c r="V84" s="43">
        <v>0</v>
      </c>
      <c r="W84" s="43">
        <v>0</v>
      </c>
      <c r="X84" s="43">
        <v>0</v>
      </c>
      <c r="Y84" s="43">
        <v>0</v>
      </c>
      <c r="Z84" s="43">
        <v>0</v>
      </c>
      <c r="AA84" s="43">
        <v>0</v>
      </c>
      <c r="AB84" s="43">
        <v>0</v>
      </c>
      <c r="AC84" s="43"/>
      <c r="AD84" s="43"/>
      <c r="AE84" s="43"/>
      <c r="AF84" s="43"/>
      <c r="AG84" s="43"/>
      <c r="AH84" s="105">
        <v>0</v>
      </c>
      <c r="AI84" s="43">
        <v>0</v>
      </c>
      <c r="AJ84" s="43">
        <v>0</v>
      </c>
      <c r="AK84" s="43">
        <v>4</v>
      </c>
      <c r="AL84" s="43">
        <v>0</v>
      </c>
      <c r="AM84" s="43">
        <v>0</v>
      </c>
      <c r="AN84" s="43">
        <v>0</v>
      </c>
      <c r="AO84" s="43">
        <v>0</v>
      </c>
      <c r="AP84" s="43"/>
      <c r="AQ84" s="43"/>
      <c r="AR84" s="43"/>
      <c r="AS84" s="43"/>
      <c r="AT84" s="43"/>
      <c r="AU84" s="7">
        <v>4</v>
      </c>
    </row>
    <row r="85" spans="1:47" ht="15" thickBot="1" x14ac:dyDescent="0.25">
      <c r="A85" s="1" t="s">
        <v>100</v>
      </c>
      <c r="B85" s="52" t="s">
        <v>379</v>
      </c>
      <c r="C85" s="28"/>
      <c r="D85" s="28"/>
      <c r="E85" s="44">
        <v>40</v>
      </c>
      <c r="F85" s="44">
        <v>78</v>
      </c>
      <c r="G85" s="44">
        <v>70</v>
      </c>
      <c r="H85" s="44">
        <v>67</v>
      </c>
      <c r="I85" s="44">
        <v>80</v>
      </c>
      <c r="J85" s="44">
        <v>108</v>
      </c>
      <c r="K85" s="44">
        <v>155</v>
      </c>
      <c r="L85" s="44"/>
      <c r="M85" s="44"/>
      <c r="N85" s="44"/>
      <c r="O85" s="44"/>
      <c r="P85" s="44"/>
      <c r="Q85" s="272">
        <v>598</v>
      </c>
      <c r="R85" s="22"/>
      <c r="S85" s="274">
        <v>244</v>
      </c>
      <c r="T85" s="26"/>
      <c r="U85" s="7">
        <v>64</v>
      </c>
      <c r="V85" s="43">
        <v>10</v>
      </c>
      <c r="W85" s="43">
        <v>5</v>
      </c>
      <c r="X85" s="43">
        <v>0</v>
      </c>
      <c r="Y85" s="43">
        <v>9</v>
      </c>
      <c r="Z85" s="43">
        <v>17</v>
      </c>
      <c r="AA85" s="43">
        <v>18</v>
      </c>
      <c r="AB85" s="43">
        <v>22</v>
      </c>
      <c r="AC85" s="43"/>
      <c r="AD85" s="43"/>
      <c r="AE85" s="43"/>
      <c r="AF85" s="43"/>
      <c r="AG85" s="43"/>
      <c r="AH85" s="105">
        <v>81</v>
      </c>
      <c r="AI85" s="43">
        <v>0</v>
      </c>
      <c r="AJ85" s="43">
        <v>0</v>
      </c>
      <c r="AK85" s="43">
        <v>0</v>
      </c>
      <c r="AL85" s="43">
        <v>0</v>
      </c>
      <c r="AM85" s="43">
        <v>23</v>
      </c>
      <c r="AN85" s="43">
        <v>4</v>
      </c>
      <c r="AO85" s="43">
        <v>1</v>
      </c>
      <c r="AP85" s="43"/>
      <c r="AQ85" s="43"/>
      <c r="AR85" s="43"/>
      <c r="AS85" s="43"/>
      <c r="AT85" s="43"/>
      <c r="AU85" s="7">
        <v>28</v>
      </c>
    </row>
    <row r="86" spans="1:47" ht="15" thickBot="1" x14ac:dyDescent="0.25">
      <c r="A86" s="1" t="s">
        <v>100</v>
      </c>
      <c r="B86" s="52" t="s">
        <v>373</v>
      </c>
      <c r="C86" s="28"/>
      <c r="D86" s="28"/>
      <c r="E86" s="44">
        <v>19</v>
      </c>
      <c r="F86" s="44">
        <v>25</v>
      </c>
      <c r="G86" s="44">
        <v>13</v>
      </c>
      <c r="H86" s="44">
        <v>23</v>
      </c>
      <c r="I86" s="44">
        <v>26</v>
      </c>
      <c r="J86" s="44">
        <v>26</v>
      </c>
      <c r="K86" s="44">
        <v>32</v>
      </c>
      <c r="L86" s="44"/>
      <c r="M86" s="44"/>
      <c r="N86" s="44"/>
      <c r="O86" s="44"/>
      <c r="P86" s="44"/>
      <c r="Q86" s="272">
        <v>164</v>
      </c>
      <c r="R86" s="22"/>
      <c r="S86" s="274">
        <v>71</v>
      </c>
      <c r="T86" s="26"/>
      <c r="U86" s="7">
        <v>68</v>
      </c>
      <c r="V86" s="43">
        <v>0</v>
      </c>
      <c r="W86" s="43">
        <v>0</v>
      </c>
      <c r="X86" s="43">
        <v>2</v>
      </c>
      <c r="Y86" s="43">
        <v>1</v>
      </c>
      <c r="Z86" s="43">
        <v>0</v>
      </c>
      <c r="AA86" s="43">
        <v>0</v>
      </c>
      <c r="AB86" s="43">
        <v>1</v>
      </c>
      <c r="AC86" s="43"/>
      <c r="AD86" s="43"/>
      <c r="AE86" s="43"/>
      <c r="AF86" s="43"/>
      <c r="AG86" s="43"/>
      <c r="AH86" s="105">
        <v>4</v>
      </c>
      <c r="AI86" s="43">
        <v>0</v>
      </c>
      <c r="AJ86" s="43">
        <v>0</v>
      </c>
      <c r="AK86" s="43">
        <v>0</v>
      </c>
      <c r="AL86" s="43">
        <v>0</v>
      </c>
      <c r="AM86" s="43">
        <v>0</v>
      </c>
      <c r="AN86" s="43">
        <v>0</v>
      </c>
      <c r="AO86" s="43">
        <v>0</v>
      </c>
      <c r="AP86" s="43"/>
      <c r="AQ86" s="43"/>
      <c r="AR86" s="43"/>
      <c r="AS86" s="43"/>
      <c r="AT86" s="43"/>
      <c r="AU86" s="7">
        <v>0</v>
      </c>
    </row>
    <row r="87" spans="1:47" ht="15" thickBot="1" x14ac:dyDescent="0.25">
      <c r="A87" s="1" t="s">
        <v>100</v>
      </c>
      <c r="B87" s="52" t="s">
        <v>374</v>
      </c>
      <c r="C87" s="28"/>
      <c r="D87" s="28"/>
      <c r="E87" s="44">
        <v>6</v>
      </c>
      <c r="F87" s="44">
        <v>8</v>
      </c>
      <c r="G87" s="44">
        <v>11</v>
      </c>
      <c r="H87" s="44">
        <v>11</v>
      </c>
      <c r="I87" s="44">
        <v>18</v>
      </c>
      <c r="J87" s="44">
        <v>4</v>
      </c>
      <c r="K87" s="44">
        <v>17</v>
      </c>
      <c r="L87" s="44"/>
      <c r="M87" s="44"/>
      <c r="N87" s="44"/>
      <c r="O87" s="44"/>
      <c r="P87" s="44"/>
      <c r="Q87" s="272">
        <v>75</v>
      </c>
      <c r="R87" s="22"/>
      <c r="S87" s="274">
        <v>31</v>
      </c>
      <c r="T87" s="26"/>
      <c r="U87" s="7">
        <v>34</v>
      </c>
      <c r="V87" s="43">
        <v>0</v>
      </c>
      <c r="W87" s="43">
        <v>0</v>
      </c>
      <c r="X87" s="43">
        <v>0</v>
      </c>
      <c r="Y87" s="43">
        <v>0</v>
      </c>
      <c r="Z87" s="43">
        <v>0</v>
      </c>
      <c r="AA87" s="43">
        <v>0</v>
      </c>
      <c r="AB87" s="43">
        <v>0</v>
      </c>
      <c r="AC87" s="43"/>
      <c r="AD87" s="43"/>
      <c r="AE87" s="43"/>
      <c r="AF87" s="43"/>
      <c r="AG87" s="43"/>
      <c r="AH87" s="105">
        <v>0</v>
      </c>
      <c r="AI87" s="43">
        <v>0</v>
      </c>
      <c r="AJ87" s="43">
        <v>0</v>
      </c>
      <c r="AK87" s="43">
        <v>3</v>
      </c>
      <c r="AL87" s="43">
        <v>0</v>
      </c>
      <c r="AM87" s="43">
        <v>0</v>
      </c>
      <c r="AN87" s="43">
        <v>0</v>
      </c>
      <c r="AO87" s="43">
        <v>0</v>
      </c>
      <c r="AP87" s="43"/>
      <c r="AQ87" s="43"/>
      <c r="AR87" s="43"/>
      <c r="AS87" s="43"/>
      <c r="AT87" s="43"/>
      <c r="AU87" s="7">
        <v>3</v>
      </c>
    </row>
    <row r="88" spans="1:47" ht="15" thickBot="1" x14ac:dyDescent="0.25">
      <c r="A88" s="1" t="s">
        <v>100</v>
      </c>
      <c r="B88" s="52" t="s">
        <v>375</v>
      </c>
      <c r="C88" s="28"/>
      <c r="D88" s="28"/>
      <c r="E88" s="44">
        <v>17</v>
      </c>
      <c r="F88" s="44">
        <v>42</v>
      </c>
      <c r="G88" s="44">
        <v>27</v>
      </c>
      <c r="H88" s="44">
        <v>62</v>
      </c>
      <c r="I88" s="44">
        <v>95</v>
      </c>
      <c r="J88" s="44">
        <v>90</v>
      </c>
      <c r="K88" s="44">
        <v>87</v>
      </c>
      <c r="L88" s="44"/>
      <c r="M88" s="44"/>
      <c r="N88" s="44"/>
      <c r="O88" s="44"/>
      <c r="P88" s="44"/>
      <c r="Q88" s="272">
        <v>420</v>
      </c>
      <c r="R88" s="22"/>
      <c r="S88" s="274">
        <v>131</v>
      </c>
      <c r="T88" s="26"/>
      <c r="U88" s="7">
        <v>131</v>
      </c>
      <c r="V88" s="43">
        <v>4</v>
      </c>
      <c r="W88" s="43">
        <v>2</v>
      </c>
      <c r="X88" s="43">
        <v>1</v>
      </c>
      <c r="Y88" s="43">
        <v>2</v>
      </c>
      <c r="Z88" s="43">
        <v>2</v>
      </c>
      <c r="AA88" s="43">
        <v>0</v>
      </c>
      <c r="AB88" s="43">
        <v>1</v>
      </c>
      <c r="AC88" s="43"/>
      <c r="AD88" s="43"/>
      <c r="AE88" s="43"/>
      <c r="AF88" s="43"/>
      <c r="AG88" s="43"/>
      <c r="AH88" s="105">
        <v>12</v>
      </c>
      <c r="AI88" s="43">
        <v>4</v>
      </c>
      <c r="AJ88" s="43">
        <v>0</v>
      </c>
      <c r="AK88" s="43">
        <v>10</v>
      </c>
      <c r="AL88" s="43">
        <v>0</v>
      </c>
      <c r="AM88" s="43">
        <v>0</v>
      </c>
      <c r="AN88" s="43">
        <v>0</v>
      </c>
      <c r="AO88" s="43">
        <v>0</v>
      </c>
      <c r="AP88" s="43"/>
      <c r="AQ88" s="43"/>
      <c r="AR88" s="43"/>
      <c r="AS88" s="43"/>
      <c r="AT88" s="43"/>
      <c r="AU88" s="7">
        <v>14</v>
      </c>
    </row>
    <row r="89" spans="1:47" ht="15" thickBot="1" x14ac:dyDescent="0.25">
      <c r="A89" s="1" t="s">
        <v>100</v>
      </c>
      <c r="B89" s="52" t="s">
        <v>376</v>
      </c>
      <c r="C89" s="28"/>
      <c r="D89" s="28"/>
      <c r="E89" s="44">
        <v>35</v>
      </c>
      <c r="F89" s="44">
        <v>36</v>
      </c>
      <c r="G89" s="44">
        <v>34</v>
      </c>
      <c r="H89" s="44">
        <v>40</v>
      </c>
      <c r="I89" s="44">
        <v>55</v>
      </c>
      <c r="J89" s="44">
        <v>50</v>
      </c>
      <c r="K89" s="44">
        <v>55</v>
      </c>
      <c r="L89" s="44"/>
      <c r="M89" s="44"/>
      <c r="N89" s="44"/>
      <c r="O89" s="44"/>
      <c r="P89" s="44"/>
      <c r="Q89" s="272">
        <v>305</v>
      </c>
      <c r="R89" s="22"/>
      <c r="S89" s="274">
        <v>114</v>
      </c>
      <c r="T89" s="26"/>
      <c r="U89" s="7">
        <v>118</v>
      </c>
      <c r="V89" s="43">
        <v>3</v>
      </c>
      <c r="W89" s="43">
        <v>2</v>
      </c>
      <c r="X89" s="43">
        <v>1</v>
      </c>
      <c r="Y89" s="43">
        <v>1</v>
      </c>
      <c r="Z89" s="43">
        <v>0</v>
      </c>
      <c r="AA89" s="43">
        <v>0</v>
      </c>
      <c r="AB89" s="43">
        <v>2</v>
      </c>
      <c r="AC89" s="43"/>
      <c r="AD89" s="43"/>
      <c r="AE89" s="43"/>
      <c r="AF89" s="43"/>
      <c r="AG89" s="43"/>
      <c r="AH89" s="105">
        <v>9</v>
      </c>
      <c r="AI89" s="43">
        <v>6</v>
      </c>
      <c r="AJ89" s="43">
        <v>0</v>
      </c>
      <c r="AK89" s="43">
        <v>13</v>
      </c>
      <c r="AL89" s="43">
        <v>6</v>
      </c>
      <c r="AM89" s="43">
        <v>0</v>
      </c>
      <c r="AN89" s="43">
        <v>0</v>
      </c>
      <c r="AO89" s="43">
        <v>0</v>
      </c>
      <c r="AP89" s="43"/>
      <c r="AQ89" s="43"/>
      <c r="AR89" s="43"/>
      <c r="AS89" s="43"/>
      <c r="AT89" s="43"/>
      <c r="AU89" s="7">
        <v>25</v>
      </c>
    </row>
    <row r="90" spans="1:47" ht="15" thickBot="1" x14ac:dyDescent="0.25">
      <c r="A90" s="1" t="s">
        <v>100</v>
      </c>
      <c r="B90" s="52" t="s">
        <v>377</v>
      </c>
      <c r="C90" s="28"/>
      <c r="D90" s="28"/>
      <c r="E90" s="44">
        <v>14</v>
      </c>
      <c r="F90" s="44">
        <v>25</v>
      </c>
      <c r="G90" s="44">
        <v>17</v>
      </c>
      <c r="H90" s="44">
        <v>29</v>
      </c>
      <c r="I90" s="44">
        <v>10</v>
      </c>
      <c r="J90" s="44">
        <v>18</v>
      </c>
      <c r="K90" s="44">
        <v>3</v>
      </c>
      <c r="L90" s="44"/>
      <c r="M90" s="44"/>
      <c r="N90" s="44"/>
      <c r="O90" s="44"/>
      <c r="P90" s="44"/>
      <c r="Q90" s="272">
        <v>116</v>
      </c>
      <c r="R90" s="22"/>
      <c r="S90" s="274">
        <v>50</v>
      </c>
      <c r="T90" s="26"/>
      <c r="U90" s="7">
        <v>53</v>
      </c>
      <c r="V90" s="43">
        <v>0</v>
      </c>
      <c r="W90" s="43">
        <v>4</v>
      </c>
      <c r="X90" s="43">
        <v>0</v>
      </c>
      <c r="Y90" s="43">
        <v>1</v>
      </c>
      <c r="Z90" s="43">
        <v>0</v>
      </c>
      <c r="AA90" s="43">
        <v>0</v>
      </c>
      <c r="AB90" s="43">
        <v>2</v>
      </c>
      <c r="AC90" s="43"/>
      <c r="AD90" s="43"/>
      <c r="AE90" s="43"/>
      <c r="AF90" s="43"/>
      <c r="AG90" s="43"/>
      <c r="AH90" s="105">
        <v>7</v>
      </c>
      <c r="AI90" s="43">
        <v>0</v>
      </c>
      <c r="AJ90" s="43">
        <v>0</v>
      </c>
      <c r="AK90" s="43">
        <v>4</v>
      </c>
      <c r="AL90" s="43">
        <v>0</v>
      </c>
      <c r="AM90" s="43">
        <v>0</v>
      </c>
      <c r="AN90" s="43">
        <v>0</v>
      </c>
      <c r="AO90" s="43">
        <v>0</v>
      </c>
      <c r="AP90" s="43"/>
      <c r="AQ90" s="43"/>
      <c r="AR90" s="43"/>
      <c r="AS90" s="43"/>
      <c r="AT90" s="43"/>
      <c r="AU90" s="7">
        <v>4</v>
      </c>
    </row>
    <row r="91" spans="1:47" ht="15" thickBot="1" x14ac:dyDescent="0.25">
      <c r="A91" s="1" t="s">
        <v>100</v>
      </c>
      <c r="B91" s="52" t="s">
        <v>378</v>
      </c>
      <c r="C91" s="28"/>
      <c r="D91" s="28"/>
      <c r="E91" s="44">
        <v>24</v>
      </c>
      <c r="F91" s="44">
        <v>19</v>
      </c>
      <c r="G91" s="44">
        <v>33</v>
      </c>
      <c r="H91" s="44">
        <v>30</v>
      </c>
      <c r="I91" s="44">
        <v>27</v>
      </c>
      <c r="J91" s="44">
        <v>38</v>
      </c>
      <c r="K91" s="44">
        <v>33</v>
      </c>
      <c r="L91" s="44"/>
      <c r="M91" s="44"/>
      <c r="N91" s="44"/>
      <c r="O91" s="44"/>
      <c r="P91" s="44"/>
      <c r="Q91" s="272">
        <v>204</v>
      </c>
      <c r="R91" s="22"/>
      <c r="S91" s="274">
        <v>83</v>
      </c>
      <c r="T91" s="26"/>
      <c r="U91" s="7">
        <v>89</v>
      </c>
      <c r="V91" s="43">
        <v>1</v>
      </c>
      <c r="W91" s="43">
        <v>4</v>
      </c>
      <c r="X91" s="43">
        <v>3</v>
      </c>
      <c r="Y91" s="43">
        <v>2</v>
      </c>
      <c r="Z91" s="43">
        <v>3</v>
      </c>
      <c r="AA91" s="43">
        <v>0</v>
      </c>
      <c r="AB91" s="43">
        <v>1</v>
      </c>
      <c r="AC91" s="43"/>
      <c r="AD91" s="43"/>
      <c r="AE91" s="43"/>
      <c r="AF91" s="43"/>
      <c r="AG91" s="43"/>
      <c r="AH91" s="105">
        <v>14</v>
      </c>
      <c r="AI91" s="43">
        <v>1</v>
      </c>
      <c r="AJ91" s="43">
        <v>0</v>
      </c>
      <c r="AK91" s="43">
        <v>8</v>
      </c>
      <c r="AL91" s="43">
        <v>2</v>
      </c>
      <c r="AM91" s="43">
        <v>0</v>
      </c>
      <c r="AN91" s="43">
        <v>0</v>
      </c>
      <c r="AO91" s="43">
        <v>0</v>
      </c>
      <c r="AP91" s="43"/>
      <c r="AQ91" s="43"/>
      <c r="AR91" s="43"/>
      <c r="AS91" s="43"/>
      <c r="AT91" s="43"/>
      <c r="AU91" s="7">
        <v>11</v>
      </c>
    </row>
    <row r="92" spans="1:47" ht="15" thickBot="1" x14ac:dyDescent="0.25">
      <c r="A92" s="294" t="s">
        <v>439</v>
      </c>
      <c r="B92" s="295"/>
      <c r="C92" s="276">
        <v>46.230200633579727</v>
      </c>
      <c r="D92" s="75">
        <v>2.3115100316789863</v>
      </c>
      <c r="E92" s="5">
        <v>180</v>
      </c>
      <c r="F92" s="5">
        <v>272</v>
      </c>
      <c r="G92" s="5">
        <v>264</v>
      </c>
      <c r="H92" s="5">
        <v>294</v>
      </c>
      <c r="I92" s="5">
        <v>361</v>
      </c>
      <c r="J92" s="5">
        <v>396</v>
      </c>
      <c r="K92" s="5">
        <v>422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273">
        <v>2189</v>
      </c>
      <c r="R92" s="5">
        <v>0</v>
      </c>
      <c r="S92" s="275">
        <v>902</v>
      </c>
      <c r="T92" s="5">
        <v>0</v>
      </c>
      <c r="U92" s="5">
        <v>733</v>
      </c>
      <c r="V92" s="5">
        <v>25</v>
      </c>
      <c r="W92" s="5">
        <v>18</v>
      </c>
      <c r="X92" s="5">
        <v>11</v>
      </c>
      <c r="Y92" s="5">
        <v>17</v>
      </c>
      <c r="Z92" s="5">
        <v>23</v>
      </c>
      <c r="AA92" s="5">
        <v>18</v>
      </c>
      <c r="AB92" s="5">
        <v>30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211">
        <v>142</v>
      </c>
      <c r="AI92" s="5">
        <v>12</v>
      </c>
      <c r="AJ92" s="5">
        <v>0</v>
      </c>
      <c r="AK92" s="5">
        <v>49</v>
      </c>
      <c r="AL92" s="5">
        <v>8</v>
      </c>
      <c r="AM92" s="5">
        <v>23</v>
      </c>
      <c r="AN92" s="5">
        <v>4</v>
      </c>
      <c r="AO92" s="5">
        <v>1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97</v>
      </c>
    </row>
    <row r="93" spans="1:47" ht="15" thickBot="1" x14ac:dyDescent="0.25">
      <c r="A93" s="1" t="s">
        <v>116</v>
      </c>
      <c r="B93" s="52" t="s">
        <v>380</v>
      </c>
      <c r="C93" s="28"/>
      <c r="D93" s="28"/>
      <c r="E93" s="44">
        <v>205</v>
      </c>
      <c r="F93" s="44">
        <v>249</v>
      </c>
      <c r="G93" s="44">
        <v>158</v>
      </c>
      <c r="H93" s="44">
        <v>130</v>
      </c>
      <c r="I93" s="44">
        <v>129</v>
      </c>
      <c r="J93" s="44">
        <v>194</v>
      </c>
      <c r="K93" s="44">
        <v>173</v>
      </c>
      <c r="L93" s="44"/>
      <c r="M93" s="44"/>
      <c r="N93" s="44"/>
      <c r="O93" s="44"/>
      <c r="P93" s="44"/>
      <c r="Q93" s="272">
        <v>1238</v>
      </c>
      <c r="R93" s="22"/>
      <c r="S93" s="274">
        <v>365</v>
      </c>
      <c r="T93" s="26"/>
      <c r="U93" s="7">
        <v>319</v>
      </c>
      <c r="V93" s="43">
        <v>14</v>
      </c>
      <c r="W93" s="43">
        <v>8</v>
      </c>
      <c r="X93" s="43">
        <v>13</v>
      </c>
      <c r="Y93" s="43">
        <v>3</v>
      </c>
      <c r="Z93" s="43">
        <v>7</v>
      </c>
      <c r="AA93" s="43">
        <v>13</v>
      </c>
      <c r="AB93" s="43">
        <v>14</v>
      </c>
      <c r="AC93" s="43"/>
      <c r="AD93" s="43"/>
      <c r="AE93" s="43"/>
      <c r="AF93" s="43"/>
      <c r="AG93" s="43"/>
      <c r="AH93" s="105">
        <v>72</v>
      </c>
      <c r="AI93" s="43">
        <v>4</v>
      </c>
      <c r="AJ93" s="43">
        <v>8</v>
      </c>
      <c r="AK93" s="43">
        <v>8</v>
      </c>
      <c r="AL93" s="43">
        <v>4</v>
      </c>
      <c r="AM93" s="43">
        <v>1</v>
      </c>
      <c r="AN93" s="43">
        <v>2</v>
      </c>
      <c r="AO93" s="43">
        <v>4</v>
      </c>
      <c r="AP93" s="43"/>
      <c r="AQ93" s="43"/>
      <c r="AR93" s="43"/>
      <c r="AS93" s="43"/>
      <c r="AT93" s="43"/>
      <c r="AU93" s="7">
        <v>31</v>
      </c>
    </row>
    <row r="94" spans="1:47" ht="15" thickBot="1" x14ac:dyDescent="0.25">
      <c r="A94" s="1" t="s">
        <v>116</v>
      </c>
      <c r="B94" s="52" t="s">
        <v>381</v>
      </c>
      <c r="C94" s="28"/>
      <c r="D94" s="28"/>
      <c r="E94" s="44">
        <v>513</v>
      </c>
      <c r="F94" s="44">
        <v>570</v>
      </c>
      <c r="G94" s="44">
        <v>761</v>
      </c>
      <c r="H94" s="44">
        <v>682</v>
      </c>
      <c r="I94" s="44">
        <v>585</v>
      </c>
      <c r="J94" s="44">
        <v>959</v>
      </c>
      <c r="K94" s="44">
        <v>535</v>
      </c>
      <c r="L94" s="44"/>
      <c r="M94" s="44"/>
      <c r="N94" s="44"/>
      <c r="O94" s="44"/>
      <c r="P94" s="44"/>
      <c r="Q94" s="272">
        <v>4605</v>
      </c>
      <c r="R94" s="22"/>
      <c r="S94" s="274">
        <v>1072</v>
      </c>
      <c r="T94" s="26"/>
      <c r="U94" s="7">
        <v>1059</v>
      </c>
      <c r="V94" s="43">
        <v>54</v>
      </c>
      <c r="W94" s="43">
        <v>96</v>
      </c>
      <c r="X94" s="43">
        <v>14</v>
      </c>
      <c r="Y94" s="43">
        <v>68</v>
      </c>
      <c r="Z94" s="43">
        <v>68</v>
      </c>
      <c r="AA94" s="43">
        <v>63</v>
      </c>
      <c r="AB94" s="43">
        <v>68</v>
      </c>
      <c r="AC94" s="43"/>
      <c r="AD94" s="43"/>
      <c r="AE94" s="43"/>
      <c r="AF94" s="43"/>
      <c r="AG94" s="43"/>
      <c r="AH94" s="105">
        <v>431</v>
      </c>
      <c r="AI94" s="43">
        <v>0</v>
      </c>
      <c r="AJ94" s="43">
        <v>0</v>
      </c>
      <c r="AK94" s="43">
        <v>4</v>
      </c>
      <c r="AL94" s="43">
        <v>8</v>
      </c>
      <c r="AM94" s="43">
        <v>8</v>
      </c>
      <c r="AN94" s="43">
        <v>4</v>
      </c>
      <c r="AO94" s="43">
        <v>4</v>
      </c>
      <c r="AP94" s="43"/>
      <c r="AQ94" s="43"/>
      <c r="AR94" s="43"/>
      <c r="AS94" s="43"/>
      <c r="AT94" s="43"/>
      <c r="AU94" s="7">
        <v>28</v>
      </c>
    </row>
    <row r="95" spans="1:47" ht="15" thickBot="1" x14ac:dyDescent="0.25">
      <c r="A95" s="1" t="s">
        <v>116</v>
      </c>
      <c r="B95" s="52" t="s">
        <v>382</v>
      </c>
      <c r="C95" s="28"/>
      <c r="D95" s="28"/>
      <c r="E95" s="44">
        <v>296</v>
      </c>
      <c r="F95" s="44">
        <v>312</v>
      </c>
      <c r="G95" s="44">
        <v>14</v>
      </c>
      <c r="H95" s="44">
        <v>619</v>
      </c>
      <c r="I95" s="44">
        <v>682</v>
      </c>
      <c r="J95" s="44">
        <v>81</v>
      </c>
      <c r="K95" s="44">
        <v>109</v>
      </c>
      <c r="L95" s="44"/>
      <c r="M95" s="44"/>
      <c r="N95" s="44"/>
      <c r="O95" s="44"/>
      <c r="P95" s="44"/>
      <c r="Q95" s="272">
        <v>2113</v>
      </c>
      <c r="R95" s="22"/>
      <c r="S95" s="274">
        <v>0</v>
      </c>
      <c r="T95" s="26"/>
      <c r="U95" s="7">
        <v>1047</v>
      </c>
      <c r="V95" s="43">
        <v>18</v>
      </c>
      <c r="W95" s="43">
        <v>19</v>
      </c>
      <c r="X95" s="43">
        <v>0</v>
      </c>
      <c r="Y95" s="43">
        <v>36</v>
      </c>
      <c r="Z95" s="43">
        <v>22</v>
      </c>
      <c r="AA95" s="43">
        <v>0</v>
      </c>
      <c r="AB95" s="43">
        <v>0</v>
      </c>
      <c r="AC95" s="43"/>
      <c r="AD95" s="43"/>
      <c r="AE95" s="43"/>
      <c r="AF95" s="43"/>
      <c r="AG95" s="43"/>
      <c r="AH95" s="105">
        <v>95</v>
      </c>
      <c r="AI95" s="43">
        <v>11</v>
      </c>
      <c r="AJ95" s="43">
        <v>55</v>
      </c>
      <c r="AK95" s="43">
        <v>0</v>
      </c>
      <c r="AL95" s="43">
        <v>11</v>
      </c>
      <c r="AM95" s="43">
        <v>17</v>
      </c>
      <c r="AN95" s="43">
        <v>0</v>
      </c>
      <c r="AO95" s="43">
        <v>0</v>
      </c>
      <c r="AP95" s="43"/>
      <c r="AQ95" s="43"/>
      <c r="AR95" s="43"/>
      <c r="AS95" s="43"/>
      <c r="AT95" s="43"/>
      <c r="AU95" s="7">
        <v>94</v>
      </c>
    </row>
    <row r="96" spans="1:47" ht="15" thickBot="1" x14ac:dyDescent="0.25">
      <c r="A96" s="1" t="s">
        <v>116</v>
      </c>
      <c r="B96" s="52" t="s">
        <v>383</v>
      </c>
      <c r="C96" s="28"/>
      <c r="D96" s="28"/>
      <c r="E96" s="44">
        <v>182</v>
      </c>
      <c r="F96" s="44">
        <v>107</v>
      </c>
      <c r="G96" s="44">
        <v>208</v>
      </c>
      <c r="H96" s="44">
        <v>111</v>
      </c>
      <c r="I96" s="44">
        <v>137</v>
      </c>
      <c r="J96" s="44">
        <v>115</v>
      </c>
      <c r="K96" s="44">
        <v>139</v>
      </c>
      <c r="L96" s="44"/>
      <c r="M96" s="44"/>
      <c r="N96" s="44"/>
      <c r="O96" s="44"/>
      <c r="P96" s="44"/>
      <c r="Q96" s="272">
        <v>999</v>
      </c>
      <c r="R96" s="22"/>
      <c r="S96" s="274">
        <v>263</v>
      </c>
      <c r="T96" s="26"/>
      <c r="U96" s="7">
        <v>294</v>
      </c>
      <c r="V96" s="43">
        <v>30</v>
      </c>
      <c r="W96" s="43">
        <v>13</v>
      </c>
      <c r="X96" s="43">
        <v>38</v>
      </c>
      <c r="Y96" s="43">
        <v>11</v>
      </c>
      <c r="Z96" s="43">
        <v>12</v>
      </c>
      <c r="AA96" s="43">
        <v>11</v>
      </c>
      <c r="AB96" s="43">
        <v>18</v>
      </c>
      <c r="AC96" s="43"/>
      <c r="AD96" s="43"/>
      <c r="AE96" s="43"/>
      <c r="AF96" s="43"/>
      <c r="AG96" s="43"/>
      <c r="AH96" s="105">
        <v>133</v>
      </c>
      <c r="AI96" s="43">
        <v>6</v>
      </c>
      <c r="AJ96" s="43">
        <v>3</v>
      </c>
      <c r="AK96" s="43">
        <v>0</v>
      </c>
      <c r="AL96" s="43">
        <v>1</v>
      </c>
      <c r="AM96" s="43">
        <v>3</v>
      </c>
      <c r="AN96" s="43">
        <v>7</v>
      </c>
      <c r="AO96" s="43">
        <v>5</v>
      </c>
      <c r="AP96" s="43"/>
      <c r="AQ96" s="43"/>
      <c r="AR96" s="43"/>
      <c r="AS96" s="43"/>
      <c r="AT96" s="43"/>
      <c r="AU96" s="7">
        <v>25</v>
      </c>
    </row>
    <row r="97" spans="1:47" ht="15" thickBot="1" x14ac:dyDescent="0.25">
      <c r="A97" s="1" t="s">
        <v>116</v>
      </c>
      <c r="B97" s="52" t="s">
        <v>384</v>
      </c>
      <c r="C97" s="28"/>
      <c r="D97" s="28"/>
      <c r="E97" s="44">
        <v>17</v>
      </c>
      <c r="F97" s="44">
        <v>31</v>
      </c>
      <c r="G97" s="44">
        <v>12</v>
      </c>
      <c r="H97" s="44">
        <v>18</v>
      </c>
      <c r="I97" s="44">
        <v>6</v>
      </c>
      <c r="J97" s="44">
        <v>8</v>
      </c>
      <c r="K97" s="44">
        <v>0</v>
      </c>
      <c r="L97" s="44"/>
      <c r="M97" s="44"/>
      <c r="N97" s="44"/>
      <c r="O97" s="44"/>
      <c r="P97" s="44"/>
      <c r="Q97" s="272">
        <v>92</v>
      </c>
      <c r="R97" s="22"/>
      <c r="S97" s="274">
        <v>53</v>
      </c>
      <c r="T97" s="26"/>
      <c r="U97" s="7">
        <v>63</v>
      </c>
      <c r="V97" s="43">
        <v>0</v>
      </c>
      <c r="W97" s="43">
        <v>0</v>
      </c>
      <c r="X97" s="43">
        <v>1</v>
      </c>
      <c r="Y97" s="43">
        <v>1</v>
      </c>
      <c r="Z97" s="43">
        <v>0</v>
      </c>
      <c r="AA97" s="43">
        <v>2</v>
      </c>
      <c r="AB97" s="43">
        <v>0</v>
      </c>
      <c r="AC97" s="43"/>
      <c r="AD97" s="43"/>
      <c r="AE97" s="43"/>
      <c r="AF97" s="43"/>
      <c r="AG97" s="43"/>
      <c r="AH97" s="105">
        <v>4</v>
      </c>
      <c r="AI97" s="43">
        <v>0</v>
      </c>
      <c r="AJ97" s="43">
        <v>1</v>
      </c>
      <c r="AK97" s="43">
        <v>0</v>
      </c>
      <c r="AL97" s="43">
        <v>2</v>
      </c>
      <c r="AM97" s="43">
        <v>0</v>
      </c>
      <c r="AN97" s="43">
        <v>1</v>
      </c>
      <c r="AO97" s="43">
        <v>0</v>
      </c>
      <c r="AP97" s="43"/>
      <c r="AQ97" s="43"/>
      <c r="AR97" s="43"/>
      <c r="AS97" s="43"/>
      <c r="AT97" s="43"/>
      <c r="AU97" s="7">
        <v>4</v>
      </c>
    </row>
    <row r="98" spans="1:47" ht="15" thickBot="1" x14ac:dyDescent="0.25">
      <c r="A98" s="1" t="s">
        <v>116</v>
      </c>
      <c r="B98" s="52" t="s">
        <v>385</v>
      </c>
      <c r="C98" s="28"/>
      <c r="D98" s="28"/>
      <c r="E98" s="44">
        <v>20</v>
      </c>
      <c r="F98" s="44">
        <v>23</v>
      </c>
      <c r="G98" s="44">
        <v>27</v>
      </c>
      <c r="H98" s="44">
        <v>19</v>
      </c>
      <c r="I98" s="44">
        <v>0</v>
      </c>
      <c r="J98" s="44">
        <v>16</v>
      </c>
      <c r="K98" s="44">
        <v>6</v>
      </c>
      <c r="L98" s="44"/>
      <c r="M98" s="44"/>
      <c r="N98" s="44"/>
      <c r="O98" s="44"/>
      <c r="P98" s="44"/>
      <c r="Q98" s="272">
        <v>111</v>
      </c>
      <c r="R98" s="22"/>
      <c r="S98" s="274">
        <v>62</v>
      </c>
      <c r="T98" s="26"/>
      <c r="U98" s="7">
        <v>59</v>
      </c>
      <c r="V98" s="43">
        <v>0</v>
      </c>
      <c r="W98" s="43">
        <v>2</v>
      </c>
      <c r="X98" s="43">
        <v>1</v>
      </c>
      <c r="Y98" s="43">
        <v>3</v>
      </c>
      <c r="Z98" s="43">
        <v>0</v>
      </c>
      <c r="AA98" s="43">
        <v>0</v>
      </c>
      <c r="AB98" s="43">
        <v>0</v>
      </c>
      <c r="AC98" s="43"/>
      <c r="AD98" s="43"/>
      <c r="AE98" s="43"/>
      <c r="AF98" s="43"/>
      <c r="AG98" s="43"/>
      <c r="AH98" s="105">
        <v>6</v>
      </c>
      <c r="AI98" s="43">
        <v>0</v>
      </c>
      <c r="AJ98" s="43">
        <v>0</v>
      </c>
      <c r="AK98" s="43">
        <v>2</v>
      </c>
      <c r="AL98" s="43">
        <v>0</v>
      </c>
      <c r="AM98" s="43">
        <v>0</v>
      </c>
      <c r="AN98" s="43">
        <v>2</v>
      </c>
      <c r="AO98" s="43">
        <v>0</v>
      </c>
      <c r="AP98" s="43"/>
      <c r="AQ98" s="43"/>
      <c r="AR98" s="43"/>
      <c r="AS98" s="43"/>
      <c r="AT98" s="43"/>
      <c r="AU98" s="7">
        <v>4</v>
      </c>
    </row>
    <row r="99" spans="1:47" ht="15" thickBot="1" x14ac:dyDescent="0.25">
      <c r="A99" s="1" t="s">
        <v>116</v>
      </c>
      <c r="B99" s="52" t="s">
        <v>386</v>
      </c>
      <c r="C99" s="28"/>
      <c r="D99" s="28"/>
      <c r="E99" s="44">
        <v>17</v>
      </c>
      <c r="F99" s="44">
        <v>13</v>
      </c>
      <c r="G99" s="44">
        <v>8</v>
      </c>
      <c r="H99" s="44">
        <v>16</v>
      </c>
      <c r="I99" s="44">
        <v>0</v>
      </c>
      <c r="J99" s="44">
        <v>17</v>
      </c>
      <c r="K99" s="44">
        <v>8</v>
      </c>
      <c r="L99" s="44"/>
      <c r="M99" s="44"/>
      <c r="N99" s="44"/>
      <c r="O99" s="44"/>
      <c r="P99" s="44"/>
      <c r="Q99" s="272">
        <v>79</v>
      </c>
      <c r="R99" s="22"/>
      <c r="S99" s="274">
        <v>58</v>
      </c>
      <c r="T99" s="26"/>
      <c r="U99" s="7">
        <v>47</v>
      </c>
      <c r="V99" s="43">
        <v>3</v>
      </c>
      <c r="W99" s="43">
        <v>0</v>
      </c>
      <c r="X99" s="43">
        <v>1</v>
      </c>
      <c r="Y99" s="43">
        <v>3</v>
      </c>
      <c r="Z99" s="43">
        <v>0</v>
      </c>
      <c r="AA99" s="43">
        <v>3</v>
      </c>
      <c r="AB99" s="43">
        <v>0</v>
      </c>
      <c r="AC99" s="43"/>
      <c r="AD99" s="43"/>
      <c r="AE99" s="43"/>
      <c r="AF99" s="43"/>
      <c r="AG99" s="43"/>
      <c r="AH99" s="105">
        <v>10</v>
      </c>
      <c r="AI99" s="43">
        <v>0</v>
      </c>
      <c r="AJ99" s="43">
        <v>0</v>
      </c>
      <c r="AK99" s="43">
        <v>1</v>
      </c>
      <c r="AL99" s="43">
        <v>0</v>
      </c>
      <c r="AM99" s="43">
        <v>0</v>
      </c>
      <c r="AN99" s="43">
        <v>5</v>
      </c>
      <c r="AO99" s="43">
        <v>0</v>
      </c>
      <c r="AP99" s="43"/>
      <c r="AQ99" s="43"/>
      <c r="AR99" s="43"/>
      <c r="AS99" s="43"/>
      <c r="AT99" s="43"/>
      <c r="AU99" s="7">
        <v>6</v>
      </c>
    </row>
    <row r="100" spans="1:47" ht="15" thickBot="1" x14ac:dyDescent="0.25">
      <c r="A100" s="1" t="s">
        <v>116</v>
      </c>
      <c r="B100" s="52" t="s">
        <v>387</v>
      </c>
      <c r="C100" s="28"/>
      <c r="D100" s="28"/>
      <c r="E100" s="44">
        <v>0</v>
      </c>
      <c r="F100" s="44">
        <v>0</v>
      </c>
      <c r="G100" s="44">
        <v>0</v>
      </c>
      <c r="H100" s="44">
        <v>0</v>
      </c>
      <c r="I100" s="44">
        <v>0</v>
      </c>
      <c r="J100" s="44">
        <v>0</v>
      </c>
      <c r="K100" s="44">
        <v>0</v>
      </c>
      <c r="L100" s="44"/>
      <c r="M100" s="44"/>
      <c r="N100" s="44"/>
      <c r="O100" s="44"/>
      <c r="P100" s="44"/>
      <c r="Q100" s="272">
        <v>0</v>
      </c>
      <c r="R100" s="22"/>
      <c r="S100" s="274">
        <v>30</v>
      </c>
      <c r="T100" s="26"/>
      <c r="U100" s="7">
        <v>13</v>
      </c>
      <c r="V100" s="43">
        <v>0</v>
      </c>
      <c r="W100" s="43">
        <v>0</v>
      </c>
      <c r="X100" s="43">
        <v>0</v>
      </c>
      <c r="Y100" s="43">
        <v>0</v>
      </c>
      <c r="Z100" s="43">
        <v>0</v>
      </c>
      <c r="AA100" s="43">
        <v>0</v>
      </c>
      <c r="AB100" s="43">
        <v>0</v>
      </c>
      <c r="AC100" s="43"/>
      <c r="AD100" s="43"/>
      <c r="AE100" s="43"/>
      <c r="AF100" s="43"/>
      <c r="AG100" s="43"/>
      <c r="AH100" s="105">
        <v>0</v>
      </c>
      <c r="AI100" s="43">
        <v>0</v>
      </c>
      <c r="AJ100" s="43">
        <v>0</v>
      </c>
      <c r="AK100" s="43">
        <v>0</v>
      </c>
      <c r="AL100" s="43">
        <v>0</v>
      </c>
      <c r="AM100" s="43">
        <v>0</v>
      </c>
      <c r="AN100" s="43">
        <v>0</v>
      </c>
      <c r="AO100" s="43">
        <v>0</v>
      </c>
      <c r="AP100" s="43"/>
      <c r="AQ100" s="43"/>
      <c r="AR100" s="43"/>
      <c r="AS100" s="43"/>
      <c r="AT100" s="43"/>
      <c r="AU100" s="7">
        <v>0</v>
      </c>
    </row>
    <row r="101" spans="1:47" ht="15" thickBot="1" x14ac:dyDescent="0.25">
      <c r="A101" s="1" t="s">
        <v>116</v>
      </c>
      <c r="B101" s="52" t="s">
        <v>388</v>
      </c>
      <c r="C101" s="28"/>
      <c r="D101" s="28"/>
      <c r="E101" s="44">
        <v>0</v>
      </c>
      <c r="F101" s="44">
        <v>0</v>
      </c>
      <c r="G101" s="44">
        <v>6</v>
      </c>
      <c r="H101" s="44">
        <v>0</v>
      </c>
      <c r="I101" s="44">
        <v>0</v>
      </c>
      <c r="J101" s="44">
        <v>4</v>
      </c>
      <c r="K101" s="44">
        <v>4</v>
      </c>
      <c r="L101" s="44"/>
      <c r="M101" s="44"/>
      <c r="N101" s="44"/>
      <c r="O101" s="44"/>
      <c r="P101" s="44"/>
      <c r="Q101" s="272">
        <v>14</v>
      </c>
      <c r="R101" s="22"/>
      <c r="S101" s="274">
        <v>23</v>
      </c>
      <c r="T101" s="26"/>
      <c r="U101" s="7">
        <v>27</v>
      </c>
      <c r="V101" s="43">
        <v>0</v>
      </c>
      <c r="W101" s="43">
        <v>0</v>
      </c>
      <c r="X101" s="43">
        <v>1</v>
      </c>
      <c r="Y101" s="43">
        <v>0</v>
      </c>
      <c r="Z101" s="43">
        <v>0</v>
      </c>
      <c r="AA101" s="43">
        <v>3</v>
      </c>
      <c r="AB101" s="43">
        <v>0</v>
      </c>
      <c r="AC101" s="43"/>
      <c r="AD101" s="43"/>
      <c r="AE101" s="43"/>
      <c r="AF101" s="43"/>
      <c r="AG101" s="43"/>
      <c r="AH101" s="105">
        <v>4</v>
      </c>
      <c r="AI101" s="43">
        <v>0</v>
      </c>
      <c r="AJ101" s="43">
        <v>0</v>
      </c>
      <c r="AK101" s="43">
        <v>1</v>
      </c>
      <c r="AL101" s="43">
        <v>0</v>
      </c>
      <c r="AM101" s="43">
        <v>0</v>
      </c>
      <c r="AN101" s="43">
        <v>0</v>
      </c>
      <c r="AO101" s="43">
        <v>0</v>
      </c>
      <c r="AP101" s="43"/>
      <c r="AQ101" s="43"/>
      <c r="AR101" s="43"/>
      <c r="AS101" s="43"/>
      <c r="AT101" s="43"/>
      <c r="AU101" s="7">
        <v>1</v>
      </c>
    </row>
    <row r="102" spans="1:47" ht="15" thickBot="1" x14ac:dyDescent="0.25">
      <c r="A102" s="1" t="s">
        <v>116</v>
      </c>
      <c r="B102" s="52" t="s">
        <v>389</v>
      </c>
      <c r="C102" s="28"/>
      <c r="D102" s="28"/>
      <c r="E102" s="44">
        <v>17</v>
      </c>
      <c r="F102" s="44">
        <v>11</v>
      </c>
      <c r="G102" s="44">
        <v>22</v>
      </c>
      <c r="H102" s="44">
        <v>28</v>
      </c>
      <c r="I102" s="44">
        <v>0</v>
      </c>
      <c r="J102" s="44">
        <v>17</v>
      </c>
      <c r="K102" s="44">
        <v>5</v>
      </c>
      <c r="L102" s="44"/>
      <c r="M102" s="44"/>
      <c r="N102" s="44"/>
      <c r="O102" s="44"/>
      <c r="P102" s="44"/>
      <c r="Q102" s="272">
        <v>100</v>
      </c>
      <c r="R102" s="22"/>
      <c r="S102" s="274">
        <v>74</v>
      </c>
      <c r="T102" s="26"/>
      <c r="U102" s="7">
        <v>67</v>
      </c>
      <c r="V102" s="43">
        <v>1</v>
      </c>
      <c r="W102" s="43">
        <v>2</v>
      </c>
      <c r="X102" s="43">
        <v>2</v>
      </c>
      <c r="Y102" s="43">
        <v>2</v>
      </c>
      <c r="Z102" s="43">
        <v>0</v>
      </c>
      <c r="AA102" s="43">
        <v>0</v>
      </c>
      <c r="AB102" s="43">
        <v>0</v>
      </c>
      <c r="AC102" s="43"/>
      <c r="AD102" s="43"/>
      <c r="AE102" s="43"/>
      <c r="AF102" s="43"/>
      <c r="AG102" s="43"/>
      <c r="AH102" s="105">
        <v>7</v>
      </c>
      <c r="AI102" s="43">
        <v>0</v>
      </c>
      <c r="AJ102" s="43">
        <v>0</v>
      </c>
      <c r="AK102" s="43">
        <v>2</v>
      </c>
      <c r="AL102" s="43">
        <v>2</v>
      </c>
      <c r="AM102" s="43">
        <v>0</v>
      </c>
      <c r="AN102" s="43">
        <v>0</v>
      </c>
      <c r="AO102" s="43">
        <v>0</v>
      </c>
      <c r="AP102" s="43"/>
      <c r="AQ102" s="43"/>
      <c r="AR102" s="43"/>
      <c r="AS102" s="43"/>
      <c r="AT102" s="43"/>
      <c r="AU102" s="7">
        <v>4</v>
      </c>
    </row>
    <row r="103" spans="1:47" ht="15" thickBot="1" x14ac:dyDescent="0.25">
      <c r="A103" s="1" t="s">
        <v>116</v>
      </c>
      <c r="B103" s="52" t="s">
        <v>390</v>
      </c>
      <c r="C103" s="28"/>
      <c r="D103" s="28"/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1</v>
      </c>
      <c r="L103" s="44"/>
      <c r="M103" s="44"/>
      <c r="N103" s="44"/>
      <c r="O103" s="44"/>
      <c r="P103" s="44"/>
      <c r="Q103" s="272">
        <v>1</v>
      </c>
      <c r="R103" s="22"/>
      <c r="S103" s="274">
        <v>11</v>
      </c>
      <c r="T103" s="26"/>
      <c r="U103" s="7">
        <v>8</v>
      </c>
      <c r="V103" s="43">
        <v>0</v>
      </c>
      <c r="W103" s="43">
        <v>0</v>
      </c>
      <c r="X103" s="43">
        <v>0</v>
      </c>
      <c r="Y103" s="43">
        <v>0</v>
      </c>
      <c r="Z103" s="43">
        <v>0</v>
      </c>
      <c r="AA103" s="43">
        <v>0</v>
      </c>
      <c r="AB103" s="43">
        <v>0</v>
      </c>
      <c r="AC103" s="43"/>
      <c r="AD103" s="43"/>
      <c r="AE103" s="43"/>
      <c r="AF103" s="43"/>
      <c r="AG103" s="43"/>
      <c r="AH103" s="105">
        <v>0</v>
      </c>
      <c r="AI103" s="43">
        <v>0</v>
      </c>
      <c r="AJ103" s="43">
        <v>0</v>
      </c>
      <c r="AK103" s="43">
        <v>0</v>
      </c>
      <c r="AL103" s="43">
        <v>0</v>
      </c>
      <c r="AM103" s="43">
        <v>0</v>
      </c>
      <c r="AN103" s="43">
        <v>0</v>
      </c>
      <c r="AO103" s="43">
        <v>0</v>
      </c>
      <c r="AP103" s="43"/>
      <c r="AQ103" s="43"/>
      <c r="AR103" s="43"/>
      <c r="AS103" s="43"/>
      <c r="AT103" s="43"/>
      <c r="AU103" s="7">
        <v>0</v>
      </c>
    </row>
    <row r="104" spans="1:47" ht="15" thickBot="1" x14ac:dyDescent="0.25">
      <c r="A104" s="1" t="s">
        <v>116</v>
      </c>
      <c r="B104" s="52" t="s">
        <v>391</v>
      </c>
      <c r="C104" s="28"/>
      <c r="D104" s="28"/>
      <c r="E104" s="44">
        <v>11</v>
      </c>
      <c r="F104" s="44">
        <v>5</v>
      </c>
      <c r="G104" s="44">
        <v>1</v>
      </c>
      <c r="H104" s="44">
        <v>1</v>
      </c>
      <c r="I104" s="44">
        <v>0</v>
      </c>
      <c r="J104" s="44">
        <v>15</v>
      </c>
      <c r="K104" s="44">
        <v>12</v>
      </c>
      <c r="L104" s="44"/>
      <c r="M104" s="44"/>
      <c r="N104" s="44"/>
      <c r="O104" s="44"/>
      <c r="P104" s="44"/>
      <c r="Q104" s="272">
        <v>45</v>
      </c>
      <c r="R104" s="22"/>
      <c r="S104" s="274">
        <v>68</v>
      </c>
      <c r="T104" s="26"/>
      <c r="U104" s="7">
        <v>83</v>
      </c>
      <c r="V104" s="43">
        <v>0</v>
      </c>
      <c r="W104" s="43">
        <v>0</v>
      </c>
      <c r="X104" s="43">
        <v>0</v>
      </c>
      <c r="Y104" s="43">
        <v>0</v>
      </c>
      <c r="Z104" s="43">
        <v>0</v>
      </c>
      <c r="AA104" s="43">
        <v>2</v>
      </c>
      <c r="AB104" s="43">
        <v>0</v>
      </c>
      <c r="AC104" s="43"/>
      <c r="AD104" s="43"/>
      <c r="AE104" s="43"/>
      <c r="AF104" s="43"/>
      <c r="AG104" s="43"/>
      <c r="AH104" s="105">
        <v>2</v>
      </c>
      <c r="AI104" s="43">
        <v>0</v>
      </c>
      <c r="AJ104" s="43">
        <v>0</v>
      </c>
      <c r="AK104" s="43">
        <v>0</v>
      </c>
      <c r="AL104" s="43">
        <v>0</v>
      </c>
      <c r="AM104" s="43">
        <v>0</v>
      </c>
      <c r="AN104" s="43">
        <v>0</v>
      </c>
      <c r="AO104" s="43">
        <v>0</v>
      </c>
      <c r="AP104" s="43"/>
      <c r="AQ104" s="43"/>
      <c r="AR104" s="43"/>
      <c r="AS104" s="43"/>
      <c r="AT104" s="43"/>
      <c r="AU104" s="7">
        <v>0</v>
      </c>
    </row>
    <row r="105" spans="1:47" ht="15" thickBot="1" x14ac:dyDescent="0.25">
      <c r="A105" s="1" t="s">
        <v>116</v>
      </c>
      <c r="B105" s="52" t="s">
        <v>392</v>
      </c>
      <c r="C105" s="28"/>
      <c r="D105" s="28"/>
      <c r="E105" s="44">
        <v>10</v>
      </c>
      <c r="F105" s="44">
        <v>5</v>
      </c>
      <c r="G105" s="44">
        <v>3</v>
      </c>
      <c r="H105" s="44">
        <v>1</v>
      </c>
      <c r="I105" s="44">
        <v>0</v>
      </c>
      <c r="J105" s="44">
        <v>16</v>
      </c>
      <c r="K105" s="44">
        <v>22</v>
      </c>
      <c r="L105" s="44"/>
      <c r="M105" s="44"/>
      <c r="N105" s="44"/>
      <c r="O105" s="44"/>
      <c r="P105" s="44"/>
      <c r="Q105" s="272">
        <v>57</v>
      </c>
      <c r="R105" s="22"/>
      <c r="S105" s="274">
        <v>55</v>
      </c>
      <c r="T105" s="26"/>
      <c r="U105" s="7">
        <v>47</v>
      </c>
      <c r="V105" s="43">
        <v>0</v>
      </c>
      <c r="W105" s="43">
        <v>0</v>
      </c>
      <c r="X105" s="43">
        <v>0</v>
      </c>
      <c r="Y105" s="43">
        <v>0</v>
      </c>
      <c r="Z105" s="43">
        <v>0</v>
      </c>
      <c r="AA105" s="43">
        <v>4</v>
      </c>
      <c r="AB105" s="43">
        <v>0</v>
      </c>
      <c r="AC105" s="43"/>
      <c r="AD105" s="43"/>
      <c r="AE105" s="43"/>
      <c r="AF105" s="43"/>
      <c r="AG105" s="43"/>
      <c r="AH105" s="105">
        <v>4</v>
      </c>
      <c r="AI105" s="43">
        <v>0</v>
      </c>
      <c r="AJ105" s="43">
        <v>0</v>
      </c>
      <c r="AK105" s="43">
        <v>0</v>
      </c>
      <c r="AL105" s="43">
        <v>0</v>
      </c>
      <c r="AM105" s="43">
        <v>0</v>
      </c>
      <c r="AN105" s="43">
        <v>0</v>
      </c>
      <c r="AO105" s="43">
        <v>0</v>
      </c>
      <c r="AP105" s="43"/>
      <c r="AQ105" s="43"/>
      <c r="AR105" s="43"/>
      <c r="AS105" s="43"/>
      <c r="AT105" s="43"/>
      <c r="AU105" s="7">
        <v>0</v>
      </c>
    </row>
    <row r="106" spans="1:47" ht="15" thickBot="1" x14ac:dyDescent="0.25">
      <c r="A106" s="1" t="s">
        <v>116</v>
      </c>
      <c r="B106" s="52" t="s">
        <v>393</v>
      </c>
      <c r="C106" s="28"/>
      <c r="D106" s="28"/>
      <c r="E106" s="44">
        <v>103</v>
      </c>
      <c r="F106" s="44">
        <v>67</v>
      </c>
      <c r="G106" s="44">
        <v>106</v>
      </c>
      <c r="H106" s="44">
        <v>94</v>
      </c>
      <c r="I106" s="44">
        <v>76</v>
      </c>
      <c r="J106" s="44">
        <v>98</v>
      </c>
      <c r="K106" s="44">
        <v>102</v>
      </c>
      <c r="L106" s="44"/>
      <c r="M106" s="44"/>
      <c r="N106" s="44"/>
      <c r="O106" s="44"/>
      <c r="P106" s="44"/>
      <c r="Q106" s="272">
        <v>646</v>
      </c>
      <c r="R106" s="22"/>
      <c r="S106" s="274">
        <v>269</v>
      </c>
      <c r="T106" s="26"/>
      <c r="U106" s="7">
        <v>229</v>
      </c>
      <c r="V106" s="43">
        <v>13</v>
      </c>
      <c r="W106" s="43">
        <v>4</v>
      </c>
      <c r="X106" s="43">
        <v>8</v>
      </c>
      <c r="Y106" s="43">
        <v>14</v>
      </c>
      <c r="Z106" s="43">
        <v>3</v>
      </c>
      <c r="AA106" s="43">
        <v>8</v>
      </c>
      <c r="AB106" s="43">
        <v>11</v>
      </c>
      <c r="AC106" s="43"/>
      <c r="AD106" s="43"/>
      <c r="AE106" s="43"/>
      <c r="AF106" s="43"/>
      <c r="AG106" s="43"/>
      <c r="AH106" s="105">
        <v>61</v>
      </c>
      <c r="AI106" s="43">
        <v>30</v>
      </c>
      <c r="AJ106" s="43">
        <v>1</v>
      </c>
      <c r="AK106" s="43">
        <v>0</v>
      </c>
      <c r="AL106" s="43">
        <v>0</v>
      </c>
      <c r="AM106" s="43">
        <v>3</v>
      </c>
      <c r="AN106" s="43">
        <v>9</v>
      </c>
      <c r="AO106" s="43">
        <v>0</v>
      </c>
      <c r="AP106" s="43"/>
      <c r="AQ106" s="43"/>
      <c r="AR106" s="43"/>
      <c r="AS106" s="43"/>
      <c r="AT106" s="43"/>
      <c r="AU106" s="7">
        <v>43</v>
      </c>
    </row>
    <row r="107" spans="1:47" ht="15" thickBot="1" x14ac:dyDescent="0.25">
      <c r="A107" s="1" t="s">
        <v>116</v>
      </c>
      <c r="B107" s="52" t="s">
        <v>394</v>
      </c>
      <c r="C107" s="28"/>
      <c r="D107" s="28"/>
      <c r="E107" s="44">
        <v>47</v>
      </c>
      <c r="F107" s="44">
        <v>39</v>
      </c>
      <c r="G107" s="44">
        <v>57</v>
      </c>
      <c r="H107" s="44">
        <v>36</v>
      </c>
      <c r="I107" s="44">
        <v>40</v>
      </c>
      <c r="J107" s="44">
        <v>39</v>
      </c>
      <c r="K107" s="44">
        <v>47</v>
      </c>
      <c r="L107" s="44"/>
      <c r="M107" s="44"/>
      <c r="N107" s="44"/>
      <c r="O107" s="44"/>
      <c r="P107" s="44"/>
      <c r="Q107" s="272">
        <v>305</v>
      </c>
      <c r="R107" s="22"/>
      <c r="S107" s="274">
        <v>72</v>
      </c>
      <c r="T107" s="26"/>
      <c r="U107" s="7">
        <v>79</v>
      </c>
      <c r="V107" s="43">
        <v>6</v>
      </c>
      <c r="W107" s="43">
        <v>3</v>
      </c>
      <c r="X107" s="43">
        <v>4</v>
      </c>
      <c r="Y107" s="43">
        <v>3</v>
      </c>
      <c r="Z107" s="43">
        <v>2</v>
      </c>
      <c r="AA107" s="43">
        <v>6</v>
      </c>
      <c r="AB107" s="43">
        <v>14</v>
      </c>
      <c r="AC107" s="43"/>
      <c r="AD107" s="43"/>
      <c r="AE107" s="43"/>
      <c r="AF107" s="43"/>
      <c r="AG107" s="43"/>
      <c r="AH107" s="105">
        <v>38</v>
      </c>
      <c r="AI107" s="43">
        <v>0</v>
      </c>
      <c r="AJ107" s="43">
        <v>0</v>
      </c>
      <c r="AK107" s="43">
        <v>0</v>
      </c>
      <c r="AL107" s="43">
        <v>0</v>
      </c>
      <c r="AM107" s="43">
        <v>0</v>
      </c>
      <c r="AN107" s="43">
        <v>0</v>
      </c>
      <c r="AO107" s="43">
        <v>0</v>
      </c>
      <c r="AP107" s="43"/>
      <c r="AQ107" s="43"/>
      <c r="AR107" s="43"/>
      <c r="AS107" s="43"/>
      <c r="AT107" s="43"/>
      <c r="AU107" s="7">
        <v>0</v>
      </c>
    </row>
    <row r="108" spans="1:47" ht="15" thickBot="1" x14ac:dyDescent="0.25">
      <c r="A108" s="1" t="s">
        <v>116</v>
      </c>
      <c r="B108" s="52" t="s">
        <v>395</v>
      </c>
      <c r="C108" s="28"/>
      <c r="D108" s="28"/>
      <c r="E108" s="44">
        <v>53</v>
      </c>
      <c r="F108" s="44">
        <v>36</v>
      </c>
      <c r="G108" s="44">
        <v>24</v>
      </c>
      <c r="H108" s="44">
        <v>54</v>
      </c>
      <c r="I108" s="44">
        <v>56</v>
      </c>
      <c r="J108" s="44">
        <v>60</v>
      </c>
      <c r="K108" s="44">
        <v>57</v>
      </c>
      <c r="L108" s="44"/>
      <c r="M108" s="44"/>
      <c r="N108" s="44"/>
      <c r="O108" s="44"/>
      <c r="P108" s="44"/>
      <c r="Q108" s="272">
        <v>340</v>
      </c>
      <c r="R108" s="22"/>
      <c r="S108" s="274">
        <v>165</v>
      </c>
      <c r="T108" s="26"/>
      <c r="U108" s="7">
        <v>165</v>
      </c>
      <c r="V108" s="43">
        <v>8</v>
      </c>
      <c r="W108" s="43">
        <v>7</v>
      </c>
      <c r="X108" s="43">
        <v>3</v>
      </c>
      <c r="Y108" s="43">
        <v>4</v>
      </c>
      <c r="Z108" s="43">
        <v>3</v>
      </c>
      <c r="AA108" s="43">
        <v>2</v>
      </c>
      <c r="AB108" s="43">
        <v>8</v>
      </c>
      <c r="AC108" s="43"/>
      <c r="AD108" s="43"/>
      <c r="AE108" s="43"/>
      <c r="AF108" s="43"/>
      <c r="AG108" s="43"/>
      <c r="AH108" s="105">
        <v>35</v>
      </c>
      <c r="AI108" s="43">
        <v>3</v>
      </c>
      <c r="AJ108" s="43">
        <v>30</v>
      </c>
      <c r="AK108" s="43">
        <v>1</v>
      </c>
      <c r="AL108" s="43">
        <v>9</v>
      </c>
      <c r="AM108" s="43">
        <v>0</v>
      </c>
      <c r="AN108" s="43">
        <v>0</v>
      </c>
      <c r="AO108" s="43">
        <v>8</v>
      </c>
      <c r="AP108" s="43"/>
      <c r="AQ108" s="43"/>
      <c r="AR108" s="43"/>
      <c r="AS108" s="43"/>
      <c r="AT108" s="43"/>
      <c r="AU108" s="7">
        <v>51</v>
      </c>
    </row>
    <row r="109" spans="1:47" ht="15" thickBot="1" x14ac:dyDescent="0.25">
      <c r="A109" s="1" t="s">
        <v>116</v>
      </c>
      <c r="B109" s="52" t="s">
        <v>396</v>
      </c>
      <c r="C109" s="28"/>
      <c r="D109" s="28"/>
      <c r="E109" s="44">
        <v>8</v>
      </c>
      <c r="F109" s="44">
        <v>2</v>
      </c>
      <c r="G109" s="44">
        <v>12</v>
      </c>
      <c r="H109" s="44">
        <v>7</v>
      </c>
      <c r="I109" s="44">
        <v>35</v>
      </c>
      <c r="J109" s="44">
        <v>62</v>
      </c>
      <c r="K109" s="44">
        <v>18</v>
      </c>
      <c r="L109" s="44"/>
      <c r="M109" s="44"/>
      <c r="N109" s="44"/>
      <c r="O109" s="44"/>
      <c r="P109" s="44"/>
      <c r="Q109" s="272">
        <v>144</v>
      </c>
      <c r="R109" s="22"/>
      <c r="S109" s="274">
        <v>142</v>
      </c>
      <c r="T109" s="26"/>
      <c r="U109" s="7">
        <v>111</v>
      </c>
      <c r="V109" s="43">
        <v>3</v>
      </c>
      <c r="W109" s="43">
        <v>0</v>
      </c>
      <c r="X109" s="43">
        <v>0</v>
      </c>
      <c r="Y109" s="43">
        <v>0</v>
      </c>
      <c r="Z109" s="43">
        <v>0</v>
      </c>
      <c r="AA109" s="43">
        <v>0</v>
      </c>
      <c r="AB109" s="43">
        <v>4</v>
      </c>
      <c r="AC109" s="43"/>
      <c r="AD109" s="43"/>
      <c r="AE109" s="43"/>
      <c r="AF109" s="43"/>
      <c r="AG109" s="43"/>
      <c r="AH109" s="105">
        <v>7</v>
      </c>
      <c r="AI109" s="43">
        <v>0</v>
      </c>
      <c r="AJ109" s="43">
        <v>0</v>
      </c>
      <c r="AK109" s="43">
        <v>0</v>
      </c>
      <c r="AL109" s="43">
        <v>0</v>
      </c>
      <c r="AM109" s="43">
        <v>0</v>
      </c>
      <c r="AN109" s="43">
        <v>0</v>
      </c>
      <c r="AO109" s="43">
        <v>2</v>
      </c>
      <c r="AP109" s="43"/>
      <c r="AQ109" s="43"/>
      <c r="AR109" s="43"/>
      <c r="AS109" s="43"/>
      <c r="AT109" s="43"/>
      <c r="AU109" s="7">
        <v>2</v>
      </c>
    </row>
    <row r="110" spans="1:47" ht="15" thickBot="1" x14ac:dyDescent="0.25">
      <c r="A110" s="138" t="s">
        <v>116</v>
      </c>
      <c r="B110" s="52" t="s">
        <v>397</v>
      </c>
      <c r="C110" s="28"/>
      <c r="D110" s="28"/>
      <c r="E110" s="44">
        <v>593</v>
      </c>
      <c r="F110" s="44">
        <v>461</v>
      </c>
      <c r="G110" s="44">
        <v>490</v>
      </c>
      <c r="H110" s="44">
        <v>365</v>
      </c>
      <c r="I110" s="44">
        <v>467</v>
      </c>
      <c r="J110" s="44">
        <v>518</v>
      </c>
      <c r="K110" s="44">
        <v>388</v>
      </c>
      <c r="L110" s="44"/>
      <c r="M110" s="44"/>
      <c r="N110" s="44"/>
      <c r="O110" s="44"/>
      <c r="P110" s="44"/>
      <c r="Q110" s="272">
        <v>3282</v>
      </c>
      <c r="R110" s="22"/>
      <c r="S110" s="274">
        <v>820</v>
      </c>
      <c r="T110" s="26"/>
      <c r="U110" s="7">
        <v>835</v>
      </c>
      <c r="V110" s="43">
        <v>56</v>
      </c>
      <c r="W110" s="43">
        <v>33</v>
      </c>
      <c r="X110" s="43">
        <v>28</v>
      </c>
      <c r="Y110" s="43">
        <v>18</v>
      </c>
      <c r="Z110" s="43">
        <v>25</v>
      </c>
      <c r="AA110" s="43">
        <v>52</v>
      </c>
      <c r="AB110" s="43">
        <v>30</v>
      </c>
      <c r="AC110" s="43"/>
      <c r="AD110" s="43"/>
      <c r="AE110" s="43"/>
      <c r="AF110" s="43"/>
      <c r="AG110" s="43"/>
      <c r="AH110" s="105">
        <v>242</v>
      </c>
      <c r="AI110" s="43">
        <v>19</v>
      </c>
      <c r="AJ110" s="43">
        <v>12</v>
      </c>
      <c r="AK110" s="43">
        <v>10</v>
      </c>
      <c r="AL110" s="43">
        <v>10</v>
      </c>
      <c r="AM110" s="43">
        <v>14</v>
      </c>
      <c r="AN110" s="43">
        <v>141</v>
      </c>
      <c r="AO110" s="43">
        <v>8</v>
      </c>
      <c r="AP110" s="43"/>
      <c r="AQ110" s="43"/>
      <c r="AR110" s="43"/>
      <c r="AS110" s="43"/>
      <c r="AT110" s="43"/>
      <c r="AU110" s="7">
        <v>214</v>
      </c>
    </row>
    <row r="111" spans="1:47" ht="15" thickBot="1" x14ac:dyDescent="0.25">
      <c r="A111" s="294" t="s">
        <v>163</v>
      </c>
      <c r="B111" s="295"/>
      <c r="C111" s="276">
        <v>66.749882242110232</v>
      </c>
      <c r="D111" s="75">
        <v>3.3374941121055111</v>
      </c>
      <c r="E111" s="5">
        <v>2092</v>
      </c>
      <c r="F111" s="5">
        <v>1931</v>
      </c>
      <c r="G111" s="5">
        <v>1909</v>
      </c>
      <c r="H111" s="5">
        <v>2181</v>
      </c>
      <c r="I111" s="5">
        <v>2213</v>
      </c>
      <c r="J111" s="5">
        <v>2219</v>
      </c>
      <c r="K111" s="5">
        <v>1626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273">
        <v>14171</v>
      </c>
      <c r="R111" s="5">
        <v>0</v>
      </c>
      <c r="S111" s="275">
        <v>3602</v>
      </c>
      <c r="T111" s="5">
        <v>0</v>
      </c>
      <c r="U111" s="5">
        <v>4552</v>
      </c>
      <c r="V111" s="5">
        <v>206</v>
      </c>
      <c r="W111" s="5">
        <v>187</v>
      </c>
      <c r="X111" s="5">
        <v>114</v>
      </c>
      <c r="Y111" s="5">
        <v>166</v>
      </c>
      <c r="Z111" s="5">
        <v>142</v>
      </c>
      <c r="AA111" s="5">
        <v>169</v>
      </c>
      <c r="AB111" s="5">
        <v>167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211">
        <v>1151</v>
      </c>
      <c r="AI111" s="5">
        <v>73</v>
      </c>
      <c r="AJ111" s="5">
        <v>110</v>
      </c>
      <c r="AK111" s="5">
        <v>29</v>
      </c>
      <c r="AL111" s="5">
        <v>47</v>
      </c>
      <c r="AM111" s="5">
        <v>46</v>
      </c>
      <c r="AN111" s="5">
        <v>171</v>
      </c>
      <c r="AO111" s="5">
        <v>31</v>
      </c>
      <c r="AP111" s="5">
        <v>0</v>
      </c>
      <c r="AQ111" s="5">
        <v>0</v>
      </c>
      <c r="AR111" s="5">
        <v>0</v>
      </c>
      <c r="AS111" s="5">
        <v>0</v>
      </c>
      <c r="AT111" s="5">
        <v>0</v>
      </c>
      <c r="AU111" s="5">
        <v>507</v>
      </c>
    </row>
    <row r="112" spans="1:47" ht="15" thickBot="1" x14ac:dyDescent="0.25">
      <c r="A112" s="1" t="s">
        <v>129</v>
      </c>
      <c r="B112" s="52" t="s">
        <v>398</v>
      </c>
      <c r="C112" s="28"/>
      <c r="D112" s="28"/>
      <c r="E112" s="44">
        <v>2</v>
      </c>
      <c r="F112" s="44">
        <v>1</v>
      </c>
      <c r="G112" s="44">
        <v>7</v>
      </c>
      <c r="H112" s="44">
        <v>3</v>
      </c>
      <c r="I112" s="44">
        <v>10</v>
      </c>
      <c r="J112" s="44">
        <v>3</v>
      </c>
      <c r="K112" s="44">
        <v>0</v>
      </c>
      <c r="L112" s="44"/>
      <c r="M112" s="44"/>
      <c r="N112" s="44"/>
      <c r="O112" s="44"/>
      <c r="P112" s="44"/>
      <c r="Q112" s="272">
        <v>26</v>
      </c>
      <c r="R112" s="22"/>
      <c r="S112" s="274">
        <v>20</v>
      </c>
      <c r="T112" s="26"/>
      <c r="U112" s="7">
        <v>6</v>
      </c>
      <c r="V112" s="43">
        <v>0</v>
      </c>
      <c r="W112" s="43">
        <v>1</v>
      </c>
      <c r="X112" s="43">
        <v>0</v>
      </c>
      <c r="Y112" s="43">
        <v>0</v>
      </c>
      <c r="Z112" s="43">
        <v>0</v>
      </c>
      <c r="AA112" s="43">
        <v>0</v>
      </c>
      <c r="AB112" s="43">
        <v>0</v>
      </c>
      <c r="AC112" s="43"/>
      <c r="AD112" s="43"/>
      <c r="AE112" s="43"/>
      <c r="AF112" s="43"/>
      <c r="AG112" s="43"/>
      <c r="AH112" s="105">
        <v>1</v>
      </c>
      <c r="AI112" s="43">
        <v>0</v>
      </c>
      <c r="AJ112" s="43">
        <v>0</v>
      </c>
      <c r="AK112" s="43">
        <v>0</v>
      </c>
      <c r="AL112" s="43">
        <v>0</v>
      </c>
      <c r="AM112" s="43">
        <v>0</v>
      </c>
      <c r="AN112" s="43">
        <v>0</v>
      </c>
      <c r="AO112" s="43">
        <v>0</v>
      </c>
      <c r="AP112" s="43"/>
      <c r="AQ112" s="43"/>
      <c r="AR112" s="43"/>
      <c r="AS112" s="43"/>
      <c r="AT112" s="43"/>
      <c r="AU112" s="7">
        <v>0</v>
      </c>
    </row>
    <row r="113" spans="1:47" ht="15" thickBot="1" x14ac:dyDescent="0.25">
      <c r="A113" s="1" t="s">
        <v>129</v>
      </c>
      <c r="B113" s="52" t="s">
        <v>399</v>
      </c>
      <c r="C113" s="28"/>
      <c r="D113" s="28"/>
      <c r="E113" s="44">
        <v>19</v>
      </c>
      <c r="F113" s="44">
        <v>12</v>
      </c>
      <c r="G113" s="44">
        <v>2</v>
      </c>
      <c r="H113" s="44">
        <v>17</v>
      </c>
      <c r="I113" s="44">
        <v>13</v>
      </c>
      <c r="J113" s="44">
        <v>14</v>
      </c>
      <c r="K113" s="44">
        <v>1</v>
      </c>
      <c r="L113" s="44"/>
      <c r="M113" s="44"/>
      <c r="N113" s="44"/>
      <c r="O113" s="44"/>
      <c r="P113" s="44"/>
      <c r="Q113" s="272">
        <v>78</v>
      </c>
      <c r="R113" s="22"/>
      <c r="S113" s="274">
        <v>33</v>
      </c>
      <c r="T113" s="26"/>
      <c r="U113" s="7">
        <v>27</v>
      </c>
      <c r="V113" s="43">
        <v>3</v>
      </c>
      <c r="W113" s="43">
        <v>0</v>
      </c>
      <c r="X113" s="43">
        <v>0</v>
      </c>
      <c r="Y113" s="43">
        <v>2</v>
      </c>
      <c r="Z113" s="43">
        <v>0</v>
      </c>
      <c r="AA113" s="43">
        <v>0</v>
      </c>
      <c r="AB113" s="43">
        <v>0</v>
      </c>
      <c r="AC113" s="43"/>
      <c r="AD113" s="43"/>
      <c r="AE113" s="43"/>
      <c r="AF113" s="43"/>
      <c r="AG113" s="43"/>
      <c r="AH113" s="105">
        <v>5</v>
      </c>
      <c r="AI113" s="43">
        <v>2</v>
      </c>
      <c r="AJ113" s="43">
        <v>0</v>
      </c>
      <c r="AK113" s="43">
        <v>0</v>
      </c>
      <c r="AL113" s="43">
        <v>0</v>
      </c>
      <c r="AM113" s="43">
        <v>0</v>
      </c>
      <c r="AN113" s="43">
        <v>0</v>
      </c>
      <c r="AO113" s="43">
        <v>0</v>
      </c>
      <c r="AP113" s="43"/>
      <c r="AQ113" s="43"/>
      <c r="AR113" s="43"/>
      <c r="AS113" s="43"/>
      <c r="AT113" s="43"/>
      <c r="AU113" s="7">
        <v>2</v>
      </c>
    </row>
    <row r="114" spans="1:47" ht="15" thickBot="1" x14ac:dyDescent="0.25">
      <c r="A114" s="1" t="s">
        <v>129</v>
      </c>
      <c r="B114" s="52" t="s">
        <v>400</v>
      </c>
      <c r="C114" s="28"/>
      <c r="D114" s="28"/>
      <c r="E114" s="44">
        <v>16</v>
      </c>
      <c r="F114" s="44">
        <v>25</v>
      </c>
      <c r="G114" s="44">
        <v>15</v>
      </c>
      <c r="H114" s="44">
        <v>14</v>
      </c>
      <c r="I114" s="44">
        <v>33</v>
      </c>
      <c r="J114" s="44">
        <v>19</v>
      </c>
      <c r="K114" s="44">
        <v>2</v>
      </c>
      <c r="L114" s="44"/>
      <c r="M114" s="44"/>
      <c r="N114" s="44"/>
      <c r="O114" s="44"/>
      <c r="P114" s="44"/>
      <c r="Q114" s="272">
        <v>124</v>
      </c>
      <c r="R114" s="22"/>
      <c r="S114" s="274">
        <v>20</v>
      </c>
      <c r="T114" s="26"/>
      <c r="U114" s="7">
        <v>0</v>
      </c>
      <c r="V114" s="43">
        <v>0</v>
      </c>
      <c r="W114" s="43">
        <v>0</v>
      </c>
      <c r="X114" s="43">
        <v>0</v>
      </c>
      <c r="Y114" s="43">
        <v>0</v>
      </c>
      <c r="Z114" s="43">
        <v>1</v>
      </c>
      <c r="AA114" s="43">
        <v>0</v>
      </c>
      <c r="AB114" s="43">
        <v>0</v>
      </c>
      <c r="AC114" s="43"/>
      <c r="AD114" s="43"/>
      <c r="AE114" s="43"/>
      <c r="AF114" s="43"/>
      <c r="AG114" s="43"/>
      <c r="AH114" s="105">
        <v>1</v>
      </c>
      <c r="AI114" s="43">
        <v>0</v>
      </c>
      <c r="AJ114" s="43">
        <v>0</v>
      </c>
      <c r="AK114" s="43">
        <v>0</v>
      </c>
      <c r="AL114" s="43">
        <v>0</v>
      </c>
      <c r="AM114" s="43">
        <v>3</v>
      </c>
      <c r="AN114" s="43">
        <v>0</v>
      </c>
      <c r="AO114" s="43">
        <v>0</v>
      </c>
      <c r="AP114" s="43"/>
      <c r="AQ114" s="43"/>
      <c r="AR114" s="43"/>
      <c r="AS114" s="43"/>
      <c r="AT114" s="43"/>
      <c r="AU114" s="7">
        <v>3</v>
      </c>
    </row>
    <row r="115" spans="1:47" ht="15" thickBot="1" x14ac:dyDescent="0.25">
      <c r="A115" s="1" t="s">
        <v>129</v>
      </c>
      <c r="B115" s="52" t="s">
        <v>401</v>
      </c>
      <c r="C115" s="28"/>
      <c r="D115" s="28"/>
      <c r="E115" s="44">
        <v>5</v>
      </c>
      <c r="F115" s="44">
        <v>14</v>
      </c>
      <c r="G115" s="44">
        <v>7</v>
      </c>
      <c r="H115" s="44">
        <v>16</v>
      </c>
      <c r="I115" s="44">
        <v>8</v>
      </c>
      <c r="J115" s="44">
        <v>0</v>
      </c>
      <c r="K115" s="44">
        <v>1</v>
      </c>
      <c r="L115" s="44"/>
      <c r="M115" s="44"/>
      <c r="N115" s="44"/>
      <c r="O115" s="44"/>
      <c r="P115" s="44"/>
      <c r="Q115" s="272">
        <v>51</v>
      </c>
      <c r="R115" s="22"/>
      <c r="S115" s="274">
        <v>44</v>
      </c>
      <c r="T115" s="26"/>
      <c r="U115" s="7">
        <v>34</v>
      </c>
      <c r="V115" s="43">
        <v>3</v>
      </c>
      <c r="W115" s="43">
        <v>1</v>
      </c>
      <c r="X115" s="43">
        <v>0</v>
      </c>
      <c r="Y115" s="43">
        <v>0</v>
      </c>
      <c r="Z115" s="43">
        <v>0</v>
      </c>
      <c r="AA115" s="43">
        <v>0</v>
      </c>
      <c r="AB115" s="43">
        <v>0</v>
      </c>
      <c r="AC115" s="43"/>
      <c r="AD115" s="43"/>
      <c r="AE115" s="43"/>
      <c r="AF115" s="43"/>
      <c r="AG115" s="43"/>
      <c r="AH115" s="105">
        <v>4</v>
      </c>
      <c r="AI115" s="43">
        <v>6</v>
      </c>
      <c r="AJ115" s="43">
        <v>0</v>
      </c>
      <c r="AK115" s="43">
        <v>2</v>
      </c>
      <c r="AL115" s="43">
        <v>0</v>
      </c>
      <c r="AM115" s="43">
        <v>0</v>
      </c>
      <c r="AN115" s="43">
        <v>0</v>
      </c>
      <c r="AO115" s="43">
        <v>0</v>
      </c>
      <c r="AP115" s="43"/>
      <c r="AQ115" s="43"/>
      <c r="AR115" s="43"/>
      <c r="AS115" s="43"/>
      <c r="AT115" s="43"/>
      <c r="AU115" s="7">
        <v>8</v>
      </c>
    </row>
    <row r="116" spans="1:47" ht="15" thickBot="1" x14ac:dyDescent="0.25">
      <c r="A116" s="1" t="s">
        <v>129</v>
      </c>
      <c r="B116" s="52" t="s">
        <v>402</v>
      </c>
      <c r="C116" s="28"/>
      <c r="D116" s="28"/>
      <c r="E116" s="44">
        <v>5</v>
      </c>
      <c r="F116" s="44">
        <v>15</v>
      </c>
      <c r="G116" s="44">
        <v>7</v>
      </c>
      <c r="H116" s="44">
        <v>55</v>
      </c>
      <c r="I116" s="44">
        <v>40</v>
      </c>
      <c r="J116" s="44">
        <v>22</v>
      </c>
      <c r="K116" s="44">
        <v>27</v>
      </c>
      <c r="L116" s="44"/>
      <c r="M116" s="44"/>
      <c r="N116" s="44"/>
      <c r="O116" s="44"/>
      <c r="P116" s="44"/>
      <c r="Q116" s="272">
        <v>171</v>
      </c>
      <c r="R116" s="22"/>
      <c r="S116" s="274">
        <v>102</v>
      </c>
      <c r="T116" s="26"/>
      <c r="U116" s="7">
        <v>0</v>
      </c>
      <c r="V116" s="43">
        <v>0</v>
      </c>
      <c r="W116" s="43">
        <v>0</v>
      </c>
      <c r="X116" s="43">
        <v>0</v>
      </c>
      <c r="Y116" s="43">
        <v>0</v>
      </c>
      <c r="Z116" s="43">
        <v>1</v>
      </c>
      <c r="AA116" s="43">
        <v>2</v>
      </c>
      <c r="AB116" s="43">
        <v>0</v>
      </c>
      <c r="AC116" s="43"/>
      <c r="AD116" s="43"/>
      <c r="AE116" s="43"/>
      <c r="AF116" s="43"/>
      <c r="AG116" s="43"/>
      <c r="AH116" s="105">
        <v>3</v>
      </c>
      <c r="AI116" s="43">
        <v>0</v>
      </c>
      <c r="AJ116" s="43">
        <v>0</v>
      </c>
      <c r="AK116" s="43">
        <v>0</v>
      </c>
      <c r="AL116" s="43">
        <v>0</v>
      </c>
      <c r="AM116" s="43">
        <v>0</v>
      </c>
      <c r="AN116" s="43">
        <v>0</v>
      </c>
      <c r="AO116" s="43">
        <v>0</v>
      </c>
      <c r="AP116" s="43"/>
      <c r="AQ116" s="43"/>
      <c r="AR116" s="43"/>
      <c r="AS116" s="43"/>
      <c r="AT116" s="43"/>
      <c r="AU116" s="7">
        <v>0</v>
      </c>
    </row>
    <row r="117" spans="1:47" ht="15" thickBot="1" x14ac:dyDescent="0.25">
      <c r="A117" s="1" t="s">
        <v>129</v>
      </c>
      <c r="B117" s="52" t="s">
        <v>403</v>
      </c>
      <c r="C117" s="28"/>
      <c r="D117" s="28"/>
      <c r="E117" s="44">
        <v>1</v>
      </c>
      <c r="F117" s="44">
        <v>2</v>
      </c>
      <c r="G117" s="44">
        <v>13</v>
      </c>
      <c r="H117" s="44">
        <v>0</v>
      </c>
      <c r="I117" s="44">
        <v>6</v>
      </c>
      <c r="J117" s="44">
        <v>1</v>
      </c>
      <c r="K117" s="44">
        <v>0</v>
      </c>
      <c r="L117" s="44"/>
      <c r="M117" s="44"/>
      <c r="N117" s="44"/>
      <c r="O117" s="44"/>
      <c r="P117" s="44"/>
      <c r="Q117" s="272">
        <v>23</v>
      </c>
      <c r="R117" s="22"/>
      <c r="S117" s="274">
        <v>15</v>
      </c>
      <c r="T117" s="26"/>
      <c r="U117" s="7">
        <v>11</v>
      </c>
      <c r="V117" s="43">
        <v>0</v>
      </c>
      <c r="W117" s="43">
        <v>0</v>
      </c>
      <c r="X117" s="43">
        <v>0</v>
      </c>
      <c r="Y117" s="43">
        <v>0</v>
      </c>
      <c r="Z117" s="43">
        <v>0</v>
      </c>
      <c r="AA117" s="43">
        <v>0</v>
      </c>
      <c r="AB117" s="43">
        <v>0</v>
      </c>
      <c r="AC117" s="43"/>
      <c r="AD117" s="43"/>
      <c r="AE117" s="43"/>
      <c r="AF117" s="43"/>
      <c r="AG117" s="43"/>
      <c r="AH117" s="105">
        <v>0</v>
      </c>
      <c r="AI117" s="43">
        <v>0</v>
      </c>
      <c r="AJ117" s="43">
        <v>0</v>
      </c>
      <c r="AK117" s="43">
        <v>0</v>
      </c>
      <c r="AL117" s="43">
        <v>0</v>
      </c>
      <c r="AM117" s="43">
        <v>0</v>
      </c>
      <c r="AN117" s="43">
        <v>0</v>
      </c>
      <c r="AO117" s="43">
        <v>0</v>
      </c>
      <c r="AP117" s="43"/>
      <c r="AQ117" s="43"/>
      <c r="AR117" s="43"/>
      <c r="AS117" s="43"/>
      <c r="AT117" s="43"/>
      <c r="AU117" s="7">
        <v>0</v>
      </c>
    </row>
    <row r="118" spans="1:47" ht="15" thickBot="1" x14ac:dyDescent="0.25">
      <c r="A118" s="1" t="s">
        <v>129</v>
      </c>
      <c r="B118" s="52" t="s">
        <v>404</v>
      </c>
      <c r="C118" s="28"/>
      <c r="D118" s="28"/>
      <c r="E118" s="44">
        <v>0</v>
      </c>
      <c r="F118" s="44">
        <v>16</v>
      </c>
      <c r="G118" s="44">
        <v>14</v>
      </c>
      <c r="H118" s="44">
        <v>24</v>
      </c>
      <c r="I118" s="44">
        <v>13</v>
      </c>
      <c r="J118" s="44">
        <v>17</v>
      </c>
      <c r="K118" s="44">
        <v>16</v>
      </c>
      <c r="L118" s="44"/>
      <c r="M118" s="44"/>
      <c r="N118" s="44"/>
      <c r="O118" s="44"/>
      <c r="P118" s="44"/>
      <c r="Q118" s="272">
        <v>100</v>
      </c>
      <c r="R118" s="22"/>
      <c r="S118" s="274">
        <v>33</v>
      </c>
      <c r="T118" s="26"/>
      <c r="U118" s="7">
        <v>24</v>
      </c>
      <c r="V118" s="43">
        <v>0</v>
      </c>
      <c r="W118" s="43">
        <v>0</v>
      </c>
      <c r="X118" s="43">
        <v>0</v>
      </c>
      <c r="Y118" s="43">
        <v>1</v>
      </c>
      <c r="Z118" s="43">
        <v>0</v>
      </c>
      <c r="AA118" s="43">
        <v>0</v>
      </c>
      <c r="AB118" s="43">
        <v>0</v>
      </c>
      <c r="AC118" s="43"/>
      <c r="AD118" s="43"/>
      <c r="AE118" s="43"/>
      <c r="AF118" s="43"/>
      <c r="AG118" s="43"/>
      <c r="AH118" s="105">
        <v>1</v>
      </c>
      <c r="AI118" s="43">
        <v>0</v>
      </c>
      <c r="AJ118" s="43">
        <v>0</v>
      </c>
      <c r="AK118" s="43">
        <v>0</v>
      </c>
      <c r="AL118" s="43">
        <v>0</v>
      </c>
      <c r="AM118" s="43">
        <v>0</v>
      </c>
      <c r="AN118" s="43">
        <v>2</v>
      </c>
      <c r="AO118" s="43">
        <v>0</v>
      </c>
      <c r="AP118" s="43"/>
      <c r="AQ118" s="43"/>
      <c r="AR118" s="43"/>
      <c r="AS118" s="43"/>
      <c r="AT118" s="43"/>
      <c r="AU118" s="7">
        <v>2</v>
      </c>
    </row>
    <row r="119" spans="1:47" ht="15" thickBot="1" x14ac:dyDescent="0.25">
      <c r="A119" s="1" t="s">
        <v>129</v>
      </c>
      <c r="B119" s="52" t="s">
        <v>405</v>
      </c>
      <c r="C119" s="28"/>
      <c r="D119" s="28"/>
      <c r="E119" s="44">
        <v>10</v>
      </c>
      <c r="F119" s="44">
        <v>17</v>
      </c>
      <c r="G119" s="44">
        <v>25</v>
      </c>
      <c r="H119" s="44">
        <v>31</v>
      </c>
      <c r="I119" s="44">
        <v>27</v>
      </c>
      <c r="J119" s="44">
        <v>22</v>
      </c>
      <c r="K119" s="44">
        <v>13</v>
      </c>
      <c r="L119" s="44"/>
      <c r="M119" s="44"/>
      <c r="N119" s="44"/>
      <c r="O119" s="44"/>
      <c r="P119" s="44"/>
      <c r="Q119" s="272">
        <v>145</v>
      </c>
      <c r="R119" s="22"/>
      <c r="S119" s="274">
        <v>88</v>
      </c>
      <c r="T119" s="26"/>
      <c r="U119" s="7">
        <v>40</v>
      </c>
      <c r="V119" s="43">
        <v>0</v>
      </c>
      <c r="W119" s="43">
        <v>1</v>
      </c>
      <c r="X119" s="43">
        <v>0</v>
      </c>
      <c r="Y119" s="43">
        <v>0</v>
      </c>
      <c r="Z119" s="43">
        <v>0</v>
      </c>
      <c r="AA119" s="43">
        <v>0</v>
      </c>
      <c r="AB119" s="43">
        <v>0</v>
      </c>
      <c r="AC119" s="43"/>
      <c r="AD119" s="43"/>
      <c r="AE119" s="43"/>
      <c r="AF119" s="43"/>
      <c r="AG119" s="43"/>
      <c r="AH119" s="105">
        <v>1</v>
      </c>
      <c r="AI119" s="43">
        <v>0</v>
      </c>
      <c r="AJ119" s="43">
        <v>0</v>
      </c>
      <c r="AK119" s="43">
        <v>0</v>
      </c>
      <c r="AL119" s="43">
        <v>0</v>
      </c>
      <c r="AM119" s="43">
        <v>0</v>
      </c>
      <c r="AN119" s="43">
        <v>8</v>
      </c>
      <c r="AO119" s="43">
        <v>0</v>
      </c>
      <c r="AP119" s="43"/>
      <c r="AQ119" s="43"/>
      <c r="AR119" s="43"/>
      <c r="AS119" s="43"/>
      <c r="AT119" s="43"/>
      <c r="AU119" s="7">
        <v>8</v>
      </c>
    </row>
    <row r="120" spans="1:47" ht="15" thickBot="1" x14ac:dyDescent="0.25">
      <c r="A120" s="1" t="s">
        <v>129</v>
      </c>
      <c r="B120" s="52" t="s">
        <v>406</v>
      </c>
      <c r="C120" s="28"/>
      <c r="D120" s="28"/>
      <c r="E120" s="44">
        <v>8</v>
      </c>
      <c r="F120" s="44">
        <v>16</v>
      </c>
      <c r="G120" s="44">
        <v>27</v>
      </c>
      <c r="H120" s="44">
        <v>16</v>
      </c>
      <c r="I120" s="44">
        <v>10</v>
      </c>
      <c r="J120" s="44">
        <v>15</v>
      </c>
      <c r="K120" s="44">
        <v>3</v>
      </c>
      <c r="L120" s="44"/>
      <c r="M120" s="44"/>
      <c r="N120" s="44"/>
      <c r="O120" s="44"/>
      <c r="P120" s="44"/>
      <c r="Q120" s="272">
        <v>95</v>
      </c>
      <c r="R120" s="22"/>
      <c r="S120" s="274">
        <v>49</v>
      </c>
      <c r="T120" s="26"/>
      <c r="U120" s="7">
        <v>42</v>
      </c>
      <c r="V120" s="43">
        <v>1</v>
      </c>
      <c r="W120" s="43">
        <v>2</v>
      </c>
      <c r="X120" s="43">
        <v>0</v>
      </c>
      <c r="Y120" s="43">
        <v>0</v>
      </c>
      <c r="Z120" s="43">
        <v>0</v>
      </c>
      <c r="AA120" s="43">
        <v>0</v>
      </c>
      <c r="AB120" s="43">
        <v>1</v>
      </c>
      <c r="AC120" s="43"/>
      <c r="AD120" s="43"/>
      <c r="AE120" s="43"/>
      <c r="AF120" s="43"/>
      <c r="AG120" s="43"/>
      <c r="AH120" s="105">
        <v>4</v>
      </c>
      <c r="AI120" s="43">
        <v>0</v>
      </c>
      <c r="AJ120" s="43">
        <v>0</v>
      </c>
      <c r="AK120" s="43">
        <v>0</v>
      </c>
      <c r="AL120" s="43">
        <v>0</v>
      </c>
      <c r="AM120" s="43">
        <v>0</v>
      </c>
      <c r="AN120" s="43">
        <v>0</v>
      </c>
      <c r="AO120" s="43">
        <v>0</v>
      </c>
      <c r="AP120" s="43"/>
      <c r="AQ120" s="43"/>
      <c r="AR120" s="43"/>
      <c r="AS120" s="43"/>
      <c r="AT120" s="43"/>
      <c r="AU120" s="7">
        <v>0</v>
      </c>
    </row>
    <row r="121" spans="1:47" ht="15" thickBot="1" x14ac:dyDescent="0.25">
      <c r="A121" s="1" t="s">
        <v>129</v>
      </c>
      <c r="B121" s="52" t="s">
        <v>407</v>
      </c>
      <c r="C121" s="28"/>
      <c r="D121" s="28"/>
      <c r="E121" s="44">
        <v>9</v>
      </c>
      <c r="F121" s="44">
        <v>15</v>
      </c>
      <c r="G121" s="44">
        <v>12</v>
      </c>
      <c r="H121" s="44">
        <v>23</v>
      </c>
      <c r="I121" s="44">
        <v>17</v>
      </c>
      <c r="J121" s="44">
        <v>15</v>
      </c>
      <c r="K121" s="44">
        <v>5</v>
      </c>
      <c r="L121" s="44"/>
      <c r="M121" s="44"/>
      <c r="N121" s="44"/>
      <c r="O121" s="44"/>
      <c r="P121" s="44"/>
      <c r="Q121" s="272">
        <v>96</v>
      </c>
      <c r="R121" s="22"/>
      <c r="S121" s="274">
        <v>23</v>
      </c>
      <c r="T121" s="26"/>
      <c r="U121" s="7">
        <v>24</v>
      </c>
      <c r="V121" s="43">
        <v>0</v>
      </c>
      <c r="W121" s="43">
        <v>0</v>
      </c>
      <c r="X121" s="43">
        <v>0</v>
      </c>
      <c r="Y121" s="43">
        <v>0</v>
      </c>
      <c r="Z121" s="43">
        <v>0</v>
      </c>
      <c r="AA121" s="43">
        <v>0</v>
      </c>
      <c r="AB121" s="43">
        <v>0</v>
      </c>
      <c r="AC121" s="43"/>
      <c r="AD121" s="43"/>
      <c r="AE121" s="43"/>
      <c r="AF121" s="43"/>
      <c r="AG121" s="43"/>
      <c r="AH121" s="105">
        <v>0</v>
      </c>
      <c r="AI121" s="43">
        <v>0</v>
      </c>
      <c r="AJ121" s="43">
        <v>0</v>
      </c>
      <c r="AK121" s="43">
        <v>0</v>
      </c>
      <c r="AL121" s="43">
        <v>0</v>
      </c>
      <c r="AM121" s="43">
        <v>0</v>
      </c>
      <c r="AN121" s="43">
        <v>0</v>
      </c>
      <c r="AO121" s="43">
        <v>0</v>
      </c>
      <c r="AP121" s="43"/>
      <c r="AQ121" s="43"/>
      <c r="AR121" s="43"/>
      <c r="AS121" s="43"/>
      <c r="AT121" s="43"/>
      <c r="AU121" s="7">
        <v>0</v>
      </c>
    </row>
    <row r="122" spans="1:47" ht="15" thickBot="1" x14ac:dyDescent="0.25">
      <c r="A122" s="1" t="s">
        <v>129</v>
      </c>
      <c r="B122" s="52" t="s">
        <v>408</v>
      </c>
      <c r="C122" s="28"/>
      <c r="D122" s="28"/>
      <c r="E122" s="44">
        <v>6</v>
      </c>
      <c r="F122" s="44">
        <v>7</v>
      </c>
      <c r="G122" s="44">
        <v>7</v>
      </c>
      <c r="H122" s="44">
        <v>15</v>
      </c>
      <c r="I122" s="44">
        <v>18</v>
      </c>
      <c r="J122" s="44">
        <v>12</v>
      </c>
      <c r="K122" s="44">
        <v>0</v>
      </c>
      <c r="L122" s="44"/>
      <c r="M122" s="44"/>
      <c r="N122" s="44"/>
      <c r="O122" s="44"/>
      <c r="P122" s="44"/>
      <c r="Q122" s="272">
        <v>65</v>
      </c>
      <c r="R122" s="22"/>
      <c r="S122" s="274">
        <v>19</v>
      </c>
      <c r="T122" s="26"/>
      <c r="U122" s="7">
        <v>16</v>
      </c>
      <c r="V122" s="43">
        <v>0</v>
      </c>
      <c r="W122" s="43">
        <v>0</v>
      </c>
      <c r="X122" s="43">
        <v>2</v>
      </c>
      <c r="Y122" s="43">
        <v>0</v>
      </c>
      <c r="Z122" s="43">
        <v>0</v>
      </c>
      <c r="AA122" s="43">
        <v>0</v>
      </c>
      <c r="AB122" s="43">
        <v>0</v>
      </c>
      <c r="AC122" s="43"/>
      <c r="AD122" s="43"/>
      <c r="AE122" s="43"/>
      <c r="AF122" s="43"/>
      <c r="AG122" s="43"/>
      <c r="AH122" s="105">
        <v>2</v>
      </c>
      <c r="AI122" s="43">
        <v>0</v>
      </c>
      <c r="AJ122" s="43">
        <v>0</v>
      </c>
      <c r="AK122" s="43">
        <v>0</v>
      </c>
      <c r="AL122" s="43">
        <v>0</v>
      </c>
      <c r="AM122" s="43">
        <v>0</v>
      </c>
      <c r="AN122" s="43">
        <v>0</v>
      </c>
      <c r="AO122" s="43">
        <v>0</v>
      </c>
      <c r="AP122" s="43"/>
      <c r="AQ122" s="43"/>
      <c r="AR122" s="43"/>
      <c r="AS122" s="43"/>
      <c r="AT122" s="43"/>
      <c r="AU122" s="7">
        <v>0</v>
      </c>
    </row>
    <row r="123" spans="1:47" ht="15" thickBot="1" x14ac:dyDescent="0.25">
      <c r="A123" s="1" t="s">
        <v>129</v>
      </c>
      <c r="B123" s="52" t="s">
        <v>409</v>
      </c>
      <c r="C123" s="28"/>
      <c r="D123" s="28"/>
      <c r="E123" s="44">
        <v>1</v>
      </c>
      <c r="F123" s="44">
        <v>3</v>
      </c>
      <c r="G123" s="44">
        <v>12</v>
      </c>
      <c r="H123" s="44">
        <v>13</v>
      </c>
      <c r="I123" s="44">
        <v>0</v>
      </c>
      <c r="J123" s="44">
        <v>13</v>
      </c>
      <c r="K123" s="44">
        <v>1</v>
      </c>
      <c r="L123" s="44"/>
      <c r="M123" s="44"/>
      <c r="N123" s="44"/>
      <c r="O123" s="44"/>
      <c r="P123" s="44"/>
      <c r="Q123" s="272">
        <v>43</v>
      </c>
      <c r="R123" s="22"/>
      <c r="S123" s="274">
        <v>22</v>
      </c>
      <c r="T123" s="26"/>
      <c r="U123" s="7">
        <v>14</v>
      </c>
      <c r="V123" s="43">
        <v>2</v>
      </c>
      <c r="W123" s="43">
        <v>0</v>
      </c>
      <c r="X123" s="43">
        <v>0</v>
      </c>
      <c r="Y123" s="43">
        <v>0</v>
      </c>
      <c r="Z123" s="43">
        <v>0</v>
      </c>
      <c r="AA123" s="43">
        <v>0</v>
      </c>
      <c r="AB123" s="43">
        <v>0</v>
      </c>
      <c r="AC123" s="43"/>
      <c r="AD123" s="43"/>
      <c r="AE123" s="43"/>
      <c r="AF123" s="43"/>
      <c r="AG123" s="43"/>
      <c r="AH123" s="105">
        <v>2</v>
      </c>
      <c r="AI123" s="43">
        <v>1</v>
      </c>
      <c r="AJ123" s="43">
        <v>0</v>
      </c>
      <c r="AK123" s="43">
        <v>0</v>
      </c>
      <c r="AL123" s="43">
        <v>0</v>
      </c>
      <c r="AM123" s="43">
        <v>0</v>
      </c>
      <c r="AN123" s="43">
        <v>0</v>
      </c>
      <c r="AO123" s="43">
        <v>0</v>
      </c>
      <c r="AP123" s="43"/>
      <c r="AQ123" s="43"/>
      <c r="AR123" s="43"/>
      <c r="AS123" s="43"/>
      <c r="AT123" s="43"/>
      <c r="AU123" s="7">
        <v>1</v>
      </c>
    </row>
    <row r="124" spans="1:47" ht="15" thickBot="1" x14ac:dyDescent="0.25">
      <c r="A124" s="294" t="s">
        <v>440</v>
      </c>
      <c r="B124" s="295"/>
      <c r="C124" s="276">
        <v>43.46153846153846</v>
      </c>
      <c r="D124" s="75">
        <v>2.1730769230769229</v>
      </c>
      <c r="E124" s="5">
        <v>82</v>
      </c>
      <c r="F124" s="5">
        <v>143</v>
      </c>
      <c r="G124" s="5">
        <v>148</v>
      </c>
      <c r="H124" s="5">
        <v>227</v>
      </c>
      <c r="I124" s="5">
        <v>195</v>
      </c>
      <c r="J124" s="5">
        <v>153</v>
      </c>
      <c r="K124" s="5">
        <v>69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273">
        <v>1017</v>
      </c>
      <c r="R124" s="5">
        <v>0</v>
      </c>
      <c r="S124" s="275">
        <v>468</v>
      </c>
      <c r="T124" s="5">
        <v>0</v>
      </c>
      <c r="U124" s="5">
        <v>238</v>
      </c>
      <c r="V124" s="5">
        <v>9</v>
      </c>
      <c r="W124" s="5">
        <v>5</v>
      </c>
      <c r="X124" s="5">
        <v>2</v>
      </c>
      <c r="Y124" s="5">
        <v>3</v>
      </c>
      <c r="Z124" s="5">
        <v>2</v>
      </c>
      <c r="AA124" s="5">
        <v>2</v>
      </c>
      <c r="AB124" s="5">
        <v>1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211">
        <v>24</v>
      </c>
      <c r="AI124" s="5">
        <v>9</v>
      </c>
      <c r="AJ124" s="5">
        <v>0</v>
      </c>
      <c r="AK124" s="5">
        <v>2</v>
      </c>
      <c r="AL124" s="5">
        <v>0</v>
      </c>
      <c r="AM124" s="5">
        <v>3</v>
      </c>
      <c r="AN124" s="5">
        <v>10</v>
      </c>
      <c r="AO124" s="5">
        <v>0</v>
      </c>
      <c r="AP124" s="5">
        <v>0</v>
      </c>
      <c r="AQ124" s="5">
        <v>0</v>
      </c>
      <c r="AR124" s="5">
        <v>0</v>
      </c>
      <c r="AS124" s="5">
        <v>0</v>
      </c>
      <c r="AT124" s="5">
        <v>0</v>
      </c>
      <c r="AU124" s="5">
        <v>24</v>
      </c>
    </row>
    <row r="125" spans="1:47" ht="15" thickBot="1" x14ac:dyDescent="0.25">
      <c r="A125" s="1" t="s">
        <v>143</v>
      </c>
      <c r="B125" s="52" t="s">
        <v>410</v>
      </c>
      <c r="C125" s="28"/>
      <c r="D125" s="28"/>
      <c r="E125" s="44">
        <v>352</v>
      </c>
      <c r="F125" s="44">
        <v>275</v>
      </c>
      <c r="G125" s="44">
        <v>337</v>
      </c>
      <c r="H125" s="44">
        <v>309</v>
      </c>
      <c r="I125" s="44">
        <v>324</v>
      </c>
      <c r="J125" s="44">
        <v>282</v>
      </c>
      <c r="K125" s="44">
        <v>290</v>
      </c>
      <c r="L125" s="44"/>
      <c r="M125" s="44"/>
      <c r="N125" s="44"/>
      <c r="O125" s="44"/>
      <c r="P125" s="44"/>
      <c r="Q125" s="272">
        <v>2169</v>
      </c>
      <c r="R125" s="22"/>
      <c r="S125" s="274">
        <v>1132</v>
      </c>
      <c r="T125" s="26"/>
      <c r="U125" s="7">
        <v>622</v>
      </c>
      <c r="V125" s="43">
        <v>13</v>
      </c>
      <c r="W125" s="43">
        <v>15</v>
      </c>
      <c r="X125" s="43">
        <v>6</v>
      </c>
      <c r="Y125" s="43">
        <v>2</v>
      </c>
      <c r="Z125" s="43">
        <v>19</v>
      </c>
      <c r="AA125" s="43">
        <v>25</v>
      </c>
      <c r="AB125" s="43">
        <v>22</v>
      </c>
      <c r="AC125" s="43"/>
      <c r="AD125" s="43"/>
      <c r="AE125" s="43"/>
      <c r="AF125" s="43"/>
      <c r="AG125" s="43"/>
      <c r="AH125" s="105">
        <v>102</v>
      </c>
      <c r="AI125" s="43">
        <v>8</v>
      </c>
      <c r="AJ125" s="43">
        <v>30</v>
      </c>
      <c r="AK125" s="43">
        <v>7</v>
      </c>
      <c r="AL125" s="43">
        <v>3</v>
      </c>
      <c r="AM125" s="43">
        <v>28</v>
      </c>
      <c r="AN125" s="43">
        <v>29</v>
      </c>
      <c r="AO125" s="43">
        <v>22</v>
      </c>
      <c r="AP125" s="43"/>
      <c r="AQ125" s="43"/>
      <c r="AR125" s="43"/>
      <c r="AS125" s="43"/>
      <c r="AT125" s="43"/>
      <c r="AU125" s="7">
        <v>127</v>
      </c>
    </row>
    <row r="126" spans="1:47" ht="15" thickBot="1" x14ac:dyDescent="0.25">
      <c r="A126" s="1" t="s">
        <v>143</v>
      </c>
      <c r="B126" s="52" t="s">
        <v>411</v>
      </c>
      <c r="C126" s="28"/>
      <c r="D126" s="28"/>
      <c r="E126" s="44">
        <v>78</v>
      </c>
      <c r="F126" s="44">
        <v>33</v>
      </c>
      <c r="G126" s="44">
        <v>53</v>
      </c>
      <c r="H126" s="44">
        <v>56</v>
      </c>
      <c r="I126" s="44">
        <v>112</v>
      </c>
      <c r="J126" s="44">
        <v>120</v>
      </c>
      <c r="K126" s="44">
        <v>118</v>
      </c>
      <c r="L126" s="44"/>
      <c r="M126" s="44"/>
      <c r="N126" s="44"/>
      <c r="O126" s="44"/>
      <c r="P126" s="44"/>
      <c r="Q126" s="272">
        <v>570</v>
      </c>
      <c r="R126" s="22"/>
      <c r="S126" s="274">
        <v>352</v>
      </c>
      <c r="T126" s="26"/>
      <c r="U126" s="7">
        <v>191</v>
      </c>
      <c r="V126" s="43">
        <v>11</v>
      </c>
      <c r="W126" s="43">
        <v>7</v>
      </c>
      <c r="X126" s="43">
        <v>6</v>
      </c>
      <c r="Y126" s="43">
        <v>5</v>
      </c>
      <c r="Z126" s="43">
        <v>10</v>
      </c>
      <c r="AA126" s="43">
        <v>3</v>
      </c>
      <c r="AB126" s="43">
        <v>10</v>
      </c>
      <c r="AC126" s="43"/>
      <c r="AD126" s="43"/>
      <c r="AE126" s="43"/>
      <c r="AF126" s="43"/>
      <c r="AG126" s="43"/>
      <c r="AH126" s="105">
        <v>52</v>
      </c>
      <c r="AI126" s="43">
        <v>0</v>
      </c>
      <c r="AJ126" s="43">
        <v>0</v>
      </c>
      <c r="AK126" s="43">
        <v>0</v>
      </c>
      <c r="AL126" s="43">
        <v>0</v>
      </c>
      <c r="AM126" s="43">
        <v>0</v>
      </c>
      <c r="AN126" s="43">
        <v>1</v>
      </c>
      <c r="AO126" s="43">
        <v>0</v>
      </c>
      <c r="AP126" s="43"/>
      <c r="AQ126" s="43"/>
      <c r="AR126" s="43"/>
      <c r="AS126" s="43"/>
      <c r="AT126" s="43"/>
      <c r="AU126" s="7">
        <v>1</v>
      </c>
    </row>
    <row r="127" spans="1:47" ht="15" thickBot="1" x14ac:dyDescent="0.25">
      <c r="A127" s="1" t="s">
        <v>143</v>
      </c>
      <c r="B127" s="52" t="s">
        <v>412</v>
      </c>
      <c r="C127" s="28"/>
      <c r="D127" s="28"/>
      <c r="E127" s="44">
        <v>97</v>
      </c>
      <c r="F127" s="44">
        <v>32</v>
      </c>
      <c r="G127" s="44">
        <v>164</v>
      </c>
      <c r="H127" s="44">
        <v>80</v>
      </c>
      <c r="I127" s="44">
        <v>138</v>
      </c>
      <c r="J127" s="44">
        <v>102</v>
      </c>
      <c r="K127" s="44">
        <v>111</v>
      </c>
      <c r="L127" s="44"/>
      <c r="M127" s="44"/>
      <c r="N127" s="44"/>
      <c r="O127" s="44"/>
      <c r="P127" s="44"/>
      <c r="Q127" s="272">
        <v>724</v>
      </c>
      <c r="R127" s="22"/>
      <c r="S127" s="274">
        <v>456</v>
      </c>
      <c r="T127" s="26"/>
      <c r="U127" s="7">
        <v>195</v>
      </c>
      <c r="V127" s="43">
        <v>8</v>
      </c>
      <c r="W127" s="43">
        <v>0</v>
      </c>
      <c r="X127" s="43">
        <v>10</v>
      </c>
      <c r="Y127" s="43">
        <v>3</v>
      </c>
      <c r="Z127" s="43">
        <v>10</v>
      </c>
      <c r="AA127" s="43">
        <v>7</v>
      </c>
      <c r="AB127" s="43">
        <v>4</v>
      </c>
      <c r="AC127" s="43"/>
      <c r="AD127" s="43"/>
      <c r="AE127" s="43"/>
      <c r="AF127" s="43"/>
      <c r="AG127" s="43"/>
      <c r="AH127" s="105">
        <v>42</v>
      </c>
      <c r="AI127" s="43">
        <v>0</v>
      </c>
      <c r="AJ127" s="43">
        <v>0</v>
      </c>
      <c r="AK127" s="43">
        <v>0</v>
      </c>
      <c r="AL127" s="43">
        <v>0</v>
      </c>
      <c r="AM127" s="43">
        <v>1</v>
      </c>
      <c r="AN127" s="43">
        <v>2</v>
      </c>
      <c r="AO127" s="43">
        <v>3</v>
      </c>
      <c r="AP127" s="43"/>
      <c r="AQ127" s="43"/>
      <c r="AR127" s="43"/>
      <c r="AS127" s="43"/>
      <c r="AT127" s="43"/>
      <c r="AU127" s="7">
        <v>6</v>
      </c>
    </row>
    <row r="128" spans="1:47" ht="15" thickBot="1" x14ac:dyDescent="0.25">
      <c r="A128" s="1" t="s">
        <v>143</v>
      </c>
      <c r="B128" s="52" t="s">
        <v>413</v>
      </c>
      <c r="C128" s="28"/>
      <c r="D128" s="28"/>
      <c r="E128" s="44">
        <v>139</v>
      </c>
      <c r="F128" s="44">
        <v>190</v>
      </c>
      <c r="G128" s="44">
        <v>220</v>
      </c>
      <c r="H128" s="44">
        <v>237</v>
      </c>
      <c r="I128" s="44">
        <v>271</v>
      </c>
      <c r="J128" s="44">
        <v>204</v>
      </c>
      <c r="K128" s="44">
        <v>252</v>
      </c>
      <c r="L128" s="44"/>
      <c r="M128" s="44"/>
      <c r="N128" s="44"/>
      <c r="O128" s="44"/>
      <c r="P128" s="44"/>
      <c r="Q128" s="272">
        <v>1513</v>
      </c>
      <c r="R128" s="22"/>
      <c r="S128" s="274">
        <v>580</v>
      </c>
      <c r="T128" s="26"/>
      <c r="U128" s="7">
        <v>342</v>
      </c>
      <c r="V128" s="43">
        <v>27</v>
      </c>
      <c r="W128" s="43">
        <v>28</v>
      </c>
      <c r="X128" s="43">
        <v>8</v>
      </c>
      <c r="Y128" s="43">
        <v>20</v>
      </c>
      <c r="Z128" s="43">
        <v>31</v>
      </c>
      <c r="AA128" s="43">
        <v>18</v>
      </c>
      <c r="AB128" s="43">
        <v>15</v>
      </c>
      <c r="AC128" s="43"/>
      <c r="AD128" s="43"/>
      <c r="AE128" s="43"/>
      <c r="AF128" s="43"/>
      <c r="AG128" s="43"/>
      <c r="AH128" s="105">
        <v>147</v>
      </c>
      <c r="AI128" s="43">
        <v>0</v>
      </c>
      <c r="AJ128" s="43">
        <v>1</v>
      </c>
      <c r="AK128" s="43">
        <v>0</v>
      </c>
      <c r="AL128" s="43">
        <v>0</v>
      </c>
      <c r="AM128" s="43">
        <v>0</v>
      </c>
      <c r="AN128" s="43">
        <v>0</v>
      </c>
      <c r="AO128" s="43">
        <v>0</v>
      </c>
      <c r="AP128" s="43"/>
      <c r="AQ128" s="43"/>
      <c r="AR128" s="43"/>
      <c r="AS128" s="43"/>
      <c r="AT128" s="43"/>
      <c r="AU128" s="7">
        <v>1</v>
      </c>
    </row>
    <row r="129" spans="1:47" ht="15" thickBot="1" x14ac:dyDescent="0.25">
      <c r="A129" s="1" t="s">
        <v>143</v>
      </c>
      <c r="B129" s="52" t="s">
        <v>414</v>
      </c>
      <c r="C129" s="28"/>
      <c r="D129" s="28"/>
      <c r="E129" s="44">
        <v>11</v>
      </c>
      <c r="F129" s="44">
        <v>14</v>
      </c>
      <c r="G129" s="44">
        <v>7</v>
      </c>
      <c r="H129" s="44">
        <v>8</v>
      </c>
      <c r="I129" s="44">
        <v>6</v>
      </c>
      <c r="J129" s="44">
        <v>11</v>
      </c>
      <c r="K129" s="44">
        <v>9</v>
      </c>
      <c r="L129" s="44"/>
      <c r="M129" s="44"/>
      <c r="N129" s="44"/>
      <c r="O129" s="44"/>
      <c r="P129" s="44"/>
      <c r="Q129" s="272">
        <v>66</v>
      </c>
      <c r="R129" s="22"/>
      <c r="S129" s="274">
        <v>15</v>
      </c>
      <c r="T129" s="26"/>
      <c r="U129" s="7">
        <v>25</v>
      </c>
      <c r="V129" s="43">
        <v>0</v>
      </c>
      <c r="W129" s="43">
        <v>1</v>
      </c>
      <c r="X129" s="43">
        <v>1</v>
      </c>
      <c r="Y129" s="43">
        <v>0</v>
      </c>
      <c r="Z129" s="43">
        <v>0</v>
      </c>
      <c r="AA129" s="43">
        <v>0</v>
      </c>
      <c r="AB129" s="43">
        <v>0</v>
      </c>
      <c r="AC129" s="43"/>
      <c r="AD129" s="43"/>
      <c r="AE129" s="43"/>
      <c r="AF129" s="43"/>
      <c r="AG129" s="43"/>
      <c r="AH129" s="105">
        <v>2</v>
      </c>
      <c r="AI129" s="43">
        <v>1</v>
      </c>
      <c r="AJ129" s="43">
        <v>0</v>
      </c>
      <c r="AK129" s="43">
        <v>2</v>
      </c>
      <c r="AL129" s="43">
        <v>1</v>
      </c>
      <c r="AM129" s="43">
        <v>0</v>
      </c>
      <c r="AN129" s="43">
        <v>2</v>
      </c>
      <c r="AO129" s="43">
        <v>0</v>
      </c>
      <c r="AP129" s="43"/>
      <c r="AQ129" s="43"/>
      <c r="AR129" s="43"/>
      <c r="AS129" s="43"/>
      <c r="AT129" s="43"/>
      <c r="AU129" s="7">
        <v>6</v>
      </c>
    </row>
    <row r="130" spans="1:47" ht="15" thickBot="1" x14ac:dyDescent="0.25">
      <c r="A130" s="1" t="s">
        <v>143</v>
      </c>
      <c r="B130" s="52" t="s">
        <v>415</v>
      </c>
      <c r="C130" s="28"/>
      <c r="D130" s="28"/>
      <c r="E130" s="44">
        <v>10</v>
      </c>
      <c r="F130" s="44">
        <v>13</v>
      </c>
      <c r="G130" s="44">
        <v>10</v>
      </c>
      <c r="H130" s="44">
        <v>5</v>
      </c>
      <c r="I130" s="44">
        <v>9</v>
      </c>
      <c r="J130" s="44">
        <v>3</v>
      </c>
      <c r="K130" s="44">
        <v>11</v>
      </c>
      <c r="L130" s="44"/>
      <c r="M130" s="44"/>
      <c r="N130" s="44"/>
      <c r="O130" s="44"/>
      <c r="P130" s="44"/>
      <c r="Q130" s="272">
        <v>61</v>
      </c>
      <c r="R130" s="22"/>
      <c r="S130" s="274">
        <v>20</v>
      </c>
      <c r="T130" s="26"/>
      <c r="U130" s="7">
        <v>26</v>
      </c>
      <c r="V130" s="43">
        <v>0</v>
      </c>
      <c r="W130" s="43">
        <v>0</v>
      </c>
      <c r="X130" s="43">
        <v>0</v>
      </c>
      <c r="Y130" s="43">
        <v>0</v>
      </c>
      <c r="Z130" s="43">
        <v>0</v>
      </c>
      <c r="AA130" s="43">
        <v>0</v>
      </c>
      <c r="AB130" s="43">
        <v>1</v>
      </c>
      <c r="AC130" s="43"/>
      <c r="AD130" s="43"/>
      <c r="AE130" s="43"/>
      <c r="AF130" s="43"/>
      <c r="AG130" s="43"/>
      <c r="AH130" s="105">
        <v>1</v>
      </c>
      <c r="AI130" s="43">
        <v>0</v>
      </c>
      <c r="AJ130" s="43">
        <v>0</v>
      </c>
      <c r="AK130" s="43">
        <v>1</v>
      </c>
      <c r="AL130" s="43">
        <v>0</v>
      </c>
      <c r="AM130" s="43">
        <v>0</v>
      </c>
      <c r="AN130" s="43">
        <v>0</v>
      </c>
      <c r="AO130" s="43">
        <v>0</v>
      </c>
      <c r="AP130" s="43"/>
      <c r="AQ130" s="43"/>
      <c r="AR130" s="43"/>
      <c r="AS130" s="43"/>
      <c r="AT130" s="43"/>
      <c r="AU130" s="7">
        <v>1</v>
      </c>
    </row>
    <row r="131" spans="1:47" ht="15" thickBot="1" x14ac:dyDescent="0.25">
      <c r="A131" s="1" t="s">
        <v>143</v>
      </c>
      <c r="B131" s="52" t="s">
        <v>416</v>
      </c>
      <c r="C131" s="28"/>
      <c r="D131" s="28"/>
      <c r="E131" s="44">
        <v>15</v>
      </c>
      <c r="F131" s="44">
        <v>4</v>
      </c>
      <c r="G131" s="44">
        <v>1</v>
      </c>
      <c r="H131" s="44">
        <v>8</v>
      </c>
      <c r="I131" s="44">
        <v>19</v>
      </c>
      <c r="J131" s="44">
        <v>16</v>
      </c>
      <c r="K131" s="44">
        <v>22</v>
      </c>
      <c r="L131" s="44"/>
      <c r="M131" s="44"/>
      <c r="N131" s="44"/>
      <c r="O131" s="44"/>
      <c r="P131" s="44"/>
      <c r="Q131" s="272">
        <v>85</v>
      </c>
      <c r="R131" s="22"/>
      <c r="S131" s="274">
        <v>54</v>
      </c>
      <c r="T131" s="26"/>
      <c r="U131" s="7">
        <v>34</v>
      </c>
      <c r="V131" s="43">
        <v>0</v>
      </c>
      <c r="W131" s="43">
        <v>0</v>
      </c>
      <c r="X131" s="43">
        <v>0</v>
      </c>
      <c r="Y131" s="43">
        <v>0</v>
      </c>
      <c r="Z131" s="43">
        <v>0</v>
      </c>
      <c r="AA131" s="43">
        <v>1</v>
      </c>
      <c r="AB131" s="43">
        <v>0</v>
      </c>
      <c r="AC131" s="43"/>
      <c r="AD131" s="43"/>
      <c r="AE131" s="43"/>
      <c r="AF131" s="43"/>
      <c r="AG131" s="43"/>
      <c r="AH131" s="105">
        <v>1</v>
      </c>
      <c r="AI131" s="43">
        <v>0</v>
      </c>
      <c r="AJ131" s="43">
        <v>0</v>
      </c>
      <c r="AK131" s="43">
        <v>0</v>
      </c>
      <c r="AL131" s="43">
        <v>0</v>
      </c>
      <c r="AM131" s="43">
        <v>0</v>
      </c>
      <c r="AN131" s="43">
        <v>0</v>
      </c>
      <c r="AO131" s="43">
        <v>0</v>
      </c>
      <c r="AP131" s="43"/>
      <c r="AQ131" s="43"/>
      <c r="AR131" s="43"/>
      <c r="AS131" s="43"/>
      <c r="AT131" s="43"/>
      <c r="AU131" s="7">
        <v>0</v>
      </c>
    </row>
    <row r="132" spans="1:47" ht="15" thickBot="1" x14ac:dyDescent="0.25">
      <c r="A132" s="1" t="s">
        <v>143</v>
      </c>
      <c r="B132" s="52" t="s">
        <v>417</v>
      </c>
      <c r="C132" s="28"/>
      <c r="D132" s="28"/>
      <c r="E132" s="44">
        <v>9</v>
      </c>
      <c r="F132" s="44">
        <v>11</v>
      </c>
      <c r="G132" s="44">
        <v>9</v>
      </c>
      <c r="H132" s="44">
        <v>10</v>
      </c>
      <c r="I132" s="44">
        <v>3</v>
      </c>
      <c r="J132" s="44">
        <v>12</v>
      </c>
      <c r="K132" s="44">
        <v>11</v>
      </c>
      <c r="L132" s="44"/>
      <c r="M132" s="44"/>
      <c r="N132" s="44"/>
      <c r="O132" s="44"/>
      <c r="P132" s="44"/>
      <c r="Q132" s="272">
        <v>65</v>
      </c>
      <c r="R132" s="22"/>
      <c r="S132" s="274">
        <v>18</v>
      </c>
      <c r="T132" s="26"/>
      <c r="U132" s="7">
        <v>27</v>
      </c>
      <c r="V132" s="43">
        <v>0</v>
      </c>
      <c r="W132" s="43">
        <v>1</v>
      </c>
      <c r="X132" s="43">
        <v>0</v>
      </c>
      <c r="Y132" s="43">
        <v>0</v>
      </c>
      <c r="Z132" s="43">
        <v>0</v>
      </c>
      <c r="AA132" s="43">
        <v>1</v>
      </c>
      <c r="AB132" s="43">
        <v>0</v>
      </c>
      <c r="AC132" s="43"/>
      <c r="AD132" s="43"/>
      <c r="AE132" s="43"/>
      <c r="AF132" s="43"/>
      <c r="AG132" s="43"/>
      <c r="AH132" s="105">
        <v>2</v>
      </c>
      <c r="AI132" s="43">
        <v>0</v>
      </c>
      <c r="AJ132" s="43">
        <v>0</v>
      </c>
      <c r="AK132" s="43">
        <v>2</v>
      </c>
      <c r="AL132" s="43">
        <v>1</v>
      </c>
      <c r="AM132" s="43">
        <v>0</v>
      </c>
      <c r="AN132" s="43">
        <v>0</v>
      </c>
      <c r="AO132" s="43">
        <v>0</v>
      </c>
      <c r="AP132" s="43"/>
      <c r="AQ132" s="43"/>
      <c r="AR132" s="43"/>
      <c r="AS132" s="43"/>
      <c r="AT132" s="43"/>
      <c r="AU132" s="7">
        <v>3</v>
      </c>
    </row>
    <row r="133" spans="1:47" ht="15" thickBot="1" x14ac:dyDescent="0.25">
      <c r="A133" s="1" t="s">
        <v>143</v>
      </c>
      <c r="B133" s="52" t="s">
        <v>418</v>
      </c>
      <c r="C133" s="28"/>
      <c r="D133" s="28"/>
      <c r="E133" s="44">
        <v>4</v>
      </c>
      <c r="F133" s="44">
        <v>14</v>
      </c>
      <c r="G133" s="44">
        <v>9</v>
      </c>
      <c r="H133" s="44">
        <v>7</v>
      </c>
      <c r="I133" s="44">
        <v>21</v>
      </c>
      <c r="J133" s="44">
        <v>14</v>
      </c>
      <c r="K133" s="44">
        <v>23</v>
      </c>
      <c r="L133" s="44"/>
      <c r="M133" s="44"/>
      <c r="N133" s="44"/>
      <c r="O133" s="44"/>
      <c r="P133" s="44"/>
      <c r="Q133" s="272">
        <v>92</v>
      </c>
      <c r="R133" s="22"/>
      <c r="S133" s="274">
        <v>78</v>
      </c>
      <c r="T133" s="26"/>
      <c r="U133" s="7">
        <v>32</v>
      </c>
      <c r="V133" s="43">
        <v>0</v>
      </c>
      <c r="W133" s="43">
        <v>0</v>
      </c>
      <c r="X133" s="43">
        <v>0</v>
      </c>
      <c r="Y133" s="43">
        <v>3</v>
      </c>
      <c r="Z133" s="43">
        <v>3</v>
      </c>
      <c r="AA133" s="43">
        <v>1</v>
      </c>
      <c r="AB133" s="43">
        <v>1</v>
      </c>
      <c r="AC133" s="43"/>
      <c r="AD133" s="43"/>
      <c r="AE133" s="43"/>
      <c r="AF133" s="43"/>
      <c r="AG133" s="43"/>
      <c r="AH133" s="105">
        <v>8</v>
      </c>
      <c r="AI133" s="43">
        <v>0</v>
      </c>
      <c r="AJ133" s="43">
        <v>0</v>
      </c>
      <c r="AK133" s="43">
        <v>0</v>
      </c>
      <c r="AL133" s="43">
        <v>0</v>
      </c>
      <c r="AM133" s="43">
        <v>0</v>
      </c>
      <c r="AN133" s="43">
        <v>0</v>
      </c>
      <c r="AO133" s="43">
        <v>0</v>
      </c>
      <c r="AP133" s="43"/>
      <c r="AQ133" s="43"/>
      <c r="AR133" s="43"/>
      <c r="AS133" s="43"/>
      <c r="AT133" s="43"/>
      <c r="AU133" s="7">
        <v>0</v>
      </c>
    </row>
    <row r="134" spans="1:47" ht="15" thickBot="1" x14ac:dyDescent="0.25">
      <c r="A134" s="1" t="s">
        <v>143</v>
      </c>
      <c r="B134" s="52" t="s">
        <v>419</v>
      </c>
      <c r="C134" s="28"/>
      <c r="D134" s="28"/>
      <c r="E134" s="44">
        <v>42</v>
      </c>
      <c r="F134" s="44">
        <v>7</v>
      </c>
      <c r="G134" s="44">
        <v>28</v>
      </c>
      <c r="H134" s="44">
        <v>26</v>
      </c>
      <c r="I134" s="44">
        <v>12</v>
      </c>
      <c r="J134" s="44">
        <v>20</v>
      </c>
      <c r="K134" s="44">
        <v>24</v>
      </c>
      <c r="L134" s="44"/>
      <c r="M134" s="44"/>
      <c r="N134" s="44"/>
      <c r="O134" s="44"/>
      <c r="P134" s="44"/>
      <c r="Q134" s="272">
        <v>159</v>
      </c>
      <c r="R134" s="22"/>
      <c r="S134" s="274">
        <v>42</v>
      </c>
      <c r="T134" s="26"/>
      <c r="U134" s="7">
        <v>47</v>
      </c>
      <c r="V134" s="43">
        <v>0</v>
      </c>
      <c r="W134" s="43">
        <v>1</v>
      </c>
      <c r="X134" s="43">
        <v>1</v>
      </c>
      <c r="Y134" s="43">
        <v>0</v>
      </c>
      <c r="Z134" s="43">
        <v>2</v>
      </c>
      <c r="AA134" s="43">
        <v>0</v>
      </c>
      <c r="AB134" s="43">
        <v>0</v>
      </c>
      <c r="AC134" s="43"/>
      <c r="AD134" s="43"/>
      <c r="AE134" s="43"/>
      <c r="AF134" s="43"/>
      <c r="AG134" s="43"/>
      <c r="AH134" s="105">
        <v>4</v>
      </c>
      <c r="AI134" s="43">
        <v>0</v>
      </c>
      <c r="AJ134" s="43">
        <v>0</v>
      </c>
      <c r="AK134" s="43">
        <v>6</v>
      </c>
      <c r="AL134" s="43">
        <v>1</v>
      </c>
      <c r="AM134" s="43">
        <v>0</v>
      </c>
      <c r="AN134" s="43">
        <v>1</v>
      </c>
      <c r="AO134" s="43">
        <v>1</v>
      </c>
      <c r="AP134" s="43"/>
      <c r="AQ134" s="43"/>
      <c r="AR134" s="43"/>
      <c r="AS134" s="43"/>
      <c r="AT134" s="43"/>
      <c r="AU134" s="7">
        <v>9</v>
      </c>
    </row>
    <row r="135" spans="1:47" ht="15" thickBot="1" x14ac:dyDescent="0.25">
      <c r="A135" s="1" t="s">
        <v>143</v>
      </c>
      <c r="B135" s="52" t="s">
        <v>420</v>
      </c>
      <c r="C135" s="28"/>
      <c r="D135" s="28"/>
      <c r="E135" s="44">
        <v>19</v>
      </c>
      <c r="F135" s="44">
        <v>23</v>
      </c>
      <c r="G135" s="44">
        <v>21</v>
      </c>
      <c r="H135" s="44">
        <v>12</v>
      </c>
      <c r="I135" s="44">
        <v>19</v>
      </c>
      <c r="J135" s="44">
        <v>24</v>
      </c>
      <c r="K135" s="44">
        <v>15</v>
      </c>
      <c r="L135" s="44"/>
      <c r="M135" s="44"/>
      <c r="N135" s="44"/>
      <c r="O135" s="44"/>
      <c r="P135" s="44"/>
      <c r="Q135" s="272">
        <v>133</v>
      </c>
      <c r="R135" s="22"/>
      <c r="S135" s="274">
        <v>166</v>
      </c>
      <c r="T135" s="26"/>
      <c r="U135" s="7">
        <v>75</v>
      </c>
      <c r="V135" s="43">
        <v>0</v>
      </c>
      <c r="W135" s="43">
        <v>0</v>
      </c>
      <c r="X135" s="43">
        <v>4</v>
      </c>
      <c r="Y135" s="43">
        <v>3</v>
      </c>
      <c r="Z135" s="43">
        <v>1</v>
      </c>
      <c r="AA135" s="43">
        <v>1</v>
      </c>
      <c r="AB135" s="43">
        <v>1</v>
      </c>
      <c r="AC135" s="43"/>
      <c r="AD135" s="43"/>
      <c r="AE135" s="43"/>
      <c r="AF135" s="43"/>
      <c r="AG135" s="43"/>
      <c r="AH135" s="105">
        <v>10</v>
      </c>
      <c r="AI135" s="43">
        <v>0</v>
      </c>
      <c r="AJ135" s="43">
        <v>0</v>
      </c>
      <c r="AK135" s="43">
        <v>0</v>
      </c>
      <c r="AL135" s="43">
        <v>2</v>
      </c>
      <c r="AM135" s="43">
        <v>0</v>
      </c>
      <c r="AN135" s="43">
        <v>0</v>
      </c>
      <c r="AO135" s="43">
        <v>0</v>
      </c>
      <c r="AP135" s="43"/>
      <c r="AQ135" s="43"/>
      <c r="AR135" s="43"/>
      <c r="AS135" s="43"/>
      <c r="AT135" s="43"/>
      <c r="AU135" s="7">
        <v>2</v>
      </c>
    </row>
    <row r="136" spans="1:47" ht="15" thickBot="1" x14ac:dyDescent="0.25">
      <c r="A136" s="1" t="s">
        <v>143</v>
      </c>
      <c r="B136" s="52" t="s">
        <v>421</v>
      </c>
      <c r="C136" s="28"/>
      <c r="D136" s="28"/>
      <c r="E136" s="44">
        <v>11</v>
      </c>
      <c r="F136" s="44">
        <v>9</v>
      </c>
      <c r="G136" s="44">
        <v>4</v>
      </c>
      <c r="H136" s="44">
        <v>2</v>
      </c>
      <c r="I136" s="44">
        <v>6</v>
      </c>
      <c r="J136" s="44">
        <v>4</v>
      </c>
      <c r="K136" s="44">
        <v>9</v>
      </c>
      <c r="L136" s="44"/>
      <c r="M136" s="44"/>
      <c r="N136" s="44"/>
      <c r="O136" s="44"/>
      <c r="P136" s="44"/>
      <c r="Q136" s="272">
        <v>45</v>
      </c>
      <c r="R136" s="22"/>
      <c r="S136" s="274">
        <v>30</v>
      </c>
      <c r="T136" s="26"/>
      <c r="U136" s="7">
        <v>25</v>
      </c>
      <c r="V136" s="43">
        <v>0</v>
      </c>
      <c r="W136" s="43">
        <v>0</v>
      </c>
      <c r="X136" s="43">
        <v>1</v>
      </c>
      <c r="Y136" s="43">
        <v>0</v>
      </c>
      <c r="Z136" s="43">
        <v>0</v>
      </c>
      <c r="AA136" s="43">
        <v>2</v>
      </c>
      <c r="AB136" s="43">
        <v>0</v>
      </c>
      <c r="AC136" s="43"/>
      <c r="AD136" s="43"/>
      <c r="AE136" s="43"/>
      <c r="AF136" s="43"/>
      <c r="AG136" s="43"/>
      <c r="AH136" s="105">
        <v>3</v>
      </c>
      <c r="AI136" s="43">
        <v>0</v>
      </c>
      <c r="AJ136" s="43">
        <v>0</v>
      </c>
      <c r="AK136" s="43">
        <v>0</v>
      </c>
      <c r="AL136" s="43">
        <v>0</v>
      </c>
      <c r="AM136" s="43">
        <v>0</v>
      </c>
      <c r="AN136" s="43">
        <v>0</v>
      </c>
      <c r="AO136" s="43">
        <v>0</v>
      </c>
      <c r="AP136" s="43"/>
      <c r="AQ136" s="43"/>
      <c r="AR136" s="43"/>
      <c r="AS136" s="43"/>
      <c r="AT136" s="43"/>
      <c r="AU136" s="7">
        <v>0</v>
      </c>
    </row>
    <row r="137" spans="1:47" ht="15" thickBot="1" x14ac:dyDescent="0.25">
      <c r="A137" s="1" t="s">
        <v>143</v>
      </c>
      <c r="B137" s="52" t="s">
        <v>422</v>
      </c>
      <c r="C137" s="28"/>
      <c r="D137" s="28"/>
      <c r="E137" s="44">
        <v>4</v>
      </c>
      <c r="F137" s="44">
        <v>1</v>
      </c>
      <c r="G137" s="44">
        <v>7</v>
      </c>
      <c r="H137" s="44">
        <v>7</v>
      </c>
      <c r="I137" s="44">
        <v>7</v>
      </c>
      <c r="J137" s="44">
        <v>7</v>
      </c>
      <c r="K137" s="44">
        <v>5</v>
      </c>
      <c r="L137" s="44"/>
      <c r="M137" s="44"/>
      <c r="N137" s="44"/>
      <c r="O137" s="44"/>
      <c r="P137" s="44"/>
      <c r="Q137" s="272">
        <v>38</v>
      </c>
      <c r="R137" s="22"/>
      <c r="S137" s="274">
        <v>34</v>
      </c>
      <c r="T137" s="26"/>
      <c r="U137" s="7">
        <v>15</v>
      </c>
      <c r="V137" s="43">
        <v>0</v>
      </c>
      <c r="W137" s="43">
        <v>0</v>
      </c>
      <c r="X137" s="43">
        <v>0</v>
      </c>
      <c r="Y137" s="43">
        <v>1</v>
      </c>
      <c r="Z137" s="43">
        <v>0</v>
      </c>
      <c r="AA137" s="43">
        <v>1</v>
      </c>
      <c r="AB137" s="43">
        <v>0</v>
      </c>
      <c r="AC137" s="43"/>
      <c r="AD137" s="43"/>
      <c r="AE137" s="43"/>
      <c r="AF137" s="43"/>
      <c r="AG137" s="43"/>
      <c r="AH137" s="105">
        <v>2</v>
      </c>
      <c r="AI137" s="43">
        <v>0</v>
      </c>
      <c r="AJ137" s="43">
        <v>0</v>
      </c>
      <c r="AK137" s="43">
        <v>0</v>
      </c>
      <c r="AL137" s="43">
        <v>0</v>
      </c>
      <c r="AM137" s="43">
        <v>0</v>
      </c>
      <c r="AN137" s="43">
        <v>0</v>
      </c>
      <c r="AO137" s="43">
        <v>0</v>
      </c>
      <c r="AP137" s="43"/>
      <c r="AQ137" s="43"/>
      <c r="AR137" s="43"/>
      <c r="AS137" s="43"/>
      <c r="AT137" s="43"/>
      <c r="AU137" s="7">
        <v>0</v>
      </c>
    </row>
    <row r="138" spans="1:47" ht="15" thickBot="1" x14ac:dyDescent="0.25">
      <c r="A138" s="294" t="s">
        <v>441</v>
      </c>
      <c r="B138" s="295"/>
      <c r="C138" s="276">
        <v>35.783547075383169</v>
      </c>
      <c r="D138" s="75">
        <v>1.7891773537691587</v>
      </c>
      <c r="E138" s="5">
        <v>791</v>
      </c>
      <c r="F138" s="5">
        <v>626</v>
      </c>
      <c r="G138" s="5">
        <v>870</v>
      </c>
      <c r="H138" s="5">
        <v>767</v>
      </c>
      <c r="I138" s="5">
        <v>947</v>
      </c>
      <c r="J138" s="5">
        <v>819</v>
      </c>
      <c r="K138" s="5">
        <v>900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273">
        <v>5720</v>
      </c>
      <c r="R138" s="5">
        <v>0</v>
      </c>
      <c r="S138" s="275">
        <v>2977</v>
      </c>
      <c r="T138" s="5">
        <v>0</v>
      </c>
      <c r="U138" s="5">
        <v>1656</v>
      </c>
      <c r="V138" s="5">
        <v>59</v>
      </c>
      <c r="W138" s="5">
        <v>53</v>
      </c>
      <c r="X138" s="5">
        <v>37</v>
      </c>
      <c r="Y138" s="5">
        <v>37</v>
      </c>
      <c r="Z138" s="5">
        <v>76</v>
      </c>
      <c r="AA138" s="5">
        <v>60</v>
      </c>
      <c r="AB138" s="5">
        <v>54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211">
        <v>376</v>
      </c>
      <c r="AI138" s="5">
        <v>9</v>
      </c>
      <c r="AJ138" s="5">
        <v>31</v>
      </c>
      <c r="AK138" s="5">
        <v>18</v>
      </c>
      <c r="AL138" s="5">
        <v>8</v>
      </c>
      <c r="AM138" s="5">
        <v>29</v>
      </c>
      <c r="AN138" s="5">
        <v>35</v>
      </c>
      <c r="AO138" s="5">
        <v>26</v>
      </c>
      <c r="AP138" s="5">
        <v>0</v>
      </c>
      <c r="AQ138" s="5">
        <v>0</v>
      </c>
      <c r="AR138" s="5">
        <v>0</v>
      </c>
      <c r="AS138" s="5">
        <v>0</v>
      </c>
      <c r="AT138" s="5">
        <v>0</v>
      </c>
      <c r="AU138" s="5">
        <v>156</v>
      </c>
    </row>
    <row r="139" spans="1:47" ht="15" thickBot="1" x14ac:dyDescent="0.25">
      <c r="A139" s="3" t="s">
        <v>148</v>
      </c>
      <c r="B139" s="52" t="s">
        <v>423</v>
      </c>
      <c r="C139" s="28"/>
      <c r="D139" s="28"/>
      <c r="E139" s="44">
        <v>181</v>
      </c>
      <c r="F139" s="44">
        <v>186</v>
      </c>
      <c r="G139" s="44">
        <v>166</v>
      </c>
      <c r="H139" s="44">
        <v>88</v>
      </c>
      <c r="I139" s="44">
        <v>264</v>
      </c>
      <c r="J139" s="44">
        <v>191</v>
      </c>
      <c r="K139" s="44">
        <v>328</v>
      </c>
      <c r="L139" s="44"/>
      <c r="M139" s="44"/>
      <c r="N139" s="44"/>
      <c r="O139" s="44"/>
      <c r="P139" s="44"/>
      <c r="Q139" s="272">
        <v>1404</v>
      </c>
      <c r="R139" s="22"/>
      <c r="S139" s="274">
        <v>489</v>
      </c>
      <c r="T139" s="26"/>
      <c r="U139" s="7">
        <v>416</v>
      </c>
      <c r="V139" s="43">
        <v>11</v>
      </c>
      <c r="W139" s="43">
        <v>14</v>
      </c>
      <c r="X139" s="43">
        <v>14</v>
      </c>
      <c r="Y139" s="43">
        <v>13</v>
      </c>
      <c r="Z139" s="43">
        <v>18</v>
      </c>
      <c r="AA139" s="43">
        <v>10</v>
      </c>
      <c r="AB139" s="43">
        <v>11</v>
      </c>
      <c r="AC139" s="43"/>
      <c r="AD139" s="43"/>
      <c r="AE139" s="43"/>
      <c r="AF139" s="43"/>
      <c r="AG139" s="43"/>
      <c r="AH139" s="105">
        <v>91</v>
      </c>
      <c r="AI139" s="43">
        <v>2</v>
      </c>
      <c r="AJ139" s="43">
        <v>0</v>
      </c>
      <c r="AK139" s="43">
        <v>1</v>
      </c>
      <c r="AL139" s="43">
        <v>0</v>
      </c>
      <c r="AM139" s="43">
        <v>1</v>
      </c>
      <c r="AN139" s="43">
        <v>3</v>
      </c>
      <c r="AO139" s="43">
        <v>17</v>
      </c>
      <c r="AP139" s="43"/>
      <c r="AQ139" s="43"/>
      <c r="AR139" s="43"/>
      <c r="AS139" s="43"/>
      <c r="AT139" s="43"/>
      <c r="AU139" s="7">
        <v>24</v>
      </c>
    </row>
    <row r="140" spans="1:47" ht="15" thickBot="1" x14ac:dyDescent="0.25">
      <c r="A140" s="3" t="s">
        <v>148</v>
      </c>
      <c r="B140" s="52" t="s">
        <v>424</v>
      </c>
      <c r="C140" s="28"/>
      <c r="D140" s="28"/>
      <c r="E140" s="44">
        <v>0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/>
      <c r="M140" s="44"/>
      <c r="N140" s="44"/>
      <c r="O140" s="44"/>
      <c r="P140" s="44"/>
      <c r="Q140" s="272">
        <v>0</v>
      </c>
      <c r="R140" s="22"/>
      <c r="S140" s="274">
        <v>0</v>
      </c>
      <c r="T140" s="26"/>
      <c r="U140" s="7">
        <v>0</v>
      </c>
      <c r="V140" s="43">
        <v>0</v>
      </c>
      <c r="W140" s="43">
        <v>0</v>
      </c>
      <c r="X140" s="43">
        <v>0</v>
      </c>
      <c r="Y140" s="43">
        <v>0</v>
      </c>
      <c r="Z140" s="43">
        <v>0</v>
      </c>
      <c r="AA140" s="43">
        <v>0</v>
      </c>
      <c r="AB140" s="43">
        <v>0</v>
      </c>
      <c r="AC140" s="43"/>
      <c r="AD140" s="43"/>
      <c r="AE140" s="43"/>
      <c r="AF140" s="43"/>
      <c r="AG140" s="43"/>
      <c r="AH140" s="105">
        <v>0</v>
      </c>
      <c r="AI140" s="43">
        <v>0</v>
      </c>
      <c r="AJ140" s="43">
        <v>0</v>
      </c>
      <c r="AK140" s="43">
        <v>0</v>
      </c>
      <c r="AL140" s="43">
        <v>0</v>
      </c>
      <c r="AM140" s="43">
        <v>0</v>
      </c>
      <c r="AN140" s="43">
        <v>0</v>
      </c>
      <c r="AO140" s="43">
        <v>0</v>
      </c>
      <c r="AP140" s="43"/>
      <c r="AQ140" s="43"/>
      <c r="AR140" s="43"/>
      <c r="AS140" s="43"/>
      <c r="AT140" s="43"/>
      <c r="AU140" s="7">
        <v>0</v>
      </c>
    </row>
    <row r="141" spans="1:47" ht="15" thickBot="1" x14ac:dyDescent="0.25">
      <c r="A141" s="3" t="s">
        <v>148</v>
      </c>
      <c r="B141" s="52" t="s">
        <v>425</v>
      </c>
      <c r="C141" s="28"/>
      <c r="D141" s="28"/>
      <c r="E141" s="44">
        <v>0</v>
      </c>
      <c r="F141" s="44">
        <v>0</v>
      </c>
      <c r="G141" s="44">
        <v>0</v>
      </c>
      <c r="H141" s="44">
        <v>0</v>
      </c>
      <c r="I141" s="44">
        <v>0</v>
      </c>
      <c r="J141" s="44">
        <v>0</v>
      </c>
      <c r="K141" s="44">
        <v>0</v>
      </c>
      <c r="L141" s="44"/>
      <c r="M141" s="44"/>
      <c r="N141" s="44"/>
      <c r="O141" s="44"/>
      <c r="P141" s="44"/>
      <c r="Q141" s="272">
        <v>0</v>
      </c>
      <c r="R141" s="22"/>
      <c r="S141" s="274">
        <v>0</v>
      </c>
      <c r="T141" s="26"/>
      <c r="U141" s="7">
        <v>0</v>
      </c>
      <c r="V141" s="43">
        <v>0</v>
      </c>
      <c r="W141" s="43">
        <v>0</v>
      </c>
      <c r="X141" s="43">
        <v>0</v>
      </c>
      <c r="Y141" s="43">
        <v>0</v>
      </c>
      <c r="Z141" s="43">
        <v>0</v>
      </c>
      <c r="AA141" s="43">
        <v>0</v>
      </c>
      <c r="AB141" s="43">
        <v>0</v>
      </c>
      <c r="AC141" s="43"/>
      <c r="AD141" s="43"/>
      <c r="AE141" s="43"/>
      <c r="AF141" s="43"/>
      <c r="AG141" s="43"/>
      <c r="AH141" s="105">
        <v>0</v>
      </c>
      <c r="AI141" s="43">
        <v>0</v>
      </c>
      <c r="AJ141" s="43">
        <v>0</v>
      </c>
      <c r="AK141" s="43">
        <v>0</v>
      </c>
      <c r="AL141" s="43">
        <v>0</v>
      </c>
      <c r="AM141" s="43">
        <v>0</v>
      </c>
      <c r="AN141" s="43">
        <v>0</v>
      </c>
      <c r="AO141" s="43">
        <v>0</v>
      </c>
      <c r="AP141" s="43"/>
      <c r="AQ141" s="43"/>
      <c r="AR141" s="43"/>
      <c r="AS141" s="43"/>
      <c r="AT141" s="43"/>
      <c r="AU141" s="7">
        <v>0</v>
      </c>
    </row>
    <row r="142" spans="1:47" ht="15" thickBot="1" x14ac:dyDescent="0.25">
      <c r="A142" s="3" t="s">
        <v>148</v>
      </c>
      <c r="B142" s="52" t="s">
        <v>426</v>
      </c>
      <c r="C142" s="28"/>
      <c r="D142" s="28"/>
      <c r="E142" s="44">
        <v>0</v>
      </c>
      <c r="F142" s="44">
        <v>0</v>
      </c>
      <c r="G142" s="44">
        <v>0</v>
      </c>
      <c r="H142" s="44">
        <v>0</v>
      </c>
      <c r="I142" s="44">
        <v>0</v>
      </c>
      <c r="J142" s="44">
        <v>0</v>
      </c>
      <c r="K142" s="44">
        <v>0</v>
      </c>
      <c r="L142" s="44"/>
      <c r="M142" s="44"/>
      <c r="N142" s="44"/>
      <c r="O142" s="44"/>
      <c r="P142" s="44"/>
      <c r="Q142" s="272">
        <v>0</v>
      </c>
      <c r="R142" s="22"/>
      <c r="S142" s="274">
        <v>3</v>
      </c>
      <c r="T142" s="26"/>
      <c r="U142" s="7">
        <v>3</v>
      </c>
      <c r="V142" s="43">
        <v>0</v>
      </c>
      <c r="W142" s="43">
        <v>0</v>
      </c>
      <c r="X142" s="43">
        <v>0</v>
      </c>
      <c r="Y142" s="43">
        <v>0</v>
      </c>
      <c r="Z142" s="43">
        <v>0</v>
      </c>
      <c r="AA142" s="43">
        <v>0</v>
      </c>
      <c r="AB142" s="43">
        <v>0</v>
      </c>
      <c r="AC142" s="43"/>
      <c r="AD142" s="43"/>
      <c r="AE142" s="43"/>
      <c r="AF142" s="43"/>
      <c r="AG142" s="43"/>
      <c r="AH142" s="105">
        <v>0</v>
      </c>
      <c r="AI142" s="43">
        <v>0</v>
      </c>
      <c r="AJ142" s="43">
        <v>0</v>
      </c>
      <c r="AK142" s="43">
        <v>0</v>
      </c>
      <c r="AL142" s="43">
        <v>0</v>
      </c>
      <c r="AM142" s="43">
        <v>0</v>
      </c>
      <c r="AN142" s="43">
        <v>0</v>
      </c>
      <c r="AO142" s="43">
        <v>0</v>
      </c>
      <c r="AP142" s="43"/>
      <c r="AQ142" s="43"/>
      <c r="AR142" s="43"/>
      <c r="AS142" s="43"/>
      <c r="AT142" s="43"/>
      <c r="AU142" s="7">
        <v>0</v>
      </c>
    </row>
    <row r="143" spans="1:47" ht="15" thickBot="1" x14ac:dyDescent="0.25">
      <c r="A143" s="294" t="s">
        <v>166</v>
      </c>
      <c r="B143" s="295"/>
      <c r="C143" s="276">
        <v>50.232558139534888</v>
      </c>
      <c r="D143" s="75">
        <v>2.5116279069767442</v>
      </c>
      <c r="E143" s="5">
        <v>181</v>
      </c>
      <c r="F143" s="5">
        <v>186</v>
      </c>
      <c r="G143" s="5">
        <v>166</v>
      </c>
      <c r="H143" s="5">
        <v>88</v>
      </c>
      <c r="I143" s="5">
        <v>264</v>
      </c>
      <c r="J143" s="5">
        <v>191</v>
      </c>
      <c r="K143" s="5">
        <v>328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273">
        <v>1404</v>
      </c>
      <c r="R143" s="5">
        <v>0</v>
      </c>
      <c r="S143" s="275">
        <v>492</v>
      </c>
      <c r="T143" s="5">
        <v>0</v>
      </c>
      <c r="U143" s="5">
        <v>419</v>
      </c>
      <c r="V143" s="5">
        <v>11</v>
      </c>
      <c r="W143" s="5">
        <v>14</v>
      </c>
      <c r="X143" s="5">
        <v>14</v>
      </c>
      <c r="Y143" s="5">
        <v>13</v>
      </c>
      <c r="Z143" s="5">
        <v>18</v>
      </c>
      <c r="AA143" s="5">
        <v>10</v>
      </c>
      <c r="AB143" s="5">
        <v>11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211">
        <v>91</v>
      </c>
      <c r="AI143" s="5">
        <v>2</v>
      </c>
      <c r="AJ143" s="5">
        <v>0</v>
      </c>
      <c r="AK143" s="5">
        <v>1</v>
      </c>
      <c r="AL143" s="5">
        <v>0</v>
      </c>
      <c r="AM143" s="5">
        <v>1</v>
      </c>
      <c r="AN143" s="5">
        <v>3</v>
      </c>
      <c r="AO143" s="5">
        <v>17</v>
      </c>
      <c r="AP143" s="5">
        <v>0</v>
      </c>
      <c r="AQ143" s="5">
        <v>0</v>
      </c>
      <c r="AR143" s="5">
        <v>0</v>
      </c>
      <c r="AS143" s="5">
        <v>0</v>
      </c>
      <c r="AT143" s="5">
        <v>0</v>
      </c>
      <c r="AU143" s="5">
        <v>24</v>
      </c>
    </row>
    <row r="144" spans="1:47" ht="15" thickBot="1" x14ac:dyDescent="0.25">
      <c r="A144" s="42" t="s">
        <v>156</v>
      </c>
      <c r="B144" s="52" t="s">
        <v>427</v>
      </c>
      <c r="C144" s="28"/>
      <c r="D144" s="28"/>
      <c r="E144" s="44">
        <v>4</v>
      </c>
      <c r="F144" s="44">
        <v>63</v>
      </c>
      <c r="G144" s="44">
        <v>45</v>
      </c>
      <c r="H144" s="44">
        <v>49</v>
      </c>
      <c r="I144" s="44">
        <v>84</v>
      </c>
      <c r="J144" s="44">
        <v>77</v>
      </c>
      <c r="K144" s="44">
        <v>51</v>
      </c>
      <c r="L144" s="44"/>
      <c r="M144" s="44"/>
      <c r="N144" s="44"/>
      <c r="O144" s="44"/>
      <c r="P144" s="44"/>
      <c r="Q144" s="272">
        <v>373</v>
      </c>
      <c r="R144" s="22"/>
      <c r="S144" s="274">
        <v>263</v>
      </c>
      <c r="T144" s="26"/>
      <c r="U144" s="7">
        <v>122</v>
      </c>
      <c r="V144" s="43">
        <v>0</v>
      </c>
      <c r="W144" s="43">
        <v>0</v>
      </c>
      <c r="X144" s="43">
        <v>0</v>
      </c>
      <c r="Y144" s="43">
        <v>0</v>
      </c>
      <c r="Z144" s="43">
        <v>16</v>
      </c>
      <c r="AA144" s="43">
        <v>10</v>
      </c>
      <c r="AB144" s="43">
        <v>0</v>
      </c>
      <c r="AC144" s="43"/>
      <c r="AD144" s="43"/>
      <c r="AE144" s="43"/>
      <c r="AF144" s="43"/>
      <c r="AG144" s="43"/>
      <c r="AH144" s="105">
        <v>26</v>
      </c>
      <c r="AI144" s="43">
        <v>0</v>
      </c>
      <c r="AJ144" s="43">
        <v>0</v>
      </c>
      <c r="AK144" s="43">
        <v>0</v>
      </c>
      <c r="AL144" s="43">
        <v>0</v>
      </c>
      <c r="AM144" s="43">
        <v>0</v>
      </c>
      <c r="AN144" s="43">
        <v>16</v>
      </c>
      <c r="AO144" s="43">
        <v>0</v>
      </c>
      <c r="AP144" s="43"/>
      <c r="AQ144" s="43"/>
      <c r="AR144" s="43"/>
      <c r="AS144" s="43"/>
      <c r="AT144" s="43"/>
      <c r="AU144" s="7">
        <v>16</v>
      </c>
    </row>
    <row r="145" spans="1:47" ht="15" thickBot="1" x14ac:dyDescent="0.25">
      <c r="A145" s="42" t="s">
        <v>156</v>
      </c>
      <c r="B145" s="52" t="s">
        <v>428</v>
      </c>
      <c r="C145" s="28"/>
      <c r="D145" s="28"/>
      <c r="E145" s="44">
        <v>0</v>
      </c>
      <c r="F145" s="44">
        <v>0</v>
      </c>
      <c r="G145" s="44">
        <v>6</v>
      </c>
      <c r="H145" s="44">
        <v>12</v>
      </c>
      <c r="I145" s="44">
        <v>13</v>
      </c>
      <c r="J145" s="44">
        <v>6</v>
      </c>
      <c r="K145" s="44">
        <v>5</v>
      </c>
      <c r="L145" s="44"/>
      <c r="M145" s="44"/>
      <c r="N145" s="44"/>
      <c r="O145" s="44"/>
      <c r="P145" s="44"/>
      <c r="Q145" s="272">
        <v>42</v>
      </c>
      <c r="R145" s="22"/>
      <c r="S145" s="274">
        <v>21</v>
      </c>
      <c r="T145" s="26"/>
      <c r="U145" s="7">
        <v>19</v>
      </c>
      <c r="V145" s="43">
        <v>0</v>
      </c>
      <c r="W145" s="43">
        <v>0</v>
      </c>
      <c r="X145" s="43">
        <v>0</v>
      </c>
      <c r="Y145" s="43">
        <v>0</v>
      </c>
      <c r="Z145" s="43">
        <v>0</v>
      </c>
      <c r="AA145" s="43">
        <v>0</v>
      </c>
      <c r="AB145" s="43">
        <v>0</v>
      </c>
      <c r="AC145" s="43"/>
      <c r="AD145" s="43"/>
      <c r="AE145" s="43"/>
      <c r="AF145" s="43"/>
      <c r="AG145" s="43"/>
      <c r="AH145" s="105">
        <v>0</v>
      </c>
      <c r="AI145" s="43">
        <v>0</v>
      </c>
      <c r="AJ145" s="43">
        <v>0</v>
      </c>
      <c r="AK145" s="43">
        <v>0</v>
      </c>
      <c r="AL145" s="43">
        <v>0</v>
      </c>
      <c r="AM145" s="43">
        <v>0</v>
      </c>
      <c r="AN145" s="43">
        <v>2</v>
      </c>
      <c r="AO145" s="43">
        <v>2</v>
      </c>
      <c r="AP145" s="43"/>
      <c r="AQ145" s="43"/>
      <c r="AR145" s="43"/>
      <c r="AS145" s="43"/>
      <c r="AT145" s="43"/>
      <c r="AU145" s="7">
        <v>4</v>
      </c>
    </row>
    <row r="146" spans="1:47" ht="15" thickBot="1" x14ac:dyDescent="0.25">
      <c r="A146" s="42" t="s">
        <v>156</v>
      </c>
      <c r="B146" s="52" t="s">
        <v>429</v>
      </c>
      <c r="C146" s="28"/>
      <c r="D146" s="28"/>
      <c r="E146" s="44">
        <v>0</v>
      </c>
      <c r="F146" s="44">
        <v>0</v>
      </c>
      <c r="G146" s="44">
        <v>3</v>
      </c>
      <c r="H146" s="44">
        <v>5</v>
      </c>
      <c r="I146" s="44">
        <v>10</v>
      </c>
      <c r="J146" s="44">
        <v>10</v>
      </c>
      <c r="K146" s="44">
        <v>4</v>
      </c>
      <c r="L146" s="44"/>
      <c r="M146" s="44"/>
      <c r="N146" s="44"/>
      <c r="O146" s="44"/>
      <c r="P146" s="44"/>
      <c r="Q146" s="272">
        <v>32</v>
      </c>
      <c r="R146" s="22"/>
      <c r="S146" s="274">
        <v>24</v>
      </c>
      <c r="T146" s="26"/>
      <c r="U146" s="7">
        <v>23</v>
      </c>
      <c r="V146" s="43">
        <v>0</v>
      </c>
      <c r="W146" s="43">
        <v>0</v>
      </c>
      <c r="X146" s="43">
        <v>0</v>
      </c>
      <c r="Y146" s="43">
        <v>0</v>
      </c>
      <c r="Z146" s="43">
        <v>0</v>
      </c>
      <c r="AA146" s="43">
        <v>0</v>
      </c>
      <c r="AB146" s="43">
        <v>0</v>
      </c>
      <c r="AC146" s="43"/>
      <c r="AD146" s="43"/>
      <c r="AE146" s="43"/>
      <c r="AF146" s="43"/>
      <c r="AG146" s="43"/>
      <c r="AH146" s="105">
        <v>0</v>
      </c>
      <c r="AI146" s="43">
        <v>0</v>
      </c>
      <c r="AJ146" s="43">
        <v>0</v>
      </c>
      <c r="AK146" s="43">
        <v>0</v>
      </c>
      <c r="AL146" s="43">
        <v>0</v>
      </c>
      <c r="AM146" s="43">
        <v>0</v>
      </c>
      <c r="AN146" s="43">
        <v>0</v>
      </c>
      <c r="AO146" s="43">
        <v>0</v>
      </c>
      <c r="AP146" s="43"/>
      <c r="AQ146" s="43"/>
      <c r="AR146" s="43"/>
      <c r="AS146" s="43"/>
      <c r="AT146" s="43"/>
      <c r="AU146" s="7">
        <v>0</v>
      </c>
    </row>
    <row r="147" spans="1:47" ht="15" thickBot="1" x14ac:dyDescent="0.25">
      <c r="A147" s="42" t="s">
        <v>156</v>
      </c>
      <c r="B147" s="52" t="s">
        <v>430</v>
      </c>
      <c r="C147" s="28"/>
      <c r="D147" s="28"/>
      <c r="E147" s="44">
        <v>0</v>
      </c>
      <c r="F147" s="44">
        <v>0</v>
      </c>
      <c r="G147" s="44">
        <v>7</v>
      </c>
      <c r="H147" s="44">
        <v>13</v>
      </c>
      <c r="I147" s="44">
        <v>5</v>
      </c>
      <c r="J147" s="44">
        <v>4</v>
      </c>
      <c r="K147" s="44">
        <v>5</v>
      </c>
      <c r="L147" s="44"/>
      <c r="M147" s="44"/>
      <c r="N147" s="44"/>
      <c r="O147" s="44"/>
      <c r="P147" s="44"/>
      <c r="Q147" s="272">
        <v>34</v>
      </c>
      <c r="R147" s="22"/>
      <c r="S147" s="274">
        <v>22</v>
      </c>
      <c r="T147" s="26"/>
      <c r="U147" s="7">
        <v>20</v>
      </c>
      <c r="V147" s="43">
        <v>0</v>
      </c>
      <c r="W147" s="43">
        <v>0</v>
      </c>
      <c r="X147" s="43">
        <v>0</v>
      </c>
      <c r="Y147" s="43">
        <v>0</v>
      </c>
      <c r="Z147" s="43">
        <v>0</v>
      </c>
      <c r="AA147" s="43">
        <v>0</v>
      </c>
      <c r="AB147" s="43">
        <v>0</v>
      </c>
      <c r="AC147" s="43"/>
      <c r="AD147" s="43"/>
      <c r="AE147" s="43"/>
      <c r="AF147" s="43"/>
      <c r="AG147" s="43"/>
      <c r="AH147" s="105">
        <v>0</v>
      </c>
      <c r="AI147" s="43">
        <v>0</v>
      </c>
      <c r="AJ147" s="43">
        <v>0</v>
      </c>
      <c r="AK147" s="43">
        <v>0</v>
      </c>
      <c r="AL147" s="43">
        <v>0</v>
      </c>
      <c r="AM147" s="43">
        <v>0</v>
      </c>
      <c r="AN147" s="43">
        <v>0</v>
      </c>
      <c r="AO147" s="43">
        <v>0</v>
      </c>
      <c r="AP147" s="43"/>
      <c r="AQ147" s="43"/>
      <c r="AR147" s="43"/>
      <c r="AS147" s="43"/>
      <c r="AT147" s="43"/>
      <c r="AU147" s="7">
        <v>0</v>
      </c>
    </row>
    <row r="148" spans="1:47" ht="15" thickBot="1" x14ac:dyDescent="0.25">
      <c r="A148" s="42" t="s">
        <v>156</v>
      </c>
      <c r="B148" s="52" t="s">
        <v>431</v>
      </c>
      <c r="C148" s="28"/>
      <c r="D148" s="28"/>
      <c r="E148" s="44">
        <v>0</v>
      </c>
      <c r="F148" s="44">
        <v>0</v>
      </c>
      <c r="G148" s="44">
        <v>0</v>
      </c>
      <c r="H148" s="44">
        <v>0</v>
      </c>
      <c r="I148" s="44">
        <v>1</v>
      </c>
      <c r="J148" s="44">
        <v>5</v>
      </c>
      <c r="K148" s="44">
        <v>1</v>
      </c>
      <c r="L148" s="44"/>
      <c r="M148" s="44"/>
      <c r="N148" s="44"/>
      <c r="O148" s="44"/>
      <c r="P148" s="44"/>
      <c r="Q148" s="272">
        <v>7</v>
      </c>
      <c r="R148" s="22"/>
      <c r="S148" s="274">
        <v>24</v>
      </c>
      <c r="T148" s="26"/>
      <c r="U148" s="7">
        <v>31</v>
      </c>
      <c r="V148" s="43">
        <v>0</v>
      </c>
      <c r="W148" s="43">
        <v>0</v>
      </c>
      <c r="X148" s="43">
        <v>0</v>
      </c>
      <c r="Y148" s="43">
        <v>0</v>
      </c>
      <c r="Z148" s="43">
        <v>0</v>
      </c>
      <c r="AA148" s="43">
        <v>0</v>
      </c>
      <c r="AB148" s="43">
        <v>0</v>
      </c>
      <c r="AC148" s="43"/>
      <c r="AD148" s="43"/>
      <c r="AE148" s="43"/>
      <c r="AF148" s="43"/>
      <c r="AG148" s="43"/>
      <c r="AH148" s="105">
        <v>0</v>
      </c>
      <c r="AI148" s="43">
        <v>0</v>
      </c>
      <c r="AJ148" s="43">
        <v>0</v>
      </c>
      <c r="AK148" s="43">
        <v>0</v>
      </c>
      <c r="AL148" s="43">
        <v>0</v>
      </c>
      <c r="AM148" s="43">
        <v>0</v>
      </c>
      <c r="AN148" s="43">
        <v>5</v>
      </c>
      <c r="AO148" s="43">
        <v>0</v>
      </c>
      <c r="AP148" s="43"/>
      <c r="AQ148" s="43"/>
      <c r="AR148" s="43"/>
      <c r="AS148" s="43"/>
      <c r="AT148" s="43"/>
      <c r="AU148" s="7">
        <v>5</v>
      </c>
    </row>
    <row r="149" spans="1:47" ht="15" thickBot="1" x14ac:dyDescent="0.25">
      <c r="A149" s="42" t="s">
        <v>156</v>
      </c>
      <c r="B149" s="52" t="s">
        <v>432</v>
      </c>
      <c r="C149" s="28"/>
      <c r="D149" s="28"/>
      <c r="E149" s="44">
        <v>0</v>
      </c>
      <c r="F149" s="44">
        <v>0</v>
      </c>
      <c r="G149" s="44">
        <v>17</v>
      </c>
      <c r="H149" s="44">
        <v>10</v>
      </c>
      <c r="I149" s="44">
        <v>1</v>
      </c>
      <c r="J149" s="44">
        <v>12</v>
      </c>
      <c r="K149" s="44">
        <v>12</v>
      </c>
      <c r="L149" s="44"/>
      <c r="M149" s="44"/>
      <c r="N149" s="44"/>
      <c r="O149" s="44"/>
      <c r="P149" s="44"/>
      <c r="Q149" s="272">
        <v>52</v>
      </c>
      <c r="R149" s="22"/>
      <c r="S149" s="274">
        <v>26</v>
      </c>
      <c r="T149" s="26"/>
      <c r="U149" s="7">
        <v>29</v>
      </c>
      <c r="V149" s="43">
        <v>0</v>
      </c>
      <c r="W149" s="43">
        <v>0</v>
      </c>
      <c r="X149" s="43">
        <v>0</v>
      </c>
      <c r="Y149" s="43">
        <v>0</v>
      </c>
      <c r="Z149" s="43">
        <v>0</v>
      </c>
      <c r="AA149" s="43">
        <v>0</v>
      </c>
      <c r="AB149" s="43">
        <v>1</v>
      </c>
      <c r="AC149" s="43"/>
      <c r="AD149" s="43"/>
      <c r="AE149" s="43"/>
      <c r="AF149" s="43"/>
      <c r="AG149" s="43"/>
      <c r="AH149" s="105">
        <v>1</v>
      </c>
      <c r="AI149" s="43">
        <v>0</v>
      </c>
      <c r="AJ149" s="43">
        <v>0</v>
      </c>
      <c r="AK149" s="43">
        <v>0</v>
      </c>
      <c r="AL149" s="43">
        <v>0</v>
      </c>
      <c r="AM149" s="43">
        <v>0</v>
      </c>
      <c r="AN149" s="43">
        <v>6</v>
      </c>
      <c r="AO149" s="43">
        <v>0</v>
      </c>
      <c r="AP149" s="43"/>
      <c r="AQ149" s="43"/>
      <c r="AR149" s="43"/>
      <c r="AS149" s="43"/>
      <c r="AT149" s="43"/>
      <c r="AU149" s="7">
        <v>6</v>
      </c>
    </row>
    <row r="150" spans="1:47" ht="15" thickBot="1" x14ac:dyDescent="0.25">
      <c r="A150" s="42" t="s">
        <v>156</v>
      </c>
      <c r="B150" s="52" t="s">
        <v>433</v>
      </c>
      <c r="C150" s="28"/>
      <c r="D150" s="28"/>
      <c r="E150" s="44">
        <v>0</v>
      </c>
      <c r="F150" s="44">
        <v>0</v>
      </c>
      <c r="G150" s="44">
        <v>0</v>
      </c>
      <c r="H150" s="44">
        <v>0</v>
      </c>
      <c r="I150" s="44">
        <v>3</v>
      </c>
      <c r="J150" s="44">
        <v>2</v>
      </c>
      <c r="K150" s="44">
        <v>1</v>
      </c>
      <c r="L150" s="44"/>
      <c r="M150" s="44"/>
      <c r="N150" s="44"/>
      <c r="O150" s="44"/>
      <c r="P150" s="44"/>
      <c r="Q150" s="272">
        <v>6</v>
      </c>
      <c r="R150" s="22"/>
      <c r="S150" s="274">
        <v>15</v>
      </c>
      <c r="T150" s="26"/>
      <c r="U150" s="7">
        <v>17</v>
      </c>
      <c r="V150" s="43">
        <v>0</v>
      </c>
      <c r="W150" s="43">
        <v>0</v>
      </c>
      <c r="X150" s="43">
        <v>0</v>
      </c>
      <c r="Y150" s="43">
        <v>0</v>
      </c>
      <c r="Z150" s="43">
        <v>0</v>
      </c>
      <c r="AA150" s="43">
        <v>0</v>
      </c>
      <c r="AB150" s="43">
        <v>0</v>
      </c>
      <c r="AC150" s="43"/>
      <c r="AD150" s="43"/>
      <c r="AE150" s="43"/>
      <c r="AF150" s="43"/>
      <c r="AG150" s="43"/>
      <c r="AH150" s="105">
        <v>0</v>
      </c>
      <c r="AI150" s="43">
        <v>0</v>
      </c>
      <c r="AJ150" s="43">
        <v>0</v>
      </c>
      <c r="AK150" s="43">
        <v>0</v>
      </c>
      <c r="AL150" s="43">
        <v>0</v>
      </c>
      <c r="AM150" s="43">
        <v>0</v>
      </c>
      <c r="AN150" s="43">
        <v>0</v>
      </c>
      <c r="AO150" s="43">
        <v>0</v>
      </c>
      <c r="AP150" s="43"/>
      <c r="AQ150" s="43"/>
      <c r="AR150" s="43"/>
      <c r="AS150" s="43"/>
      <c r="AT150" s="43"/>
      <c r="AU150" s="7">
        <v>0</v>
      </c>
    </row>
    <row r="151" spans="1:47" ht="15" thickBot="1" x14ac:dyDescent="0.25">
      <c r="A151" s="294" t="s">
        <v>167</v>
      </c>
      <c r="B151" s="295"/>
      <c r="C151" s="276">
        <v>27.928388746803069</v>
      </c>
      <c r="D151" s="75">
        <v>1.3964194373401535</v>
      </c>
      <c r="E151" s="5">
        <v>4</v>
      </c>
      <c r="F151" s="5">
        <v>63</v>
      </c>
      <c r="G151" s="5">
        <v>78</v>
      </c>
      <c r="H151" s="5">
        <v>89</v>
      </c>
      <c r="I151" s="5">
        <v>117</v>
      </c>
      <c r="J151" s="5">
        <v>116</v>
      </c>
      <c r="K151" s="5">
        <v>79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273">
        <v>546</v>
      </c>
      <c r="R151" s="5">
        <v>0</v>
      </c>
      <c r="S151" s="275">
        <v>395</v>
      </c>
      <c r="T151" s="5">
        <v>0</v>
      </c>
      <c r="U151" s="5">
        <v>261</v>
      </c>
      <c r="V151" s="5">
        <v>0</v>
      </c>
      <c r="W151" s="5">
        <v>0</v>
      </c>
      <c r="X151" s="5">
        <v>0</v>
      </c>
      <c r="Y151" s="5">
        <v>0</v>
      </c>
      <c r="Z151" s="5">
        <v>16</v>
      </c>
      <c r="AA151" s="5">
        <v>10</v>
      </c>
      <c r="AB151" s="5">
        <v>1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211">
        <v>27</v>
      </c>
      <c r="AI151" s="5">
        <v>0</v>
      </c>
      <c r="AJ151" s="5">
        <v>0</v>
      </c>
      <c r="AK151" s="5">
        <v>0</v>
      </c>
      <c r="AL151" s="5">
        <v>0</v>
      </c>
      <c r="AM151" s="5">
        <v>0</v>
      </c>
      <c r="AN151" s="5">
        <v>29</v>
      </c>
      <c r="AO151" s="5">
        <v>2</v>
      </c>
      <c r="AP151" s="5">
        <v>0</v>
      </c>
      <c r="AQ151" s="5">
        <v>0</v>
      </c>
      <c r="AR151" s="5">
        <v>0</v>
      </c>
      <c r="AS151" s="5">
        <v>0</v>
      </c>
      <c r="AT151" s="5">
        <v>0</v>
      </c>
      <c r="AU151" s="5">
        <v>31</v>
      </c>
    </row>
    <row r="152" spans="1:47" ht="15" x14ac:dyDescent="0.25">
      <c r="S152" s="265" t="s">
        <v>614</v>
      </c>
      <c r="U152" s="265" t="s">
        <v>615</v>
      </c>
    </row>
    <row r="153" spans="1:47" x14ac:dyDescent="0.2">
      <c r="C153" s="77"/>
      <c r="D153" s="39"/>
    </row>
  </sheetData>
  <mergeCells count="23">
    <mergeCell ref="AI10:AU10"/>
    <mergeCell ref="R2:AU9"/>
    <mergeCell ref="E1:AU1"/>
    <mergeCell ref="R10:U10"/>
    <mergeCell ref="A1:A10"/>
    <mergeCell ref="B1:B10"/>
    <mergeCell ref="C1:C11"/>
    <mergeCell ref="D1:D10"/>
    <mergeCell ref="E2:Q9"/>
    <mergeCell ref="E10:Q10"/>
    <mergeCell ref="V10:AH10"/>
    <mergeCell ref="A26:B26"/>
    <mergeCell ref="A38:B38"/>
    <mergeCell ref="A49:B49"/>
    <mergeCell ref="A124:B124"/>
    <mergeCell ref="A138:B138"/>
    <mergeCell ref="A143:B143"/>
    <mergeCell ref="A151:B151"/>
    <mergeCell ref="A64:B64"/>
    <mergeCell ref="A75:B75"/>
    <mergeCell ref="A81:B81"/>
    <mergeCell ref="A92:B92"/>
    <mergeCell ref="A111:B11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3"/>
  <sheetViews>
    <sheetView zoomScale="80" zoomScaleNormal="80" workbookViewId="0">
      <pane xSplit="3" ySplit="11" topLeftCell="D12" activePane="bottomRight" state="frozen"/>
      <selection activeCell="B12" sqref="B12"/>
      <selection pane="topRight" activeCell="B12" sqref="B12"/>
      <selection pane="bottomLeft" activeCell="B12" sqref="B12"/>
      <selection pane="bottomRight" activeCell="F23" sqref="F23:F24"/>
    </sheetView>
  </sheetViews>
  <sheetFormatPr baseColWidth="10" defaultColWidth="11.42578125" defaultRowHeight="14.25" x14ac:dyDescent="0.2"/>
  <cols>
    <col min="1" max="1" width="24.28515625" style="27" bestFit="1" customWidth="1"/>
    <col min="2" max="2" width="48.140625" style="42" customWidth="1"/>
    <col min="3" max="3" width="16.7109375" style="29" bestFit="1" customWidth="1"/>
    <col min="4" max="4" width="16.28515625" style="27" bestFit="1" customWidth="1"/>
    <col min="5" max="5" width="10.85546875" style="34" bestFit="1" customWidth="1"/>
    <col min="6" max="6" width="11.5703125" style="34" bestFit="1" customWidth="1"/>
    <col min="7" max="8" width="10.85546875" style="27" bestFit="1" customWidth="1"/>
    <col min="9" max="13" width="9.7109375" style="27" customWidth="1"/>
    <col min="14" max="14" width="9.85546875" style="27" bestFit="1" customWidth="1"/>
    <col min="15" max="15" width="10.28515625" style="27" bestFit="1" customWidth="1"/>
    <col min="16" max="16" width="9.140625" style="27" bestFit="1" customWidth="1"/>
    <col min="17" max="17" width="11.140625" style="27" bestFit="1" customWidth="1"/>
    <col min="18" max="18" width="8.5703125" style="34" bestFit="1" customWidth="1"/>
    <col min="19" max="19" width="9.85546875" style="34" bestFit="1" customWidth="1"/>
    <col min="20" max="23" width="8.5703125" style="27" bestFit="1" customWidth="1"/>
    <col min="24" max="26" width="9.7109375" style="27" bestFit="1" customWidth="1"/>
    <col min="27" max="27" width="9.85546875" style="27" bestFit="1" customWidth="1"/>
    <col min="28" max="28" width="10.28515625" style="27" bestFit="1" customWidth="1"/>
    <col min="29" max="29" width="9.140625" style="27" bestFit="1" customWidth="1"/>
    <col min="30" max="30" width="11.140625" style="27" bestFit="1" customWidth="1"/>
    <col min="31" max="16384" width="11.42578125" style="29"/>
  </cols>
  <sheetData>
    <row r="1" spans="1:30" s="126" customFormat="1" ht="73.5" customHeight="1" thickBot="1" x14ac:dyDescent="0.25">
      <c r="A1" s="306" t="s">
        <v>0</v>
      </c>
      <c r="B1" s="361" t="s">
        <v>1</v>
      </c>
      <c r="C1" s="309" t="s">
        <v>170</v>
      </c>
      <c r="D1" s="313" t="s">
        <v>168</v>
      </c>
      <c r="E1" s="367" t="s">
        <v>247</v>
      </c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  <c r="AC1" s="368"/>
      <c r="AD1" s="369"/>
    </row>
    <row r="2" spans="1:30" s="126" customFormat="1" ht="15" customHeight="1" x14ac:dyDescent="0.2">
      <c r="A2" s="307"/>
      <c r="B2" s="310"/>
      <c r="C2" s="312"/>
      <c r="D2" s="314"/>
      <c r="E2" s="347" t="s">
        <v>2</v>
      </c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7" t="s">
        <v>3</v>
      </c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9"/>
    </row>
    <row r="3" spans="1:30" s="126" customFormat="1" ht="15" customHeight="1" x14ac:dyDescent="0.2">
      <c r="A3" s="307"/>
      <c r="B3" s="310"/>
      <c r="C3" s="312"/>
      <c r="D3" s="314"/>
      <c r="E3" s="350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0"/>
      <c r="S3" s="351"/>
      <c r="T3" s="351"/>
      <c r="U3" s="351"/>
      <c r="V3" s="351"/>
      <c r="W3" s="351"/>
      <c r="X3" s="351"/>
      <c r="Y3" s="351"/>
      <c r="Z3" s="351"/>
      <c r="AA3" s="351"/>
      <c r="AB3" s="351"/>
      <c r="AC3" s="351"/>
      <c r="AD3" s="324"/>
    </row>
    <row r="4" spans="1:30" s="126" customFormat="1" ht="15" customHeight="1" x14ac:dyDescent="0.2">
      <c r="A4" s="307"/>
      <c r="B4" s="310"/>
      <c r="C4" s="312"/>
      <c r="D4" s="314"/>
      <c r="E4" s="350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0"/>
      <c r="S4" s="351"/>
      <c r="T4" s="351"/>
      <c r="U4" s="351"/>
      <c r="V4" s="351"/>
      <c r="W4" s="351"/>
      <c r="X4" s="351"/>
      <c r="Y4" s="351"/>
      <c r="Z4" s="351"/>
      <c r="AA4" s="351"/>
      <c r="AB4" s="351"/>
      <c r="AC4" s="351"/>
      <c r="AD4" s="324"/>
    </row>
    <row r="5" spans="1:30" s="126" customFormat="1" ht="15" customHeight="1" x14ac:dyDescent="0.2">
      <c r="A5" s="307"/>
      <c r="B5" s="310"/>
      <c r="C5" s="312"/>
      <c r="D5" s="314"/>
      <c r="E5" s="350"/>
      <c r="F5" s="351"/>
      <c r="G5" s="351"/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0"/>
      <c r="S5" s="351"/>
      <c r="T5" s="351"/>
      <c r="U5" s="351"/>
      <c r="V5" s="351"/>
      <c r="W5" s="351"/>
      <c r="X5" s="351"/>
      <c r="Y5" s="351"/>
      <c r="Z5" s="351"/>
      <c r="AA5" s="351"/>
      <c r="AB5" s="351"/>
      <c r="AC5" s="351"/>
      <c r="AD5" s="324"/>
    </row>
    <row r="6" spans="1:30" s="126" customFormat="1" ht="15" customHeight="1" x14ac:dyDescent="0.2">
      <c r="A6" s="307"/>
      <c r="B6" s="310"/>
      <c r="C6" s="312"/>
      <c r="D6" s="314"/>
      <c r="E6" s="350"/>
      <c r="F6" s="351"/>
      <c r="G6" s="351"/>
      <c r="H6" s="351"/>
      <c r="I6" s="351"/>
      <c r="J6" s="351"/>
      <c r="K6" s="351"/>
      <c r="L6" s="351"/>
      <c r="M6" s="351"/>
      <c r="N6" s="351"/>
      <c r="O6" s="351"/>
      <c r="P6" s="351"/>
      <c r="Q6" s="351"/>
      <c r="R6" s="350"/>
      <c r="S6" s="351"/>
      <c r="T6" s="351"/>
      <c r="U6" s="351"/>
      <c r="V6" s="351"/>
      <c r="W6" s="351"/>
      <c r="X6" s="351"/>
      <c r="Y6" s="351"/>
      <c r="Z6" s="351"/>
      <c r="AA6" s="351"/>
      <c r="AB6" s="351"/>
      <c r="AC6" s="351"/>
      <c r="AD6" s="324"/>
    </row>
    <row r="7" spans="1:30" s="126" customFormat="1" ht="15" customHeight="1" x14ac:dyDescent="0.2">
      <c r="A7" s="307"/>
      <c r="B7" s="310"/>
      <c r="C7" s="312"/>
      <c r="D7" s="314"/>
      <c r="E7" s="350"/>
      <c r="F7" s="351"/>
      <c r="G7" s="351"/>
      <c r="H7" s="351"/>
      <c r="I7" s="351"/>
      <c r="J7" s="351"/>
      <c r="K7" s="351"/>
      <c r="L7" s="351"/>
      <c r="M7" s="351"/>
      <c r="N7" s="351"/>
      <c r="O7" s="351"/>
      <c r="P7" s="351"/>
      <c r="Q7" s="351"/>
      <c r="R7" s="350"/>
      <c r="S7" s="351"/>
      <c r="T7" s="351"/>
      <c r="U7" s="351"/>
      <c r="V7" s="351"/>
      <c r="W7" s="351"/>
      <c r="X7" s="351"/>
      <c r="Y7" s="351"/>
      <c r="Z7" s="351"/>
      <c r="AA7" s="351"/>
      <c r="AB7" s="351"/>
      <c r="AC7" s="351"/>
      <c r="AD7" s="324"/>
    </row>
    <row r="8" spans="1:30" s="126" customFormat="1" ht="15" customHeight="1" x14ac:dyDescent="0.2">
      <c r="A8" s="307"/>
      <c r="B8" s="310"/>
      <c r="C8" s="312"/>
      <c r="D8" s="314"/>
      <c r="E8" s="350"/>
      <c r="F8" s="351"/>
      <c r="G8" s="351"/>
      <c r="H8" s="351"/>
      <c r="I8" s="351"/>
      <c r="J8" s="351"/>
      <c r="K8" s="351"/>
      <c r="L8" s="351"/>
      <c r="M8" s="351"/>
      <c r="N8" s="351"/>
      <c r="O8" s="351"/>
      <c r="P8" s="351"/>
      <c r="Q8" s="351"/>
      <c r="R8" s="350"/>
      <c r="S8" s="351"/>
      <c r="T8" s="351"/>
      <c r="U8" s="351"/>
      <c r="V8" s="351"/>
      <c r="W8" s="351"/>
      <c r="X8" s="351"/>
      <c r="Y8" s="351"/>
      <c r="Z8" s="351"/>
      <c r="AA8" s="351"/>
      <c r="AB8" s="351"/>
      <c r="AC8" s="351"/>
      <c r="AD8" s="324"/>
    </row>
    <row r="9" spans="1:30" s="126" customFormat="1" ht="15.75" customHeight="1" thickBot="1" x14ac:dyDescent="0.25">
      <c r="A9" s="307"/>
      <c r="B9" s="310"/>
      <c r="C9" s="312"/>
      <c r="D9" s="314"/>
      <c r="E9" s="352"/>
      <c r="F9" s="353"/>
      <c r="G9" s="353"/>
      <c r="H9" s="353"/>
      <c r="I9" s="353"/>
      <c r="J9" s="353"/>
      <c r="K9" s="353"/>
      <c r="L9" s="353"/>
      <c r="M9" s="353"/>
      <c r="N9" s="353"/>
      <c r="O9" s="353"/>
      <c r="P9" s="353"/>
      <c r="Q9" s="353"/>
      <c r="R9" s="352"/>
      <c r="S9" s="353"/>
      <c r="T9" s="353"/>
      <c r="U9" s="353"/>
      <c r="V9" s="353"/>
      <c r="W9" s="353"/>
      <c r="X9" s="353"/>
      <c r="Y9" s="353"/>
      <c r="Z9" s="353"/>
      <c r="AA9" s="353"/>
      <c r="AB9" s="353"/>
      <c r="AC9" s="353"/>
      <c r="AD9" s="354"/>
    </row>
    <row r="10" spans="1:30" s="126" customFormat="1" ht="57.75" customHeight="1" thickBot="1" x14ac:dyDescent="0.25">
      <c r="A10" s="308"/>
      <c r="B10" s="345"/>
      <c r="C10" s="312"/>
      <c r="D10" s="315"/>
      <c r="E10" s="346" t="s">
        <v>20</v>
      </c>
      <c r="F10" s="346"/>
      <c r="G10" s="346"/>
      <c r="H10" s="346"/>
      <c r="I10" s="346"/>
      <c r="J10" s="346"/>
      <c r="K10" s="346"/>
      <c r="L10" s="346"/>
      <c r="M10" s="346"/>
      <c r="N10" s="346"/>
      <c r="O10" s="346"/>
      <c r="P10" s="346"/>
      <c r="Q10" s="346"/>
      <c r="R10" s="345" t="s">
        <v>21</v>
      </c>
      <c r="S10" s="346"/>
      <c r="T10" s="346"/>
      <c r="U10" s="346"/>
      <c r="V10" s="346"/>
      <c r="W10" s="346"/>
      <c r="X10" s="346"/>
      <c r="Y10" s="346"/>
      <c r="Z10" s="346"/>
      <c r="AA10" s="346"/>
      <c r="AB10" s="346"/>
      <c r="AC10" s="346"/>
      <c r="AD10" s="331"/>
    </row>
    <row r="11" spans="1:30" s="126" customFormat="1" ht="15" thickBot="1" x14ac:dyDescent="0.25">
      <c r="A11" s="119"/>
      <c r="B11" s="120"/>
      <c r="C11" s="311"/>
      <c r="D11" s="98" t="s">
        <v>169</v>
      </c>
      <c r="E11" s="99" t="s">
        <v>4</v>
      </c>
      <c r="F11" s="99" t="s">
        <v>5</v>
      </c>
      <c r="G11" s="98" t="s">
        <v>6</v>
      </c>
      <c r="H11" s="98" t="s">
        <v>7</v>
      </c>
      <c r="I11" s="98" t="s">
        <v>8</v>
      </c>
      <c r="J11" s="98" t="s">
        <v>9</v>
      </c>
      <c r="K11" s="98" t="s">
        <v>10</v>
      </c>
      <c r="L11" s="98" t="s">
        <v>11</v>
      </c>
      <c r="M11" s="98" t="s">
        <v>12</v>
      </c>
      <c r="N11" s="98" t="s">
        <v>13</v>
      </c>
      <c r="O11" s="98" t="s">
        <v>14</v>
      </c>
      <c r="P11" s="98" t="s">
        <v>15</v>
      </c>
      <c r="Q11" s="98" t="s">
        <v>16</v>
      </c>
      <c r="R11" s="99" t="s">
        <v>4</v>
      </c>
      <c r="S11" s="99" t="s">
        <v>5</v>
      </c>
      <c r="T11" s="98" t="s">
        <v>6</v>
      </c>
      <c r="U11" s="98" t="s">
        <v>7</v>
      </c>
      <c r="V11" s="98" t="s">
        <v>8</v>
      </c>
      <c r="W11" s="98" t="s">
        <v>9</v>
      </c>
      <c r="X11" s="98" t="s">
        <v>10</v>
      </c>
      <c r="Y11" s="98" t="s">
        <v>11</v>
      </c>
      <c r="Z11" s="98" t="s">
        <v>12</v>
      </c>
      <c r="AA11" s="98" t="s">
        <v>13</v>
      </c>
      <c r="AB11" s="98" t="s">
        <v>14</v>
      </c>
      <c r="AC11" s="98" t="s">
        <v>15</v>
      </c>
      <c r="AD11" s="239" t="s">
        <v>16</v>
      </c>
    </row>
    <row r="12" spans="1:30" ht="15.75" customHeight="1" thickBot="1" x14ac:dyDescent="0.25">
      <c r="A12" s="108" t="s">
        <v>38</v>
      </c>
      <c r="B12" s="52" t="s">
        <v>306</v>
      </c>
      <c r="C12" s="28"/>
      <c r="D12" s="28"/>
      <c r="E12" s="44">
        <v>23</v>
      </c>
      <c r="F12" s="44">
        <v>22</v>
      </c>
      <c r="G12" s="44">
        <v>39</v>
      </c>
      <c r="H12" s="44">
        <v>35</v>
      </c>
      <c r="I12" s="44">
        <v>36</v>
      </c>
      <c r="J12" s="44">
        <v>14</v>
      </c>
      <c r="K12" s="44">
        <v>29</v>
      </c>
      <c r="L12" s="44"/>
      <c r="M12" s="44"/>
      <c r="N12" s="44"/>
      <c r="O12" s="44"/>
      <c r="P12" s="44"/>
      <c r="Q12" s="272">
        <v>198</v>
      </c>
      <c r="R12" s="44">
        <v>25</v>
      </c>
      <c r="S12" s="44">
        <v>30</v>
      </c>
      <c r="T12" s="44">
        <v>39</v>
      </c>
      <c r="U12" s="44">
        <v>36</v>
      </c>
      <c r="V12" s="44">
        <v>37</v>
      </c>
      <c r="W12" s="44">
        <v>15</v>
      </c>
      <c r="X12" s="44">
        <v>30</v>
      </c>
      <c r="Y12" s="44"/>
      <c r="Z12" s="44"/>
      <c r="AA12" s="44"/>
      <c r="AB12" s="44"/>
      <c r="AC12" s="44"/>
      <c r="AD12" s="269">
        <v>212</v>
      </c>
    </row>
    <row r="13" spans="1:30" ht="15.75" customHeight="1" thickBot="1" x14ac:dyDescent="0.25">
      <c r="A13" s="1" t="s">
        <v>38</v>
      </c>
      <c r="B13" s="52" t="s">
        <v>307</v>
      </c>
      <c r="C13" s="28"/>
      <c r="D13" s="28"/>
      <c r="E13" s="44">
        <v>15</v>
      </c>
      <c r="F13" s="44">
        <v>15</v>
      </c>
      <c r="G13" s="44">
        <v>14</v>
      </c>
      <c r="H13" s="44">
        <v>9</v>
      </c>
      <c r="I13" s="44">
        <v>11</v>
      </c>
      <c r="J13" s="44">
        <v>10</v>
      </c>
      <c r="K13" s="44">
        <v>15</v>
      </c>
      <c r="L13" s="44"/>
      <c r="M13" s="44"/>
      <c r="N13" s="44"/>
      <c r="O13" s="44"/>
      <c r="P13" s="44"/>
      <c r="Q13" s="272">
        <v>89</v>
      </c>
      <c r="R13" s="44">
        <v>17</v>
      </c>
      <c r="S13" s="44">
        <v>22</v>
      </c>
      <c r="T13" s="44">
        <v>17</v>
      </c>
      <c r="U13" s="44">
        <v>11</v>
      </c>
      <c r="V13" s="44">
        <v>11</v>
      </c>
      <c r="W13" s="44">
        <v>12</v>
      </c>
      <c r="X13" s="44">
        <v>20</v>
      </c>
      <c r="Y13" s="44"/>
      <c r="Z13" s="44"/>
      <c r="AA13" s="44"/>
      <c r="AB13" s="44"/>
      <c r="AC13" s="44"/>
      <c r="AD13" s="269">
        <v>110</v>
      </c>
    </row>
    <row r="14" spans="1:30" ht="15.75" customHeight="1" thickBot="1" x14ac:dyDescent="0.25">
      <c r="A14" s="1" t="s">
        <v>38</v>
      </c>
      <c r="B14" s="52" t="s">
        <v>308</v>
      </c>
      <c r="C14" s="28"/>
      <c r="D14" s="28"/>
      <c r="E14" s="44">
        <v>30</v>
      </c>
      <c r="F14" s="44">
        <v>18</v>
      </c>
      <c r="G14" s="44">
        <v>32</v>
      </c>
      <c r="H14" s="44">
        <v>24</v>
      </c>
      <c r="I14" s="44">
        <v>28</v>
      </c>
      <c r="J14" s="44">
        <v>19</v>
      </c>
      <c r="K14" s="44">
        <v>20</v>
      </c>
      <c r="L14" s="44"/>
      <c r="M14" s="44"/>
      <c r="N14" s="44"/>
      <c r="O14" s="44"/>
      <c r="P14" s="44"/>
      <c r="Q14" s="272">
        <v>171</v>
      </c>
      <c r="R14" s="44">
        <v>32</v>
      </c>
      <c r="S14" s="44">
        <v>20</v>
      </c>
      <c r="T14" s="44">
        <v>34</v>
      </c>
      <c r="U14" s="44">
        <v>29</v>
      </c>
      <c r="V14" s="44">
        <v>32</v>
      </c>
      <c r="W14" s="44">
        <v>20</v>
      </c>
      <c r="X14" s="44">
        <v>22</v>
      </c>
      <c r="Y14" s="44"/>
      <c r="Z14" s="44"/>
      <c r="AA14" s="44"/>
      <c r="AB14" s="44"/>
      <c r="AC14" s="44"/>
      <c r="AD14" s="269">
        <v>189</v>
      </c>
    </row>
    <row r="15" spans="1:30" ht="15.75" customHeight="1" thickBot="1" x14ac:dyDescent="0.25">
      <c r="A15" s="1" t="s">
        <v>38</v>
      </c>
      <c r="B15" s="52" t="s">
        <v>309</v>
      </c>
      <c r="C15" s="28"/>
      <c r="D15" s="28"/>
      <c r="E15" s="44">
        <v>18</v>
      </c>
      <c r="F15" s="44">
        <v>21</v>
      </c>
      <c r="G15" s="44">
        <v>31</v>
      </c>
      <c r="H15" s="44">
        <v>45</v>
      </c>
      <c r="I15" s="44">
        <v>17</v>
      </c>
      <c r="J15" s="44">
        <v>30</v>
      </c>
      <c r="K15" s="44">
        <v>64</v>
      </c>
      <c r="L15" s="44"/>
      <c r="M15" s="44"/>
      <c r="N15" s="44"/>
      <c r="O15" s="44"/>
      <c r="P15" s="44"/>
      <c r="Q15" s="272">
        <v>226</v>
      </c>
      <c r="R15" s="44">
        <v>21</v>
      </c>
      <c r="S15" s="44">
        <v>33</v>
      </c>
      <c r="T15" s="44">
        <v>45</v>
      </c>
      <c r="U15" s="44">
        <v>57</v>
      </c>
      <c r="V15" s="44">
        <v>36</v>
      </c>
      <c r="W15" s="44">
        <v>33</v>
      </c>
      <c r="X15" s="44">
        <v>64</v>
      </c>
      <c r="Y15" s="44"/>
      <c r="Z15" s="44"/>
      <c r="AA15" s="44"/>
      <c r="AB15" s="44"/>
      <c r="AC15" s="44"/>
      <c r="AD15" s="269">
        <v>289</v>
      </c>
    </row>
    <row r="16" spans="1:30" ht="15.75" customHeight="1" thickBot="1" x14ac:dyDescent="0.25">
      <c r="A16" s="1" t="s">
        <v>38</v>
      </c>
      <c r="B16" s="54" t="s">
        <v>310</v>
      </c>
      <c r="C16" s="30"/>
      <c r="D16" s="28"/>
      <c r="E16" s="44">
        <v>25</v>
      </c>
      <c r="F16" s="44">
        <v>27</v>
      </c>
      <c r="G16" s="44">
        <v>29</v>
      </c>
      <c r="H16" s="44">
        <v>15</v>
      </c>
      <c r="I16" s="44">
        <v>18</v>
      </c>
      <c r="J16" s="44">
        <v>16</v>
      </c>
      <c r="K16" s="44">
        <v>27</v>
      </c>
      <c r="L16" s="44"/>
      <c r="M16" s="44"/>
      <c r="N16" s="44"/>
      <c r="O16" s="44"/>
      <c r="P16" s="44"/>
      <c r="Q16" s="272">
        <v>157</v>
      </c>
      <c r="R16" s="44">
        <v>31</v>
      </c>
      <c r="S16" s="44">
        <v>31</v>
      </c>
      <c r="T16" s="44">
        <v>33</v>
      </c>
      <c r="U16" s="44">
        <v>18</v>
      </c>
      <c r="V16" s="44">
        <v>22</v>
      </c>
      <c r="W16" s="44">
        <v>18</v>
      </c>
      <c r="X16" s="44">
        <v>29</v>
      </c>
      <c r="Y16" s="44"/>
      <c r="Z16" s="44"/>
      <c r="AA16" s="44"/>
      <c r="AB16" s="44"/>
      <c r="AC16" s="44"/>
      <c r="AD16" s="269">
        <v>182</v>
      </c>
    </row>
    <row r="17" spans="1:31" ht="15.75" customHeight="1" thickBot="1" x14ac:dyDescent="0.25">
      <c r="A17" s="1" t="s">
        <v>38</v>
      </c>
      <c r="B17" s="52" t="s">
        <v>311</v>
      </c>
      <c r="C17" s="28"/>
      <c r="D17" s="28"/>
      <c r="E17" s="44">
        <v>24</v>
      </c>
      <c r="F17" s="44">
        <v>34</v>
      </c>
      <c r="G17" s="44">
        <v>29</v>
      </c>
      <c r="H17" s="44">
        <v>18</v>
      </c>
      <c r="I17" s="44">
        <v>30</v>
      </c>
      <c r="J17" s="44">
        <v>13</v>
      </c>
      <c r="K17" s="44">
        <v>20</v>
      </c>
      <c r="L17" s="44"/>
      <c r="M17" s="44"/>
      <c r="N17" s="44"/>
      <c r="O17" s="44"/>
      <c r="P17" s="44"/>
      <c r="Q17" s="272">
        <v>168</v>
      </c>
      <c r="R17" s="44">
        <v>26</v>
      </c>
      <c r="S17" s="44">
        <v>34</v>
      </c>
      <c r="T17" s="44">
        <v>31</v>
      </c>
      <c r="U17" s="44">
        <v>20</v>
      </c>
      <c r="V17" s="44">
        <v>33</v>
      </c>
      <c r="W17" s="44">
        <v>13</v>
      </c>
      <c r="X17" s="44">
        <v>21</v>
      </c>
      <c r="Y17" s="44"/>
      <c r="Z17" s="44"/>
      <c r="AA17" s="44"/>
      <c r="AB17" s="44"/>
      <c r="AC17" s="44"/>
      <c r="AD17" s="269">
        <v>178</v>
      </c>
    </row>
    <row r="18" spans="1:31" ht="15.75" customHeight="1" thickBot="1" x14ac:dyDescent="0.25">
      <c r="A18" s="1" t="s">
        <v>38</v>
      </c>
      <c r="B18" s="52" t="s">
        <v>312</v>
      </c>
      <c r="C18" s="28"/>
      <c r="D18" s="28"/>
      <c r="E18" s="44">
        <v>0</v>
      </c>
      <c r="F18" s="44">
        <v>3</v>
      </c>
      <c r="G18" s="44">
        <v>1</v>
      </c>
      <c r="H18" s="44">
        <v>1</v>
      </c>
      <c r="I18" s="44">
        <v>2</v>
      </c>
      <c r="J18" s="44">
        <v>1</v>
      </c>
      <c r="K18" s="44">
        <v>2</v>
      </c>
      <c r="L18" s="44"/>
      <c r="M18" s="44"/>
      <c r="N18" s="44"/>
      <c r="O18" s="44"/>
      <c r="P18" s="44"/>
      <c r="Q18" s="272">
        <v>10</v>
      </c>
      <c r="R18" s="44">
        <v>0</v>
      </c>
      <c r="S18" s="44">
        <v>3</v>
      </c>
      <c r="T18" s="44">
        <v>2</v>
      </c>
      <c r="U18" s="44">
        <v>1</v>
      </c>
      <c r="V18" s="44">
        <v>2</v>
      </c>
      <c r="W18" s="44">
        <v>1</v>
      </c>
      <c r="X18" s="44">
        <v>2</v>
      </c>
      <c r="Y18" s="44"/>
      <c r="Z18" s="44"/>
      <c r="AA18" s="44"/>
      <c r="AB18" s="44"/>
      <c r="AC18" s="44"/>
      <c r="AD18" s="269">
        <v>11</v>
      </c>
    </row>
    <row r="19" spans="1:31" ht="15.75" customHeight="1" thickBot="1" x14ac:dyDescent="0.25">
      <c r="A19" s="1" t="s">
        <v>38</v>
      </c>
      <c r="B19" s="52" t="s">
        <v>313</v>
      </c>
      <c r="C19" s="28"/>
      <c r="D19" s="28"/>
      <c r="E19" s="44">
        <v>0</v>
      </c>
      <c r="F19" s="44">
        <v>1</v>
      </c>
      <c r="G19" s="44">
        <v>3</v>
      </c>
      <c r="H19" s="44">
        <v>2</v>
      </c>
      <c r="I19" s="44">
        <v>1</v>
      </c>
      <c r="J19" s="44">
        <v>2</v>
      </c>
      <c r="K19" s="44">
        <v>0</v>
      </c>
      <c r="L19" s="44"/>
      <c r="M19" s="44"/>
      <c r="N19" s="44"/>
      <c r="O19" s="44"/>
      <c r="P19" s="44"/>
      <c r="Q19" s="272">
        <v>9</v>
      </c>
      <c r="R19" s="44">
        <v>0</v>
      </c>
      <c r="S19" s="44">
        <v>1</v>
      </c>
      <c r="T19" s="44">
        <v>3</v>
      </c>
      <c r="U19" s="44">
        <v>2</v>
      </c>
      <c r="V19" s="44">
        <v>1</v>
      </c>
      <c r="W19" s="44">
        <v>2</v>
      </c>
      <c r="X19" s="44">
        <v>0</v>
      </c>
      <c r="Y19" s="44"/>
      <c r="Z19" s="44"/>
      <c r="AA19" s="44"/>
      <c r="AB19" s="44"/>
      <c r="AC19" s="44"/>
      <c r="AD19" s="269">
        <v>9</v>
      </c>
    </row>
    <row r="20" spans="1:31" ht="15.75" customHeight="1" thickBot="1" x14ac:dyDescent="0.25">
      <c r="A20" s="1" t="s">
        <v>38</v>
      </c>
      <c r="B20" s="52" t="s">
        <v>314</v>
      </c>
      <c r="C20" s="28"/>
      <c r="D20" s="28"/>
      <c r="E20" s="44">
        <v>0</v>
      </c>
      <c r="F20" s="44">
        <v>0</v>
      </c>
      <c r="G20" s="44">
        <v>0</v>
      </c>
      <c r="H20" s="44">
        <v>0</v>
      </c>
      <c r="I20" s="44">
        <v>1</v>
      </c>
      <c r="J20" s="44">
        <v>1</v>
      </c>
      <c r="K20" s="44">
        <v>1</v>
      </c>
      <c r="L20" s="44"/>
      <c r="M20" s="44"/>
      <c r="N20" s="44"/>
      <c r="O20" s="44"/>
      <c r="P20" s="44"/>
      <c r="Q20" s="272">
        <v>3</v>
      </c>
      <c r="R20" s="44">
        <v>1</v>
      </c>
      <c r="S20" s="44">
        <v>0</v>
      </c>
      <c r="T20" s="44">
        <v>1</v>
      </c>
      <c r="U20" s="44">
        <v>0</v>
      </c>
      <c r="V20" s="44">
        <v>1</v>
      </c>
      <c r="W20" s="44">
        <v>1</v>
      </c>
      <c r="X20" s="44">
        <v>1</v>
      </c>
      <c r="Y20" s="44"/>
      <c r="Z20" s="44"/>
      <c r="AA20" s="44"/>
      <c r="AB20" s="44"/>
      <c r="AC20" s="44"/>
      <c r="AD20" s="269">
        <v>5</v>
      </c>
    </row>
    <row r="21" spans="1:31" ht="15.75" customHeight="1" thickBot="1" x14ac:dyDescent="0.25">
      <c r="A21" s="1" t="s">
        <v>38</v>
      </c>
      <c r="B21" s="52" t="s">
        <v>315</v>
      </c>
      <c r="C21" s="31"/>
      <c r="D21" s="28"/>
      <c r="E21" s="44">
        <v>0</v>
      </c>
      <c r="F21" s="44">
        <v>1</v>
      </c>
      <c r="G21" s="44">
        <v>0</v>
      </c>
      <c r="H21" s="44">
        <v>0</v>
      </c>
      <c r="I21" s="44">
        <v>1</v>
      </c>
      <c r="J21" s="44">
        <v>1</v>
      </c>
      <c r="K21" s="44">
        <v>0</v>
      </c>
      <c r="L21" s="44"/>
      <c r="M21" s="44"/>
      <c r="N21" s="44"/>
      <c r="O21" s="44"/>
      <c r="P21" s="44"/>
      <c r="Q21" s="272">
        <v>3</v>
      </c>
      <c r="R21" s="44">
        <v>0</v>
      </c>
      <c r="S21" s="44">
        <v>1</v>
      </c>
      <c r="T21" s="44">
        <v>0</v>
      </c>
      <c r="U21" s="44">
        <v>0</v>
      </c>
      <c r="V21" s="44">
        <v>1</v>
      </c>
      <c r="W21" s="44">
        <v>1</v>
      </c>
      <c r="X21" s="44">
        <v>1</v>
      </c>
      <c r="Y21" s="44"/>
      <c r="Z21" s="44"/>
      <c r="AA21" s="44"/>
      <c r="AB21" s="44"/>
      <c r="AC21" s="44"/>
      <c r="AD21" s="269">
        <v>4</v>
      </c>
    </row>
    <row r="22" spans="1:31" ht="15.75" customHeight="1" thickBot="1" x14ac:dyDescent="0.25">
      <c r="A22" s="1" t="s">
        <v>38</v>
      </c>
      <c r="B22" s="52" t="s">
        <v>316</v>
      </c>
      <c r="C22" s="28"/>
      <c r="D22" s="28"/>
      <c r="E22" s="44">
        <v>3</v>
      </c>
      <c r="F22" s="44">
        <v>4</v>
      </c>
      <c r="G22" s="44">
        <v>2</v>
      </c>
      <c r="H22" s="44">
        <v>0</v>
      </c>
      <c r="I22" s="44">
        <v>1</v>
      </c>
      <c r="J22" s="44">
        <v>1</v>
      </c>
      <c r="K22" s="44">
        <v>0</v>
      </c>
      <c r="L22" s="44"/>
      <c r="M22" s="44"/>
      <c r="N22" s="44"/>
      <c r="O22" s="44"/>
      <c r="P22" s="44"/>
      <c r="Q22" s="272">
        <v>11</v>
      </c>
      <c r="R22" s="44">
        <v>3</v>
      </c>
      <c r="S22" s="44">
        <v>4</v>
      </c>
      <c r="T22" s="44">
        <v>2</v>
      </c>
      <c r="U22" s="44">
        <v>0</v>
      </c>
      <c r="V22" s="44">
        <v>1</v>
      </c>
      <c r="W22" s="44">
        <v>1</v>
      </c>
      <c r="X22" s="44">
        <v>0</v>
      </c>
      <c r="Y22" s="44"/>
      <c r="Z22" s="44"/>
      <c r="AA22" s="44"/>
      <c r="AB22" s="44"/>
      <c r="AC22" s="44"/>
      <c r="AD22" s="269">
        <v>11</v>
      </c>
    </row>
    <row r="23" spans="1:31" ht="15.75" customHeight="1" thickBot="1" x14ac:dyDescent="0.25">
      <c r="A23" s="1" t="s">
        <v>38</v>
      </c>
      <c r="B23" s="52" t="s">
        <v>317</v>
      </c>
      <c r="C23" s="28"/>
      <c r="D23" s="28"/>
      <c r="E23" s="44">
        <v>3</v>
      </c>
      <c r="F23" s="44">
        <v>0</v>
      </c>
      <c r="G23" s="44">
        <v>0</v>
      </c>
      <c r="H23" s="44">
        <v>3</v>
      </c>
      <c r="I23" s="44">
        <v>2</v>
      </c>
      <c r="J23" s="44">
        <v>2</v>
      </c>
      <c r="K23" s="44">
        <v>3</v>
      </c>
      <c r="L23" s="44"/>
      <c r="M23" s="44"/>
      <c r="N23" s="44"/>
      <c r="O23" s="44"/>
      <c r="P23" s="44"/>
      <c r="Q23" s="272">
        <v>13</v>
      </c>
      <c r="R23" s="44">
        <v>3</v>
      </c>
      <c r="S23" s="44">
        <v>0</v>
      </c>
      <c r="T23" s="44">
        <v>0</v>
      </c>
      <c r="U23" s="44">
        <v>3</v>
      </c>
      <c r="V23" s="44">
        <v>2</v>
      </c>
      <c r="W23" s="44">
        <v>2</v>
      </c>
      <c r="X23" s="44">
        <v>3</v>
      </c>
      <c r="Y23" s="44"/>
      <c r="Z23" s="44"/>
      <c r="AA23" s="44"/>
      <c r="AB23" s="44"/>
      <c r="AC23" s="44"/>
      <c r="AD23" s="269">
        <v>13</v>
      </c>
    </row>
    <row r="24" spans="1:31" ht="15.75" customHeight="1" thickBot="1" x14ac:dyDescent="0.25">
      <c r="A24" s="1" t="s">
        <v>38</v>
      </c>
      <c r="B24" s="52" t="s">
        <v>318</v>
      </c>
      <c r="C24" s="28"/>
      <c r="D24" s="28"/>
      <c r="E24" s="44">
        <v>3</v>
      </c>
      <c r="F24" s="44">
        <v>3</v>
      </c>
      <c r="G24" s="44">
        <v>0</v>
      </c>
      <c r="H24" s="44">
        <v>3</v>
      </c>
      <c r="I24" s="44">
        <v>3</v>
      </c>
      <c r="J24" s="44">
        <v>4</v>
      </c>
      <c r="K24" s="44">
        <v>2</v>
      </c>
      <c r="L24" s="44"/>
      <c r="M24" s="44"/>
      <c r="N24" s="44"/>
      <c r="O24" s="44"/>
      <c r="P24" s="44"/>
      <c r="Q24" s="272">
        <v>18</v>
      </c>
      <c r="R24" s="44">
        <v>3</v>
      </c>
      <c r="S24" s="44">
        <v>3</v>
      </c>
      <c r="T24" s="44">
        <v>0</v>
      </c>
      <c r="U24" s="44">
        <v>3</v>
      </c>
      <c r="V24" s="44">
        <v>3</v>
      </c>
      <c r="W24" s="44">
        <v>4</v>
      </c>
      <c r="X24" s="44">
        <v>2</v>
      </c>
      <c r="Y24" s="44"/>
      <c r="Z24" s="44"/>
      <c r="AA24" s="44"/>
      <c r="AB24" s="44"/>
      <c r="AC24" s="44"/>
      <c r="AD24" s="269">
        <v>18</v>
      </c>
    </row>
    <row r="25" spans="1:31" ht="15.75" customHeight="1" thickBot="1" x14ac:dyDescent="0.25">
      <c r="A25" s="40" t="s">
        <v>38</v>
      </c>
      <c r="B25" s="52" t="s">
        <v>319</v>
      </c>
      <c r="C25" s="28"/>
      <c r="D25" s="28"/>
      <c r="E25" s="44">
        <v>7</v>
      </c>
      <c r="F25" s="44">
        <v>2</v>
      </c>
      <c r="G25" s="44">
        <v>2</v>
      </c>
      <c r="H25" s="44">
        <v>2</v>
      </c>
      <c r="I25" s="44">
        <v>4</v>
      </c>
      <c r="J25" s="44">
        <v>5</v>
      </c>
      <c r="K25" s="44">
        <v>1</v>
      </c>
      <c r="L25" s="44"/>
      <c r="M25" s="44"/>
      <c r="N25" s="44"/>
      <c r="O25" s="44"/>
      <c r="P25" s="44"/>
      <c r="Q25" s="272">
        <v>23</v>
      </c>
      <c r="R25" s="44">
        <v>7</v>
      </c>
      <c r="S25" s="44">
        <v>2</v>
      </c>
      <c r="T25" s="44">
        <v>3</v>
      </c>
      <c r="U25" s="44">
        <v>3</v>
      </c>
      <c r="V25" s="44">
        <v>4</v>
      </c>
      <c r="W25" s="44">
        <v>5</v>
      </c>
      <c r="X25" s="44">
        <v>2</v>
      </c>
      <c r="Y25" s="44"/>
      <c r="Z25" s="44"/>
      <c r="AA25" s="44"/>
      <c r="AB25" s="44"/>
      <c r="AC25" s="44"/>
      <c r="AD25" s="269">
        <v>26</v>
      </c>
    </row>
    <row r="26" spans="1:31" ht="15" thickBot="1" x14ac:dyDescent="0.25">
      <c r="A26" s="294" t="s">
        <v>434</v>
      </c>
      <c r="B26" s="295"/>
      <c r="C26" s="76">
        <v>0.97144877574471855</v>
      </c>
      <c r="D26" s="75">
        <v>0.87430389817024667</v>
      </c>
      <c r="E26" s="35">
        <v>151</v>
      </c>
      <c r="F26" s="35">
        <v>151</v>
      </c>
      <c r="G26" s="35">
        <v>182</v>
      </c>
      <c r="H26" s="35">
        <v>157</v>
      </c>
      <c r="I26" s="35">
        <v>155</v>
      </c>
      <c r="J26" s="35">
        <v>119</v>
      </c>
      <c r="K26" s="35">
        <v>184</v>
      </c>
      <c r="L26" s="35"/>
      <c r="M26" s="35"/>
      <c r="N26" s="35"/>
      <c r="O26" s="35"/>
      <c r="P26" s="35"/>
      <c r="Q26" s="273">
        <v>1099</v>
      </c>
      <c r="R26" s="35">
        <v>169</v>
      </c>
      <c r="S26" s="35">
        <v>184</v>
      </c>
      <c r="T26" s="35">
        <v>210</v>
      </c>
      <c r="U26" s="35">
        <v>183</v>
      </c>
      <c r="V26" s="35">
        <v>186</v>
      </c>
      <c r="W26" s="35">
        <v>128</v>
      </c>
      <c r="X26" s="35">
        <v>197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270">
        <v>1257</v>
      </c>
      <c r="AE26" s="127"/>
    </row>
    <row r="27" spans="1:31" ht="15" thickBot="1" x14ac:dyDescent="0.25">
      <c r="A27" s="1" t="s">
        <v>39</v>
      </c>
      <c r="B27" s="52" t="s">
        <v>320</v>
      </c>
      <c r="C27" s="28"/>
      <c r="D27" s="28"/>
      <c r="E27" s="44">
        <v>18</v>
      </c>
      <c r="F27" s="44">
        <v>25</v>
      </c>
      <c r="G27" s="44">
        <v>19</v>
      </c>
      <c r="H27" s="44">
        <v>20</v>
      </c>
      <c r="I27" s="44">
        <v>21</v>
      </c>
      <c r="J27" s="44">
        <v>14</v>
      </c>
      <c r="K27" s="44">
        <v>30</v>
      </c>
      <c r="L27" s="44"/>
      <c r="M27" s="44"/>
      <c r="N27" s="44"/>
      <c r="O27" s="44"/>
      <c r="P27" s="44"/>
      <c r="Q27" s="272">
        <v>147</v>
      </c>
      <c r="R27" s="44">
        <v>22</v>
      </c>
      <c r="S27" s="44">
        <v>31</v>
      </c>
      <c r="T27" s="44">
        <v>23</v>
      </c>
      <c r="U27" s="44">
        <v>24</v>
      </c>
      <c r="V27" s="44">
        <v>21</v>
      </c>
      <c r="W27" s="44">
        <v>14</v>
      </c>
      <c r="X27" s="44">
        <v>34</v>
      </c>
      <c r="Y27" s="44"/>
      <c r="Z27" s="44"/>
      <c r="AA27" s="44"/>
      <c r="AB27" s="44"/>
      <c r="AC27" s="44"/>
      <c r="AD27" s="269">
        <v>169</v>
      </c>
    </row>
    <row r="28" spans="1:31" ht="15" thickBot="1" x14ac:dyDescent="0.25">
      <c r="A28" s="1" t="s">
        <v>39</v>
      </c>
      <c r="B28" s="52" t="s">
        <v>321</v>
      </c>
      <c r="C28" s="28"/>
      <c r="D28" s="28"/>
      <c r="E28" s="44">
        <v>23</v>
      </c>
      <c r="F28" s="44">
        <v>20</v>
      </c>
      <c r="G28" s="44">
        <v>16</v>
      </c>
      <c r="H28" s="44">
        <v>12</v>
      </c>
      <c r="I28" s="44">
        <v>17</v>
      </c>
      <c r="J28" s="44">
        <v>10</v>
      </c>
      <c r="K28" s="44">
        <v>17</v>
      </c>
      <c r="L28" s="44"/>
      <c r="M28" s="44"/>
      <c r="N28" s="44"/>
      <c r="O28" s="44"/>
      <c r="P28" s="44"/>
      <c r="Q28" s="272">
        <v>115</v>
      </c>
      <c r="R28" s="44">
        <v>29</v>
      </c>
      <c r="S28" s="44">
        <v>23</v>
      </c>
      <c r="T28" s="44">
        <v>22</v>
      </c>
      <c r="U28" s="44">
        <v>19</v>
      </c>
      <c r="V28" s="44">
        <v>22</v>
      </c>
      <c r="W28" s="44">
        <v>16</v>
      </c>
      <c r="X28" s="44">
        <v>20</v>
      </c>
      <c r="Y28" s="44"/>
      <c r="Z28" s="44"/>
      <c r="AA28" s="44"/>
      <c r="AB28" s="44"/>
      <c r="AC28" s="44"/>
      <c r="AD28" s="269">
        <v>151</v>
      </c>
    </row>
    <row r="29" spans="1:31" ht="15" thickBot="1" x14ac:dyDescent="0.25">
      <c r="A29" s="1" t="s">
        <v>39</v>
      </c>
      <c r="B29" s="52" t="s">
        <v>322</v>
      </c>
      <c r="C29" s="28"/>
      <c r="D29" s="28"/>
      <c r="E29" s="44">
        <v>28</v>
      </c>
      <c r="F29" s="44">
        <v>18</v>
      </c>
      <c r="G29" s="44">
        <v>30</v>
      </c>
      <c r="H29" s="44">
        <v>19</v>
      </c>
      <c r="I29" s="44">
        <v>22</v>
      </c>
      <c r="J29" s="44">
        <v>13</v>
      </c>
      <c r="K29" s="44">
        <v>36</v>
      </c>
      <c r="L29" s="44"/>
      <c r="M29" s="44"/>
      <c r="N29" s="44"/>
      <c r="O29" s="44"/>
      <c r="P29" s="44"/>
      <c r="Q29" s="272">
        <v>166</v>
      </c>
      <c r="R29" s="44">
        <v>37</v>
      </c>
      <c r="S29" s="44">
        <v>20</v>
      </c>
      <c r="T29" s="44">
        <v>30</v>
      </c>
      <c r="U29" s="44">
        <v>21</v>
      </c>
      <c r="V29" s="44">
        <v>26</v>
      </c>
      <c r="W29" s="44">
        <v>16</v>
      </c>
      <c r="X29" s="44">
        <v>39</v>
      </c>
      <c r="Y29" s="44"/>
      <c r="Z29" s="44"/>
      <c r="AA29" s="44"/>
      <c r="AB29" s="44"/>
      <c r="AC29" s="44"/>
      <c r="AD29" s="269">
        <v>189</v>
      </c>
    </row>
    <row r="30" spans="1:31" ht="15" thickBot="1" x14ac:dyDescent="0.25">
      <c r="A30" s="1" t="s">
        <v>39</v>
      </c>
      <c r="B30" s="52" t="s">
        <v>323</v>
      </c>
      <c r="C30" s="28"/>
      <c r="D30" s="28"/>
      <c r="E30" s="44">
        <v>4</v>
      </c>
      <c r="F30" s="44">
        <v>4</v>
      </c>
      <c r="G30" s="44">
        <v>4</v>
      </c>
      <c r="H30" s="44">
        <v>4</v>
      </c>
      <c r="I30" s="44">
        <v>7</v>
      </c>
      <c r="J30" s="44">
        <v>4</v>
      </c>
      <c r="K30" s="44">
        <v>7</v>
      </c>
      <c r="L30" s="44"/>
      <c r="M30" s="44"/>
      <c r="N30" s="44"/>
      <c r="O30" s="44"/>
      <c r="P30" s="44"/>
      <c r="Q30" s="272">
        <v>34</v>
      </c>
      <c r="R30" s="44">
        <v>5</v>
      </c>
      <c r="S30" s="44">
        <v>5</v>
      </c>
      <c r="T30" s="44">
        <v>6</v>
      </c>
      <c r="U30" s="44">
        <v>4</v>
      </c>
      <c r="V30" s="44">
        <v>9</v>
      </c>
      <c r="W30" s="44">
        <v>8</v>
      </c>
      <c r="X30" s="44">
        <v>8</v>
      </c>
      <c r="Y30" s="44"/>
      <c r="Z30" s="44"/>
      <c r="AA30" s="44"/>
      <c r="AB30" s="44"/>
      <c r="AC30" s="44"/>
      <c r="AD30" s="269">
        <v>45</v>
      </c>
    </row>
    <row r="31" spans="1:31" ht="15" thickBot="1" x14ac:dyDescent="0.25">
      <c r="A31" s="1" t="s">
        <v>39</v>
      </c>
      <c r="B31" s="52" t="s">
        <v>324</v>
      </c>
      <c r="C31" s="28"/>
      <c r="D31" s="28"/>
      <c r="E31" s="44">
        <v>25</v>
      </c>
      <c r="F31" s="44">
        <v>19</v>
      </c>
      <c r="G31" s="44">
        <v>21</v>
      </c>
      <c r="H31" s="44">
        <v>16</v>
      </c>
      <c r="I31" s="44">
        <v>30</v>
      </c>
      <c r="J31" s="44">
        <v>23</v>
      </c>
      <c r="K31" s="44">
        <v>17</v>
      </c>
      <c r="L31" s="44"/>
      <c r="M31" s="44"/>
      <c r="N31" s="44"/>
      <c r="O31" s="44"/>
      <c r="P31" s="44"/>
      <c r="Q31" s="272">
        <v>151</v>
      </c>
      <c r="R31" s="44">
        <v>29</v>
      </c>
      <c r="S31" s="44">
        <v>27</v>
      </c>
      <c r="T31" s="44">
        <v>27</v>
      </c>
      <c r="U31" s="44">
        <v>21</v>
      </c>
      <c r="V31" s="44">
        <v>37</v>
      </c>
      <c r="W31" s="44">
        <v>24</v>
      </c>
      <c r="X31" s="44">
        <v>20</v>
      </c>
      <c r="Y31" s="44"/>
      <c r="Z31" s="44"/>
      <c r="AA31" s="44"/>
      <c r="AB31" s="44"/>
      <c r="AC31" s="44"/>
      <c r="AD31" s="269">
        <v>185</v>
      </c>
    </row>
    <row r="32" spans="1:31" ht="15" thickBot="1" x14ac:dyDescent="0.25">
      <c r="A32" s="1" t="s">
        <v>39</v>
      </c>
      <c r="B32" s="52" t="s">
        <v>325</v>
      </c>
      <c r="C32" s="28"/>
      <c r="D32" s="28"/>
      <c r="E32" s="44">
        <v>1</v>
      </c>
      <c r="F32" s="44">
        <v>1</v>
      </c>
      <c r="G32" s="44">
        <v>1</v>
      </c>
      <c r="H32" s="44">
        <v>1</v>
      </c>
      <c r="I32" s="44">
        <v>4</v>
      </c>
      <c r="J32" s="44">
        <v>1</v>
      </c>
      <c r="K32" s="44">
        <v>2</v>
      </c>
      <c r="L32" s="44"/>
      <c r="M32" s="44"/>
      <c r="N32" s="44"/>
      <c r="O32" s="44"/>
      <c r="P32" s="44"/>
      <c r="Q32" s="272">
        <v>11</v>
      </c>
      <c r="R32" s="44">
        <v>1</v>
      </c>
      <c r="S32" s="44">
        <v>1</v>
      </c>
      <c r="T32" s="44">
        <v>2</v>
      </c>
      <c r="U32" s="44">
        <v>1</v>
      </c>
      <c r="V32" s="44">
        <v>4</v>
      </c>
      <c r="W32" s="44">
        <v>1</v>
      </c>
      <c r="X32" s="44">
        <v>2</v>
      </c>
      <c r="Y32" s="44"/>
      <c r="Z32" s="44"/>
      <c r="AA32" s="44"/>
      <c r="AB32" s="44"/>
      <c r="AC32" s="44"/>
      <c r="AD32" s="269">
        <v>12</v>
      </c>
    </row>
    <row r="33" spans="1:31" ht="15" thickBot="1" x14ac:dyDescent="0.25">
      <c r="A33" s="1" t="s">
        <v>39</v>
      </c>
      <c r="B33" s="52" t="s">
        <v>326</v>
      </c>
      <c r="C33" s="28"/>
      <c r="D33" s="28"/>
      <c r="E33" s="44">
        <v>0</v>
      </c>
      <c r="F33" s="44">
        <v>1</v>
      </c>
      <c r="G33" s="44">
        <v>0</v>
      </c>
      <c r="H33" s="44">
        <v>0</v>
      </c>
      <c r="I33" s="44">
        <v>1</v>
      </c>
      <c r="J33" s="44">
        <v>0</v>
      </c>
      <c r="K33" s="44">
        <v>0</v>
      </c>
      <c r="L33" s="44"/>
      <c r="M33" s="44"/>
      <c r="N33" s="44"/>
      <c r="O33" s="44"/>
      <c r="P33" s="44"/>
      <c r="Q33" s="272">
        <v>2</v>
      </c>
      <c r="R33" s="44">
        <v>0</v>
      </c>
      <c r="S33" s="44">
        <v>1</v>
      </c>
      <c r="T33" s="44">
        <v>0</v>
      </c>
      <c r="U33" s="44">
        <v>0</v>
      </c>
      <c r="V33" s="44">
        <v>1</v>
      </c>
      <c r="W33" s="44">
        <v>0</v>
      </c>
      <c r="X33" s="44">
        <v>0</v>
      </c>
      <c r="Y33" s="44"/>
      <c r="Z33" s="44"/>
      <c r="AA33" s="44"/>
      <c r="AB33" s="44"/>
      <c r="AC33" s="44"/>
      <c r="AD33" s="269">
        <v>2</v>
      </c>
    </row>
    <row r="34" spans="1:31" ht="15" thickBot="1" x14ac:dyDescent="0.25">
      <c r="A34" s="1" t="s">
        <v>39</v>
      </c>
      <c r="B34" s="52" t="s">
        <v>327</v>
      </c>
      <c r="C34" s="28"/>
      <c r="D34" s="28"/>
      <c r="E34" s="44">
        <v>2</v>
      </c>
      <c r="F34" s="44">
        <v>2</v>
      </c>
      <c r="G34" s="44">
        <v>1</v>
      </c>
      <c r="H34" s="44">
        <v>3</v>
      </c>
      <c r="I34" s="44">
        <v>2</v>
      </c>
      <c r="J34" s="44">
        <v>3</v>
      </c>
      <c r="K34" s="44">
        <v>3</v>
      </c>
      <c r="L34" s="44"/>
      <c r="M34" s="44"/>
      <c r="N34" s="44"/>
      <c r="O34" s="44"/>
      <c r="P34" s="44"/>
      <c r="Q34" s="272">
        <v>16</v>
      </c>
      <c r="R34" s="44">
        <v>2</v>
      </c>
      <c r="S34" s="44">
        <v>2</v>
      </c>
      <c r="T34" s="44">
        <v>2</v>
      </c>
      <c r="U34" s="44">
        <v>5</v>
      </c>
      <c r="V34" s="44">
        <v>2</v>
      </c>
      <c r="W34" s="44">
        <v>3</v>
      </c>
      <c r="X34" s="44">
        <v>3</v>
      </c>
      <c r="Y34" s="44"/>
      <c r="Z34" s="44"/>
      <c r="AA34" s="44"/>
      <c r="AB34" s="44"/>
      <c r="AC34" s="44"/>
      <c r="AD34" s="269">
        <v>19</v>
      </c>
    </row>
    <row r="35" spans="1:31" ht="15" thickBot="1" x14ac:dyDescent="0.25">
      <c r="A35" s="1" t="s">
        <v>39</v>
      </c>
      <c r="B35" s="52" t="s">
        <v>328</v>
      </c>
      <c r="C35" s="28"/>
      <c r="D35" s="28"/>
      <c r="E35" s="44">
        <v>19</v>
      </c>
      <c r="F35" s="44">
        <v>14</v>
      </c>
      <c r="G35" s="44">
        <v>29</v>
      </c>
      <c r="H35" s="44">
        <v>17</v>
      </c>
      <c r="I35" s="44">
        <v>23</v>
      </c>
      <c r="J35" s="44">
        <v>12</v>
      </c>
      <c r="K35" s="44">
        <v>17</v>
      </c>
      <c r="L35" s="44"/>
      <c r="M35" s="44"/>
      <c r="N35" s="44"/>
      <c r="O35" s="44"/>
      <c r="P35" s="44"/>
      <c r="Q35" s="272">
        <v>131</v>
      </c>
      <c r="R35" s="44">
        <v>24</v>
      </c>
      <c r="S35" s="44">
        <v>16</v>
      </c>
      <c r="T35" s="44">
        <v>32</v>
      </c>
      <c r="U35" s="44">
        <v>18</v>
      </c>
      <c r="V35" s="44">
        <v>23</v>
      </c>
      <c r="W35" s="44">
        <v>15</v>
      </c>
      <c r="X35" s="44">
        <v>19</v>
      </c>
      <c r="Y35" s="44"/>
      <c r="Z35" s="44"/>
      <c r="AA35" s="44"/>
      <c r="AB35" s="44"/>
      <c r="AC35" s="44"/>
      <c r="AD35" s="269">
        <v>147</v>
      </c>
    </row>
    <row r="36" spans="1:31" ht="15" thickBot="1" x14ac:dyDescent="0.25">
      <c r="A36" s="42" t="s">
        <v>39</v>
      </c>
      <c r="B36" s="123" t="s">
        <v>329</v>
      </c>
      <c r="C36" s="28"/>
      <c r="D36" s="28"/>
      <c r="E36" s="44">
        <v>13</v>
      </c>
      <c r="F36" s="44">
        <v>12</v>
      </c>
      <c r="G36" s="44">
        <v>7</v>
      </c>
      <c r="H36" s="44">
        <v>12</v>
      </c>
      <c r="I36" s="44">
        <v>9</v>
      </c>
      <c r="J36" s="44">
        <v>7</v>
      </c>
      <c r="K36" s="44">
        <v>11</v>
      </c>
      <c r="L36" s="44"/>
      <c r="M36" s="44"/>
      <c r="N36" s="44"/>
      <c r="O36" s="44"/>
      <c r="P36" s="44"/>
      <c r="Q36" s="272">
        <v>71</v>
      </c>
      <c r="R36" s="44">
        <v>16</v>
      </c>
      <c r="S36" s="44">
        <v>13</v>
      </c>
      <c r="T36" s="44">
        <v>9</v>
      </c>
      <c r="U36" s="44">
        <v>15</v>
      </c>
      <c r="V36" s="44">
        <v>10</v>
      </c>
      <c r="W36" s="44">
        <v>13</v>
      </c>
      <c r="X36" s="44">
        <v>15</v>
      </c>
      <c r="Y36" s="44"/>
      <c r="Z36" s="44"/>
      <c r="AA36" s="44"/>
      <c r="AB36" s="44"/>
      <c r="AC36" s="44"/>
      <c r="AD36" s="269">
        <v>91</v>
      </c>
    </row>
    <row r="37" spans="1:31" ht="15" thickBot="1" x14ac:dyDescent="0.25">
      <c r="A37" s="42" t="s">
        <v>39</v>
      </c>
      <c r="B37" s="40" t="s">
        <v>330</v>
      </c>
      <c r="C37" s="28"/>
      <c r="D37" s="28"/>
      <c r="E37" s="44">
        <v>31</v>
      </c>
      <c r="F37" s="44">
        <v>20</v>
      </c>
      <c r="G37" s="44">
        <v>39</v>
      </c>
      <c r="H37" s="44">
        <v>21</v>
      </c>
      <c r="I37" s="44">
        <v>6</v>
      </c>
      <c r="J37" s="44">
        <v>9</v>
      </c>
      <c r="K37" s="44">
        <v>9</v>
      </c>
      <c r="L37" s="44"/>
      <c r="M37" s="44"/>
      <c r="N37" s="44"/>
      <c r="O37" s="44"/>
      <c r="P37" s="44"/>
      <c r="Q37" s="272">
        <v>135</v>
      </c>
      <c r="R37" s="44">
        <v>38</v>
      </c>
      <c r="S37" s="44">
        <v>27</v>
      </c>
      <c r="T37" s="44">
        <v>44</v>
      </c>
      <c r="U37" s="44">
        <v>22</v>
      </c>
      <c r="V37" s="44">
        <v>19</v>
      </c>
      <c r="W37" s="44">
        <v>12</v>
      </c>
      <c r="X37" s="44">
        <v>18</v>
      </c>
      <c r="Y37" s="44"/>
      <c r="Z37" s="44"/>
      <c r="AA37" s="44"/>
      <c r="AB37" s="44"/>
      <c r="AC37" s="44"/>
      <c r="AD37" s="269">
        <v>180</v>
      </c>
    </row>
    <row r="38" spans="1:31" ht="15" thickBot="1" x14ac:dyDescent="0.25">
      <c r="A38" s="294" t="s">
        <v>435</v>
      </c>
      <c r="B38" s="295"/>
      <c r="C38" s="76">
        <v>0.93487394957983194</v>
      </c>
      <c r="D38" s="9">
        <v>0.82268907563025206</v>
      </c>
      <c r="E38" s="5">
        <v>164</v>
      </c>
      <c r="F38" s="5">
        <v>136</v>
      </c>
      <c r="G38" s="5">
        <v>167</v>
      </c>
      <c r="H38" s="5">
        <v>125</v>
      </c>
      <c r="I38" s="5">
        <v>142</v>
      </c>
      <c r="J38" s="5">
        <v>96</v>
      </c>
      <c r="K38" s="5">
        <v>149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273">
        <v>979</v>
      </c>
      <c r="R38" s="5">
        <v>203</v>
      </c>
      <c r="S38" s="5">
        <v>166</v>
      </c>
      <c r="T38" s="5">
        <v>197</v>
      </c>
      <c r="U38" s="5">
        <v>150</v>
      </c>
      <c r="V38" s="5">
        <v>174</v>
      </c>
      <c r="W38" s="5">
        <v>122</v>
      </c>
      <c r="X38" s="5">
        <v>178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270">
        <v>1190</v>
      </c>
    </row>
    <row r="39" spans="1:31" ht="15" thickBot="1" x14ac:dyDescent="0.25">
      <c r="A39" s="1" t="s">
        <v>58</v>
      </c>
      <c r="B39" s="52" t="s">
        <v>331</v>
      </c>
      <c r="C39" s="28"/>
      <c r="D39" s="28"/>
      <c r="E39" s="44">
        <v>0</v>
      </c>
      <c r="F39" s="44">
        <v>1</v>
      </c>
      <c r="G39" s="44">
        <v>0</v>
      </c>
      <c r="H39" s="44">
        <v>1</v>
      </c>
      <c r="I39" s="44">
        <v>0</v>
      </c>
      <c r="J39" s="44">
        <v>1</v>
      </c>
      <c r="K39" s="44">
        <v>0</v>
      </c>
      <c r="L39" s="44"/>
      <c r="M39" s="44"/>
      <c r="N39" s="44"/>
      <c r="O39" s="44"/>
      <c r="P39" s="44"/>
      <c r="Q39" s="272">
        <v>3</v>
      </c>
      <c r="R39" s="44">
        <v>0</v>
      </c>
      <c r="S39" s="44">
        <v>1</v>
      </c>
      <c r="T39" s="44">
        <v>1</v>
      </c>
      <c r="U39" s="44">
        <v>1</v>
      </c>
      <c r="V39" s="44">
        <v>0</v>
      </c>
      <c r="W39" s="44">
        <v>2</v>
      </c>
      <c r="X39" s="44">
        <v>1</v>
      </c>
      <c r="Y39" s="44"/>
      <c r="Z39" s="44"/>
      <c r="AA39" s="44"/>
      <c r="AB39" s="44"/>
      <c r="AC39" s="44"/>
      <c r="AD39" s="269">
        <v>6</v>
      </c>
      <c r="AE39" s="127"/>
    </row>
    <row r="40" spans="1:31" ht="15" thickBot="1" x14ac:dyDescent="0.25">
      <c r="A40" s="1" t="s">
        <v>58</v>
      </c>
      <c r="B40" s="52" t="s">
        <v>332</v>
      </c>
      <c r="C40" s="28"/>
      <c r="D40" s="28"/>
      <c r="E40" s="44">
        <v>1</v>
      </c>
      <c r="F40" s="44">
        <v>0</v>
      </c>
      <c r="G40" s="44">
        <v>3</v>
      </c>
      <c r="H40" s="44">
        <v>0</v>
      </c>
      <c r="I40" s="44">
        <v>0</v>
      </c>
      <c r="J40" s="44">
        <v>0</v>
      </c>
      <c r="K40" s="44">
        <v>0</v>
      </c>
      <c r="L40" s="44"/>
      <c r="M40" s="44"/>
      <c r="N40" s="44"/>
      <c r="O40" s="44"/>
      <c r="P40" s="44"/>
      <c r="Q40" s="272">
        <v>4</v>
      </c>
      <c r="R40" s="44">
        <v>1</v>
      </c>
      <c r="S40" s="44">
        <v>0</v>
      </c>
      <c r="T40" s="44">
        <v>3</v>
      </c>
      <c r="U40" s="44">
        <v>0</v>
      </c>
      <c r="V40" s="44">
        <v>0</v>
      </c>
      <c r="W40" s="44">
        <v>0</v>
      </c>
      <c r="X40" s="44">
        <v>0</v>
      </c>
      <c r="Y40" s="44"/>
      <c r="Z40" s="44"/>
      <c r="AA40" s="44"/>
      <c r="AB40" s="44"/>
      <c r="AC40" s="44"/>
      <c r="AD40" s="269">
        <v>4</v>
      </c>
    </row>
    <row r="41" spans="1:31" ht="15" thickBot="1" x14ac:dyDescent="0.25">
      <c r="A41" s="1" t="s">
        <v>58</v>
      </c>
      <c r="B41" s="52" t="s">
        <v>333</v>
      </c>
      <c r="C41" s="28"/>
      <c r="D41" s="28"/>
      <c r="E41" s="44">
        <v>1</v>
      </c>
      <c r="F41" s="44">
        <v>1</v>
      </c>
      <c r="G41" s="44">
        <v>3</v>
      </c>
      <c r="H41" s="44">
        <v>0</v>
      </c>
      <c r="I41" s="44">
        <v>0</v>
      </c>
      <c r="J41" s="44">
        <v>0</v>
      </c>
      <c r="K41" s="44">
        <v>0</v>
      </c>
      <c r="L41" s="44"/>
      <c r="M41" s="44"/>
      <c r="N41" s="44"/>
      <c r="O41" s="44"/>
      <c r="P41" s="44"/>
      <c r="Q41" s="272">
        <v>5</v>
      </c>
      <c r="R41" s="44">
        <v>1</v>
      </c>
      <c r="S41" s="44">
        <v>1</v>
      </c>
      <c r="T41" s="44">
        <v>4</v>
      </c>
      <c r="U41" s="44">
        <v>0</v>
      </c>
      <c r="V41" s="44">
        <v>0</v>
      </c>
      <c r="W41" s="44">
        <v>0</v>
      </c>
      <c r="X41" s="44">
        <v>1</v>
      </c>
      <c r="Y41" s="44"/>
      <c r="Z41" s="44"/>
      <c r="AA41" s="44"/>
      <c r="AB41" s="44"/>
      <c r="AC41" s="44"/>
      <c r="AD41" s="269">
        <v>7</v>
      </c>
    </row>
    <row r="42" spans="1:31" ht="15" thickBot="1" x14ac:dyDescent="0.25">
      <c r="A42" s="1" t="s">
        <v>58</v>
      </c>
      <c r="B42" s="52" t="s">
        <v>334</v>
      </c>
      <c r="C42" s="28"/>
      <c r="D42" s="28"/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/>
      <c r="M42" s="44"/>
      <c r="N42" s="44"/>
      <c r="O42" s="44"/>
      <c r="P42" s="44"/>
      <c r="Q42" s="272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/>
      <c r="Z42" s="44"/>
      <c r="AA42" s="44"/>
      <c r="AB42" s="44"/>
      <c r="AC42" s="44"/>
      <c r="AD42" s="269">
        <v>0</v>
      </c>
    </row>
    <row r="43" spans="1:31" ht="15" thickBot="1" x14ac:dyDescent="0.25">
      <c r="A43" s="1" t="s">
        <v>58</v>
      </c>
      <c r="B43" s="52" t="s">
        <v>335</v>
      </c>
      <c r="C43" s="28"/>
      <c r="D43" s="28"/>
      <c r="E43" s="44">
        <v>3</v>
      </c>
      <c r="F43" s="44">
        <v>3</v>
      </c>
      <c r="G43" s="44">
        <v>0</v>
      </c>
      <c r="H43" s="44">
        <v>2</v>
      </c>
      <c r="I43" s="44">
        <v>0</v>
      </c>
      <c r="J43" s="44">
        <v>1</v>
      </c>
      <c r="K43" s="44">
        <v>0</v>
      </c>
      <c r="L43" s="44"/>
      <c r="M43" s="44"/>
      <c r="N43" s="44"/>
      <c r="O43" s="44"/>
      <c r="P43" s="44"/>
      <c r="Q43" s="272">
        <v>9</v>
      </c>
      <c r="R43" s="44">
        <v>3</v>
      </c>
      <c r="S43" s="44">
        <v>4</v>
      </c>
      <c r="T43" s="44">
        <v>0</v>
      </c>
      <c r="U43" s="44">
        <v>2</v>
      </c>
      <c r="V43" s="44">
        <v>0</v>
      </c>
      <c r="W43" s="44">
        <v>1</v>
      </c>
      <c r="X43" s="44">
        <v>2</v>
      </c>
      <c r="Y43" s="44"/>
      <c r="Z43" s="44"/>
      <c r="AA43" s="44"/>
      <c r="AB43" s="44"/>
      <c r="AC43" s="44"/>
      <c r="AD43" s="269">
        <v>12</v>
      </c>
    </row>
    <row r="44" spans="1:31" ht="15" thickBot="1" x14ac:dyDescent="0.25">
      <c r="A44" s="1" t="s">
        <v>58</v>
      </c>
      <c r="B44" s="52" t="s">
        <v>336</v>
      </c>
      <c r="C44" s="28"/>
      <c r="D44" s="28"/>
      <c r="E44" s="44">
        <v>2</v>
      </c>
      <c r="F44" s="44">
        <v>0</v>
      </c>
      <c r="G44" s="44">
        <v>0</v>
      </c>
      <c r="H44" s="44">
        <v>0</v>
      </c>
      <c r="I44" s="44">
        <v>1</v>
      </c>
      <c r="J44" s="44">
        <v>1</v>
      </c>
      <c r="K44" s="44">
        <v>0</v>
      </c>
      <c r="L44" s="44"/>
      <c r="M44" s="44"/>
      <c r="N44" s="44"/>
      <c r="O44" s="44"/>
      <c r="P44" s="44"/>
      <c r="Q44" s="272">
        <v>4</v>
      </c>
      <c r="R44" s="44">
        <v>2</v>
      </c>
      <c r="S44" s="44">
        <v>0</v>
      </c>
      <c r="T44" s="44">
        <v>0</v>
      </c>
      <c r="U44" s="44">
        <v>0</v>
      </c>
      <c r="V44" s="44">
        <v>1</v>
      </c>
      <c r="W44" s="44">
        <v>1</v>
      </c>
      <c r="X44" s="44">
        <v>0</v>
      </c>
      <c r="Y44" s="44"/>
      <c r="Z44" s="44"/>
      <c r="AA44" s="44"/>
      <c r="AB44" s="44"/>
      <c r="AC44" s="44"/>
      <c r="AD44" s="269">
        <v>4</v>
      </c>
    </row>
    <row r="45" spans="1:31" ht="15" thickBot="1" x14ac:dyDescent="0.25">
      <c r="A45" s="1" t="s">
        <v>58</v>
      </c>
      <c r="B45" s="52" t="s">
        <v>337</v>
      </c>
      <c r="C45" s="28"/>
      <c r="D45" s="28"/>
      <c r="E45" s="44">
        <v>0</v>
      </c>
      <c r="F45" s="44">
        <v>1</v>
      </c>
      <c r="G45" s="44">
        <v>1</v>
      </c>
      <c r="H45" s="44">
        <v>0</v>
      </c>
      <c r="I45" s="44">
        <v>0</v>
      </c>
      <c r="J45" s="44">
        <v>1</v>
      </c>
      <c r="K45" s="44">
        <v>0</v>
      </c>
      <c r="L45" s="44"/>
      <c r="M45" s="44"/>
      <c r="N45" s="44"/>
      <c r="O45" s="44"/>
      <c r="P45" s="44"/>
      <c r="Q45" s="272">
        <v>3</v>
      </c>
      <c r="R45" s="44">
        <v>0</v>
      </c>
      <c r="S45" s="44">
        <v>2</v>
      </c>
      <c r="T45" s="44">
        <v>1</v>
      </c>
      <c r="U45" s="44">
        <v>0</v>
      </c>
      <c r="V45" s="44">
        <v>0</v>
      </c>
      <c r="W45" s="44">
        <v>1</v>
      </c>
      <c r="X45" s="44">
        <v>1</v>
      </c>
      <c r="Y45" s="44"/>
      <c r="Z45" s="44"/>
      <c r="AA45" s="44"/>
      <c r="AB45" s="44"/>
      <c r="AC45" s="44"/>
      <c r="AD45" s="269">
        <v>5</v>
      </c>
    </row>
    <row r="46" spans="1:31" ht="15" thickBot="1" x14ac:dyDescent="0.25">
      <c r="A46" s="1" t="s">
        <v>58</v>
      </c>
      <c r="B46" s="52" t="s">
        <v>338</v>
      </c>
      <c r="C46" s="28"/>
      <c r="D46" s="28"/>
      <c r="E46" s="44">
        <v>0</v>
      </c>
      <c r="F46" s="44">
        <v>0</v>
      </c>
      <c r="G46" s="44">
        <v>1</v>
      </c>
      <c r="H46" s="44">
        <v>0</v>
      </c>
      <c r="I46" s="44">
        <v>0</v>
      </c>
      <c r="J46" s="44">
        <v>0</v>
      </c>
      <c r="K46" s="44">
        <v>0</v>
      </c>
      <c r="L46" s="44"/>
      <c r="M46" s="44"/>
      <c r="N46" s="44"/>
      <c r="O46" s="44"/>
      <c r="P46" s="44"/>
      <c r="Q46" s="272">
        <v>1</v>
      </c>
      <c r="R46" s="44">
        <v>0</v>
      </c>
      <c r="S46" s="44">
        <v>0</v>
      </c>
      <c r="T46" s="44">
        <v>1</v>
      </c>
      <c r="U46" s="44">
        <v>0</v>
      </c>
      <c r="V46" s="44">
        <v>0</v>
      </c>
      <c r="W46" s="44">
        <v>0</v>
      </c>
      <c r="X46" s="44">
        <v>1</v>
      </c>
      <c r="Y46" s="44"/>
      <c r="Z46" s="44"/>
      <c r="AA46" s="44"/>
      <c r="AB46" s="44"/>
      <c r="AC46" s="44"/>
      <c r="AD46" s="269">
        <v>2</v>
      </c>
    </row>
    <row r="47" spans="1:31" ht="15" thickBot="1" x14ac:dyDescent="0.25">
      <c r="A47" s="1" t="s">
        <v>58</v>
      </c>
      <c r="B47" s="52" t="s">
        <v>339</v>
      </c>
      <c r="C47" s="28"/>
      <c r="D47" s="28"/>
      <c r="E47" s="44">
        <v>1</v>
      </c>
      <c r="F47" s="44">
        <v>0</v>
      </c>
      <c r="G47" s="44">
        <v>0</v>
      </c>
      <c r="H47" s="44">
        <v>1</v>
      </c>
      <c r="I47" s="44">
        <v>0</v>
      </c>
      <c r="J47" s="44">
        <v>0</v>
      </c>
      <c r="K47" s="44">
        <v>0</v>
      </c>
      <c r="L47" s="44"/>
      <c r="M47" s="44"/>
      <c r="N47" s="44"/>
      <c r="O47" s="44"/>
      <c r="P47" s="44"/>
      <c r="Q47" s="272">
        <v>2</v>
      </c>
      <c r="R47" s="44">
        <v>1</v>
      </c>
      <c r="S47" s="44">
        <v>0</v>
      </c>
      <c r="T47" s="44">
        <v>0</v>
      </c>
      <c r="U47" s="44">
        <v>1</v>
      </c>
      <c r="V47" s="44">
        <v>0</v>
      </c>
      <c r="W47" s="44">
        <v>0</v>
      </c>
      <c r="X47" s="44">
        <v>1</v>
      </c>
      <c r="Y47" s="44"/>
      <c r="Z47" s="44"/>
      <c r="AA47" s="44"/>
      <c r="AB47" s="44"/>
      <c r="AC47" s="44"/>
      <c r="AD47" s="269">
        <v>3</v>
      </c>
    </row>
    <row r="48" spans="1:31" ht="15" thickBot="1" x14ac:dyDescent="0.25">
      <c r="A48" s="40" t="s">
        <v>58</v>
      </c>
      <c r="B48" s="40" t="s">
        <v>340</v>
      </c>
      <c r="C48" s="28"/>
      <c r="D48" s="28"/>
      <c r="E48" s="44">
        <v>4</v>
      </c>
      <c r="F48" s="44">
        <v>5</v>
      </c>
      <c r="G48" s="44">
        <v>1</v>
      </c>
      <c r="H48" s="44">
        <v>4</v>
      </c>
      <c r="I48" s="44">
        <v>0</v>
      </c>
      <c r="J48" s="44">
        <v>0</v>
      </c>
      <c r="K48" s="44">
        <v>4</v>
      </c>
      <c r="L48" s="44"/>
      <c r="M48" s="44"/>
      <c r="N48" s="44"/>
      <c r="O48" s="44"/>
      <c r="P48" s="44"/>
      <c r="Q48" s="272">
        <v>18</v>
      </c>
      <c r="R48" s="44">
        <v>4</v>
      </c>
      <c r="S48" s="44">
        <v>5</v>
      </c>
      <c r="T48" s="44">
        <v>1</v>
      </c>
      <c r="U48" s="44">
        <v>4</v>
      </c>
      <c r="V48" s="44">
        <v>0</v>
      </c>
      <c r="W48" s="44">
        <v>0</v>
      </c>
      <c r="X48" s="44">
        <v>5</v>
      </c>
      <c r="Y48" s="44"/>
      <c r="Z48" s="44"/>
      <c r="AA48" s="44"/>
      <c r="AB48" s="44"/>
      <c r="AC48" s="44"/>
      <c r="AD48" s="269">
        <v>19</v>
      </c>
    </row>
    <row r="49" spans="1:31" ht="15" thickBot="1" x14ac:dyDescent="0.25">
      <c r="A49" s="294" t="s">
        <v>436</v>
      </c>
      <c r="B49" s="295"/>
      <c r="C49" s="76">
        <v>0.92327404280976788</v>
      </c>
      <c r="D49" s="75">
        <v>0.79032258064516125</v>
      </c>
      <c r="E49" s="5">
        <v>12</v>
      </c>
      <c r="F49" s="5">
        <v>11</v>
      </c>
      <c r="G49" s="5">
        <v>9</v>
      </c>
      <c r="H49" s="5">
        <v>8</v>
      </c>
      <c r="I49" s="5">
        <v>1</v>
      </c>
      <c r="J49" s="5">
        <v>4</v>
      </c>
      <c r="K49" s="5">
        <v>4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273">
        <v>49</v>
      </c>
      <c r="R49" s="5">
        <v>12</v>
      </c>
      <c r="S49" s="5">
        <v>13</v>
      </c>
      <c r="T49" s="5">
        <v>11</v>
      </c>
      <c r="U49" s="5">
        <v>8</v>
      </c>
      <c r="V49" s="5">
        <v>1</v>
      </c>
      <c r="W49" s="5">
        <v>5</v>
      </c>
      <c r="X49" s="5">
        <v>12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270">
        <v>62</v>
      </c>
    </row>
    <row r="50" spans="1:31" ht="15" thickBot="1" x14ac:dyDescent="0.25">
      <c r="A50" s="1" t="s">
        <v>72</v>
      </c>
      <c r="B50" s="52" t="s">
        <v>341</v>
      </c>
      <c r="C50" s="28"/>
      <c r="D50" s="28"/>
      <c r="E50" s="44">
        <v>4</v>
      </c>
      <c r="F50" s="44">
        <v>8</v>
      </c>
      <c r="G50" s="44">
        <v>2</v>
      </c>
      <c r="H50" s="44">
        <v>2</v>
      </c>
      <c r="I50" s="44">
        <v>4</v>
      </c>
      <c r="J50" s="44">
        <v>3</v>
      </c>
      <c r="K50" s="44">
        <v>4</v>
      </c>
      <c r="L50" s="44"/>
      <c r="M50" s="44"/>
      <c r="N50" s="44"/>
      <c r="O50" s="44"/>
      <c r="P50" s="44"/>
      <c r="Q50" s="272">
        <v>27</v>
      </c>
      <c r="R50" s="44">
        <v>4</v>
      </c>
      <c r="S50" s="44">
        <v>3</v>
      </c>
      <c r="T50" s="44">
        <v>2</v>
      </c>
      <c r="U50" s="44">
        <v>2</v>
      </c>
      <c r="V50" s="44">
        <v>4</v>
      </c>
      <c r="W50" s="44">
        <v>3</v>
      </c>
      <c r="X50" s="44">
        <v>4</v>
      </c>
      <c r="Y50" s="44"/>
      <c r="Z50" s="44"/>
      <c r="AA50" s="44"/>
      <c r="AB50" s="44"/>
      <c r="AC50" s="44"/>
      <c r="AD50" s="269">
        <v>22</v>
      </c>
      <c r="AE50" s="127"/>
    </row>
    <row r="51" spans="1:31" ht="15" thickBot="1" x14ac:dyDescent="0.25">
      <c r="A51" s="1" t="s">
        <v>72</v>
      </c>
      <c r="B51" s="52" t="s">
        <v>342</v>
      </c>
      <c r="C51" s="28"/>
      <c r="D51" s="28"/>
      <c r="E51" s="44">
        <v>0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  <c r="L51" s="44"/>
      <c r="M51" s="44"/>
      <c r="N51" s="44"/>
      <c r="O51" s="44"/>
      <c r="P51" s="44"/>
      <c r="Q51" s="272">
        <v>0</v>
      </c>
      <c r="R51" s="44">
        <v>1</v>
      </c>
      <c r="S51" s="44">
        <v>0</v>
      </c>
      <c r="T51" s="44">
        <v>0</v>
      </c>
      <c r="U51" s="44">
        <v>1</v>
      </c>
      <c r="V51" s="44">
        <v>0</v>
      </c>
      <c r="W51" s="44">
        <v>0</v>
      </c>
      <c r="X51" s="44">
        <v>0</v>
      </c>
      <c r="Y51" s="44"/>
      <c r="Z51" s="44"/>
      <c r="AA51" s="44"/>
      <c r="AB51" s="44"/>
      <c r="AC51" s="44"/>
      <c r="AD51" s="269">
        <v>2</v>
      </c>
    </row>
    <row r="52" spans="1:31" ht="15" thickBot="1" x14ac:dyDescent="0.25">
      <c r="A52" s="1" t="s">
        <v>72</v>
      </c>
      <c r="B52" s="52" t="s">
        <v>343</v>
      </c>
      <c r="C52" s="28"/>
      <c r="D52" s="28"/>
      <c r="E52" s="44">
        <v>0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44">
        <v>0</v>
      </c>
      <c r="L52" s="44"/>
      <c r="M52" s="44"/>
      <c r="N52" s="44"/>
      <c r="O52" s="44"/>
      <c r="P52" s="44"/>
      <c r="Q52" s="272">
        <v>0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0</v>
      </c>
      <c r="X52" s="44">
        <v>0</v>
      </c>
      <c r="Y52" s="44"/>
      <c r="Z52" s="44"/>
      <c r="AA52" s="44"/>
      <c r="AB52" s="44"/>
      <c r="AC52" s="44"/>
      <c r="AD52" s="269">
        <v>0</v>
      </c>
    </row>
    <row r="53" spans="1:31" ht="15" thickBot="1" x14ac:dyDescent="0.25">
      <c r="A53" s="1" t="s">
        <v>72</v>
      </c>
      <c r="B53" s="52" t="s">
        <v>344</v>
      </c>
      <c r="C53" s="28"/>
      <c r="D53" s="28"/>
      <c r="E53" s="44">
        <v>1</v>
      </c>
      <c r="F53" s="44">
        <v>0</v>
      </c>
      <c r="G53" s="44">
        <v>0</v>
      </c>
      <c r="H53" s="44">
        <v>0</v>
      </c>
      <c r="I53" s="44">
        <v>0</v>
      </c>
      <c r="J53" s="44">
        <v>1</v>
      </c>
      <c r="K53" s="44">
        <v>0</v>
      </c>
      <c r="L53" s="44"/>
      <c r="M53" s="44"/>
      <c r="N53" s="44"/>
      <c r="O53" s="44"/>
      <c r="P53" s="44"/>
      <c r="Q53" s="272">
        <v>2</v>
      </c>
      <c r="R53" s="44">
        <v>1</v>
      </c>
      <c r="S53" s="44">
        <v>0</v>
      </c>
      <c r="T53" s="44">
        <v>0</v>
      </c>
      <c r="U53" s="44">
        <v>0</v>
      </c>
      <c r="V53" s="44">
        <v>0</v>
      </c>
      <c r="W53" s="44">
        <v>1</v>
      </c>
      <c r="X53" s="44">
        <v>0</v>
      </c>
      <c r="Y53" s="44"/>
      <c r="Z53" s="44"/>
      <c r="AA53" s="44"/>
      <c r="AB53" s="44"/>
      <c r="AC53" s="44"/>
      <c r="AD53" s="269">
        <v>2</v>
      </c>
    </row>
    <row r="54" spans="1:31" ht="15" thickBot="1" x14ac:dyDescent="0.25">
      <c r="A54" s="1" t="s">
        <v>72</v>
      </c>
      <c r="B54" s="52" t="s">
        <v>345</v>
      </c>
      <c r="C54" s="28"/>
      <c r="D54" s="28"/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/>
      <c r="M54" s="44"/>
      <c r="N54" s="44"/>
      <c r="O54" s="44"/>
      <c r="P54" s="44"/>
      <c r="Q54" s="272">
        <v>0</v>
      </c>
      <c r="R54" s="44">
        <v>0</v>
      </c>
      <c r="S54" s="44">
        <v>0</v>
      </c>
      <c r="T54" s="44">
        <v>0</v>
      </c>
      <c r="U54" s="44">
        <v>0</v>
      </c>
      <c r="V54" s="44">
        <v>0</v>
      </c>
      <c r="W54" s="44">
        <v>0</v>
      </c>
      <c r="X54" s="44">
        <v>0</v>
      </c>
      <c r="Y54" s="44"/>
      <c r="Z54" s="44"/>
      <c r="AA54" s="44"/>
      <c r="AB54" s="44"/>
      <c r="AC54" s="44"/>
      <c r="AD54" s="269">
        <v>0</v>
      </c>
    </row>
    <row r="55" spans="1:31" ht="15" thickBot="1" x14ac:dyDescent="0.25">
      <c r="A55" s="1" t="s">
        <v>72</v>
      </c>
      <c r="B55" s="52" t="s">
        <v>346</v>
      </c>
      <c r="C55" s="28"/>
      <c r="D55" s="28"/>
      <c r="E55" s="44">
        <v>0</v>
      </c>
      <c r="F55" s="44">
        <v>0</v>
      </c>
      <c r="G55" s="44">
        <v>1</v>
      </c>
      <c r="H55" s="44">
        <v>0</v>
      </c>
      <c r="I55" s="44">
        <v>1</v>
      </c>
      <c r="J55" s="44">
        <v>0</v>
      </c>
      <c r="K55" s="44">
        <v>1</v>
      </c>
      <c r="L55" s="44"/>
      <c r="M55" s="44"/>
      <c r="N55" s="44"/>
      <c r="O55" s="44"/>
      <c r="P55" s="44"/>
      <c r="Q55" s="272">
        <v>3</v>
      </c>
      <c r="R55" s="44">
        <v>0</v>
      </c>
      <c r="S55" s="44">
        <v>0</v>
      </c>
      <c r="T55" s="44">
        <v>1</v>
      </c>
      <c r="U55" s="44">
        <v>0</v>
      </c>
      <c r="V55" s="44">
        <v>1</v>
      </c>
      <c r="W55" s="44">
        <v>0</v>
      </c>
      <c r="X55" s="44">
        <v>1</v>
      </c>
      <c r="Y55" s="44"/>
      <c r="Z55" s="44"/>
      <c r="AA55" s="44"/>
      <c r="AB55" s="44"/>
      <c r="AC55" s="44"/>
      <c r="AD55" s="269">
        <v>3</v>
      </c>
    </row>
    <row r="56" spans="1:31" ht="15" thickBot="1" x14ac:dyDescent="0.25">
      <c r="A56" s="1" t="s">
        <v>72</v>
      </c>
      <c r="B56" s="52" t="s">
        <v>347</v>
      </c>
      <c r="C56" s="28"/>
      <c r="D56" s="28"/>
      <c r="E56" s="44">
        <v>1</v>
      </c>
      <c r="F56" s="44">
        <v>0</v>
      </c>
      <c r="G56" s="44">
        <v>0</v>
      </c>
      <c r="H56" s="44">
        <v>1</v>
      </c>
      <c r="I56" s="44">
        <v>0</v>
      </c>
      <c r="J56" s="44">
        <v>1</v>
      </c>
      <c r="K56" s="44">
        <v>0</v>
      </c>
      <c r="L56" s="44"/>
      <c r="M56" s="44"/>
      <c r="N56" s="44"/>
      <c r="O56" s="44"/>
      <c r="P56" s="44"/>
      <c r="Q56" s="272">
        <v>3</v>
      </c>
      <c r="R56" s="44">
        <v>1</v>
      </c>
      <c r="S56" s="44">
        <v>0</v>
      </c>
      <c r="T56" s="44">
        <v>0</v>
      </c>
      <c r="U56" s="44">
        <v>1</v>
      </c>
      <c r="V56" s="44">
        <v>0</v>
      </c>
      <c r="W56" s="44">
        <v>1</v>
      </c>
      <c r="X56" s="44">
        <v>0</v>
      </c>
      <c r="Y56" s="44"/>
      <c r="Z56" s="44"/>
      <c r="AA56" s="44"/>
      <c r="AB56" s="44"/>
      <c r="AC56" s="44"/>
      <c r="AD56" s="269">
        <v>3</v>
      </c>
    </row>
    <row r="57" spans="1:31" ht="15" thickBot="1" x14ac:dyDescent="0.25">
      <c r="A57" s="1" t="s">
        <v>72</v>
      </c>
      <c r="B57" s="52" t="s">
        <v>348</v>
      </c>
      <c r="C57" s="28"/>
      <c r="D57" s="28"/>
      <c r="E57" s="44">
        <v>0</v>
      </c>
      <c r="F57" s="44">
        <v>0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  <c r="L57" s="44"/>
      <c r="M57" s="44"/>
      <c r="N57" s="44"/>
      <c r="O57" s="44"/>
      <c r="P57" s="44"/>
      <c r="Q57" s="272">
        <v>0</v>
      </c>
      <c r="R57" s="44">
        <v>0</v>
      </c>
      <c r="S57" s="44">
        <v>0</v>
      </c>
      <c r="T57" s="44">
        <v>0</v>
      </c>
      <c r="U57" s="44">
        <v>0</v>
      </c>
      <c r="V57" s="44">
        <v>0</v>
      </c>
      <c r="W57" s="44">
        <v>0</v>
      </c>
      <c r="X57" s="44">
        <v>0</v>
      </c>
      <c r="Y57" s="44"/>
      <c r="Z57" s="44"/>
      <c r="AA57" s="44"/>
      <c r="AB57" s="44"/>
      <c r="AC57" s="44"/>
      <c r="AD57" s="269">
        <v>0</v>
      </c>
    </row>
    <row r="58" spans="1:31" ht="15" thickBot="1" x14ac:dyDescent="0.25">
      <c r="A58" s="1" t="s">
        <v>72</v>
      </c>
      <c r="B58" s="52" t="s">
        <v>349</v>
      </c>
      <c r="C58" s="28"/>
      <c r="D58" s="28"/>
      <c r="E58" s="44">
        <v>0</v>
      </c>
      <c r="F58" s="44">
        <v>0</v>
      </c>
      <c r="G58" s="44">
        <v>0</v>
      </c>
      <c r="H58" s="44">
        <v>0</v>
      </c>
      <c r="I58" s="44">
        <v>1</v>
      </c>
      <c r="J58" s="44">
        <v>0</v>
      </c>
      <c r="K58" s="44">
        <v>1</v>
      </c>
      <c r="L58" s="44"/>
      <c r="M58" s="44"/>
      <c r="N58" s="44"/>
      <c r="O58" s="44"/>
      <c r="P58" s="44"/>
      <c r="Q58" s="272">
        <v>2</v>
      </c>
      <c r="R58" s="44">
        <v>0</v>
      </c>
      <c r="S58" s="44">
        <v>0</v>
      </c>
      <c r="T58" s="44">
        <v>0</v>
      </c>
      <c r="U58" s="44">
        <v>0</v>
      </c>
      <c r="V58" s="44">
        <v>1</v>
      </c>
      <c r="W58" s="44">
        <v>0</v>
      </c>
      <c r="X58" s="44">
        <v>1</v>
      </c>
      <c r="Y58" s="44"/>
      <c r="Z58" s="44"/>
      <c r="AA58" s="44"/>
      <c r="AB58" s="44"/>
      <c r="AC58" s="44"/>
      <c r="AD58" s="269">
        <v>2</v>
      </c>
    </row>
    <row r="59" spans="1:31" ht="15" thickBot="1" x14ac:dyDescent="0.25">
      <c r="A59" s="1" t="s">
        <v>72</v>
      </c>
      <c r="B59" s="52" t="s">
        <v>350</v>
      </c>
      <c r="C59" s="28"/>
      <c r="D59" s="28"/>
      <c r="E59" s="44">
        <v>0</v>
      </c>
      <c r="F59" s="44">
        <v>0</v>
      </c>
      <c r="G59" s="44">
        <v>0</v>
      </c>
      <c r="H59" s="44">
        <v>0</v>
      </c>
      <c r="I59" s="44">
        <v>0</v>
      </c>
      <c r="J59" s="44">
        <v>0</v>
      </c>
      <c r="K59" s="44">
        <v>0</v>
      </c>
      <c r="L59" s="44"/>
      <c r="M59" s="44"/>
      <c r="N59" s="44"/>
      <c r="O59" s="44"/>
      <c r="P59" s="44"/>
      <c r="Q59" s="272">
        <v>0</v>
      </c>
      <c r="R59" s="44">
        <v>0</v>
      </c>
      <c r="S59" s="44">
        <v>0</v>
      </c>
      <c r="T59" s="44">
        <v>0</v>
      </c>
      <c r="U59" s="44">
        <v>0</v>
      </c>
      <c r="V59" s="44">
        <v>0</v>
      </c>
      <c r="W59" s="44">
        <v>0</v>
      </c>
      <c r="X59" s="44">
        <v>0</v>
      </c>
      <c r="Y59" s="44"/>
      <c r="Z59" s="44"/>
      <c r="AA59" s="44"/>
      <c r="AB59" s="44"/>
      <c r="AC59" s="44"/>
      <c r="AD59" s="269">
        <v>0</v>
      </c>
    </row>
    <row r="60" spans="1:31" ht="15" thickBot="1" x14ac:dyDescent="0.25">
      <c r="A60" s="1" t="s">
        <v>72</v>
      </c>
      <c r="B60" s="52" t="s">
        <v>351</v>
      </c>
      <c r="C60" s="28"/>
      <c r="D60" s="28"/>
      <c r="E60" s="44">
        <v>4</v>
      </c>
      <c r="F60" s="44">
        <v>2</v>
      </c>
      <c r="G60" s="44">
        <v>1</v>
      </c>
      <c r="H60" s="44">
        <v>0</v>
      </c>
      <c r="I60" s="44">
        <v>2</v>
      </c>
      <c r="J60" s="44">
        <v>0</v>
      </c>
      <c r="K60" s="44">
        <v>1</v>
      </c>
      <c r="L60" s="44"/>
      <c r="M60" s="44"/>
      <c r="N60" s="44"/>
      <c r="O60" s="44"/>
      <c r="P60" s="44"/>
      <c r="Q60" s="272">
        <v>10</v>
      </c>
      <c r="R60" s="44">
        <v>4</v>
      </c>
      <c r="S60" s="44">
        <v>2</v>
      </c>
      <c r="T60" s="44">
        <v>1</v>
      </c>
      <c r="U60" s="44">
        <v>0</v>
      </c>
      <c r="V60" s="44">
        <v>2</v>
      </c>
      <c r="W60" s="44">
        <v>0</v>
      </c>
      <c r="X60" s="44">
        <v>1</v>
      </c>
      <c r="Y60" s="44"/>
      <c r="Z60" s="44"/>
      <c r="AA60" s="44"/>
      <c r="AB60" s="44"/>
      <c r="AC60" s="44"/>
      <c r="AD60" s="269">
        <v>10</v>
      </c>
    </row>
    <row r="61" spans="1:31" ht="15" thickBot="1" x14ac:dyDescent="0.25">
      <c r="A61" s="1" t="s">
        <v>72</v>
      </c>
      <c r="B61" s="52" t="s">
        <v>352</v>
      </c>
      <c r="C61" s="28"/>
      <c r="D61" s="28"/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1</v>
      </c>
      <c r="L61" s="44"/>
      <c r="M61" s="44"/>
      <c r="N61" s="44"/>
      <c r="O61" s="44"/>
      <c r="P61" s="44"/>
      <c r="Q61" s="272">
        <v>1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1</v>
      </c>
      <c r="Y61" s="44"/>
      <c r="Z61" s="44"/>
      <c r="AA61" s="44"/>
      <c r="AB61" s="44"/>
      <c r="AC61" s="44"/>
      <c r="AD61" s="269">
        <v>1</v>
      </c>
    </row>
    <row r="62" spans="1:31" ht="15" thickBot="1" x14ac:dyDescent="0.25">
      <c r="A62" s="1" t="s">
        <v>72</v>
      </c>
      <c r="B62" s="52" t="s">
        <v>353</v>
      </c>
      <c r="C62" s="28"/>
      <c r="D62" s="28"/>
      <c r="E62" s="44">
        <v>1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/>
      <c r="M62" s="44"/>
      <c r="N62" s="44"/>
      <c r="O62" s="44"/>
      <c r="P62" s="44"/>
      <c r="Q62" s="272">
        <v>1</v>
      </c>
      <c r="R62" s="44">
        <v>1</v>
      </c>
      <c r="S62" s="44">
        <v>0</v>
      </c>
      <c r="T62" s="44">
        <v>0</v>
      </c>
      <c r="U62" s="44">
        <v>0</v>
      </c>
      <c r="V62" s="44">
        <v>0</v>
      </c>
      <c r="W62" s="44">
        <v>0</v>
      </c>
      <c r="X62" s="44">
        <v>0</v>
      </c>
      <c r="Y62" s="44"/>
      <c r="Z62" s="44"/>
      <c r="AA62" s="44"/>
      <c r="AB62" s="44"/>
      <c r="AC62" s="44"/>
      <c r="AD62" s="269">
        <v>1</v>
      </c>
    </row>
    <row r="63" spans="1:31" ht="15" thickBot="1" x14ac:dyDescent="0.25">
      <c r="A63" s="51" t="s">
        <v>72</v>
      </c>
      <c r="B63" s="52" t="s">
        <v>354</v>
      </c>
      <c r="C63" s="28"/>
      <c r="D63" s="28"/>
      <c r="E63" s="44">
        <v>9</v>
      </c>
      <c r="F63" s="44">
        <v>4</v>
      </c>
      <c r="G63" s="44">
        <v>16</v>
      </c>
      <c r="H63" s="44">
        <v>18</v>
      </c>
      <c r="I63" s="44">
        <v>8</v>
      </c>
      <c r="J63" s="44">
        <v>1</v>
      </c>
      <c r="K63" s="44">
        <v>6</v>
      </c>
      <c r="L63" s="44"/>
      <c r="M63" s="44"/>
      <c r="N63" s="44"/>
      <c r="O63" s="44"/>
      <c r="P63" s="44"/>
      <c r="Q63" s="272">
        <v>62</v>
      </c>
      <c r="R63" s="44">
        <v>13</v>
      </c>
      <c r="S63" s="44">
        <v>8</v>
      </c>
      <c r="T63" s="44">
        <v>23</v>
      </c>
      <c r="U63" s="44">
        <v>19</v>
      </c>
      <c r="V63" s="44">
        <v>9</v>
      </c>
      <c r="W63" s="44">
        <v>1</v>
      </c>
      <c r="X63" s="44">
        <v>9</v>
      </c>
      <c r="Y63" s="44"/>
      <c r="Z63" s="44"/>
      <c r="AA63" s="44"/>
      <c r="AB63" s="44"/>
      <c r="AC63" s="44"/>
      <c r="AD63" s="269">
        <v>82</v>
      </c>
    </row>
    <row r="64" spans="1:31" ht="15" thickBot="1" x14ac:dyDescent="0.25">
      <c r="A64" s="294" t="s">
        <v>160</v>
      </c>
      <c r="B64" s="295"/>
      <c r="C64" s="76">
        <v>0.98432179341657211</v>
      </c>
      <c r="D64" s="9">
        <v>0.8671875</v>
      </c>
      <c r="E64" s="5">
        <v>20</v>
      </c>
      <c r="F64" s="5">
        <v>14</v>
      </c>
      <c r="G64" s="5">
        <v>20</v>
      </c>
      <c r="H64" s="5">
        <v>21</v>
      </c>
      <c r="I64" s="5">
        <v>16</v>
      </c>
      <c r="J64" s="5">
        <v>6</v>
      </c>
      <c r="K64" s="5">
        <v>14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273">
        <v>111</v>
      </c>
      <c r="R64" s="5">
        <v>25</v>
      </c>
      <c r="S64" s="5">
        <v>13</v>
      </c>
      <c r="T64" s="5">
        <v>27</v>
      </c>
      <c r="U64" s="5">
        <v>23</v>
      </c>
      <c r="V64" s="5">
        <v>17</v>
      </c>
      <c r="W64" s="5">
        <v>6</v>
      </c>
      <c r="X64" s="5">
        <v>17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270">
        <v>128</v>
      </c>
    </row>
    <row r="65" spans="1:31" ht="15" thickBot="1" x14ac:dyDescent="0.25">
      <c r="A65" s="1" t="s">
        <v>83</v>
      </c>
      <c r="B65" s="52" t="s">
        <v>355</v>
      </c>
      <c r="C65" s="28"/>
      <c r="D65" s="28"/>
      <c r="E65" s="44">
        <v>4</v>
      </c>
      <c r="F65" s="44">
        <v>1</v>
      </c>
      <c r="G65" s="44">
        <v>3</v>
      </c>
      <c r="H65" s="44">
        <v>5</v>
      </c>
      <c r="I65" s="44">
        <v>3</v>
      </c>
      <c r="J65" s="44">
        <v>9</v>
      </c>
      <c r="K65" s="44">
        <v>2</v>
      </c>
      <c r="L65" s="44"/>
      <c r="M65" s="44"/>
      <c r="N65" s="44"/>
      <c r="O65" s="44"/>
      <c r="P65" s="44"/>
      <c r="Q65" s="272">
        <v>27</v>
      </c>
      <c r="R65" s="44">
        <v>5</v>
      </c>
      <c r="S65" s="44">
        <v>2</v>
      </c>
      <c r="T65" s="44">
        <v>5</v>
      </c>
      <c r="U65" s="44">
        <v>7</v>
      </c>
      <c r="V65" s="44">
        <v>5</v>
      </c>
      <c r="W65" s="44">
        <v>11</v>
      </c>
      <c r="X65" s="44">
        <v>2</v>
      </c>
      <c r="Y65" s="44"/>
      <c r="Z65" s="44"/>
      <c r="AA65" s="44"/>
      <c r="AB65" s="44"/>
      <c r="AC65" s="44"/>
      <c r="AD65" s="269">
        <v>37</v>
      </c>
      <c r="AE65" s="127"/>
    </row>
    <row r="66" spans="1:31" ht="15" thickBot="1" x14ac:dyDescent="0.25">
      <c r="A66" s="1" t="s">
        <v>83</v>
      </c>
      <c r="B66" s="52" t="s">
        <v>356</v>
      </c>
      <c r="C66" s="28"/>
      <c r="D66" s="28"/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/>
      <c r="M66" s="44"/>
      <c r="N66" s="44"/>
      <c r="O66" s="44"/>
      <c r="P66" s="44"/>
      <c r="Q66" s="272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4">
        <v>0</v>
      </c>
      <c r="Y66" s="44"/>
      <c r="Z66" s="44"/>
      <c r="AA66" s="44"/>
      <c r="AB66" s="44"/>
      <c r="AC66" s="44"/>
      <c r="AD66" s="269">
        <v>0</v>
      </c>
    </row>
    <row r="67" spans="1:31" ht="15" thickBot="1" x14ac:dyDescent="0.25">
      <c r="A67" s="1" t="s">
        <v>83</v>
      </c>
      <c r="B67" s="52" t="s">
        <v>357</v>
      </c>
      <c r="C67" s="28"/>
      <c r="D67" s="28"/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/>
      <c r="M67" s="44"/>
      <c r="N67" s="44"/>
      <c r="O67" s="44"/>
      <c r="P67" s="44"/>
      <c r="Q67" s="272">
        <v>0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44">
        <v>0</v>
      </c>
      <c r="X67" s="44">
        <v>0</v>
      </c>
      <c r="Y67" s="44"/>
      <c r="Z67" s="44"/>
      <c r="AA67" s="44"/>
      <c r="AB67" s="44"/>
      <c r="AC67" s="44"/>
      <c r="AD67" s="269">
        <v>0</v>
      </c>
    </row>
    <row r="68" spans="1:31" ht="15" thickBot="1" x14ac:dyDescent="0.25">
      <c r="A68" s="1" t="s">
        <v>83</v>
      </c>
      <c r="B68" s="52" t="s">
        <v>358</v>
      </c>
      <c r="C68" s="28"/>
      <c r="D68" s="28"/>
      <c r="E68" s="44">
        <v>0</v>
      </c>
      <c r="F68" s="44">
        <v>0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  <c r="L68" s="44"/>
      <c r="M68" s="44"/>
      <c r="N68" s="44"/>
      <c r="O68" s="44"/>
      <c r="P68" s="44"/>
      <c r="Q68" s="272">
        <v>0</v>
      </c>
      <c r="R68" s="44">
        <v>0</v>
      </c>
      <c r="S68" s="44">
        <v>0</v>
      </c>
      <c r="T68" s="44">
        <v>0</v>
      </c>
      <c r="U68" s="44">
        <v>0</v>
      </c>
      <c r="V68" s="44">
        <v>0</v>
      </c>
      <c r="W68" s="44">
        <v>0</v>
      </c>
      <c r="X68" s="44">
        <v>0</v>
      </c>
      <c r="Y68" s="44"/>
      <c r="Z68" s="44"/>
      <c r="AA68" s="44"/>
      <c r="AB68" s="44"/>
      <c r="AC68" s="44"/>
      <c r="AD68" s="269">
        <v>0</v>
      </c>
    </row>
    <row r="69" spans="1:31" ht="15" thickBot="1" x14ac:dyDescent="0.25">
      <c r="A69" s="1" t="s">
        <v>83</v>
      </c>
      <c r="B69" s="52" t="s">
        <v>359</v>
      </c>
      <c r="C69" s="28"/>
      <c r="D69" s="28"/>
      <c r="E69" s="44">
        <v>0</v>
      </c>
      <c r="F69" s="44">
        <v>0</v>
      </c>
      <c r="G69" s="44">
        <v>0</v>
      </c>
      <c r="H69" s="44">
        <v>0</v>
      </c>
      <c r="I69" s="44">
        <v>0</v>
      </c>
      <c r="J69" s="44">
        <v>0</v>
      </c>
      <c r="K69" s="44">
        <v>0</v>
      </c>
      <c r="L69" s="44"/>
      <c r="M69" s="44"/>
      <c r="N69" s="44"/>
      <c r="O69" s="44"/>
      <c r="P69" s="44"/>
      <c r="Q69" s="272">
        <v>0</v>
      </c>
      <c r="R69" s="44">
        <v>0</v>
      </c>
      <c r="S69" s="44">
        <v>0</v>
      </c>
      <c r="T69" s="44">
        <v>0</v>
      </c>
      <c r="U69" s="44">
        <v>0</v>
      </c>
      <c r="V69" s="44">
        <v>0</v>
      </c>
      <c r="W69" s="44">
        <v>0</v>
      </c>
      <c r="X69" s="44">
        <v>0</v>
      </c>
      <c r="Y69" s="44"/>
      <c r="Z69" s="44"/>
      <c r="AA69" s="44"/>
      <c r="AB69" s="44"/>
      <c r="AC69" s="44"/>
      <c r="AD69" s="269">
        <v>0</v>
      </c>
    </row>
    <row r="70" spans="1:31" ht="15" thickBot="1" x14ac:dyDescent="0.25">
      <c r="A70" s="1" t="s">
        <v>83</v>
      </c>
      <c r="B70" s="52" t="s">
        <v>360</v>
      </c>
      <c r="C70" s="28"/>
      <c r="D70" s="28"/>
      <c r="E70" s="44">
        <v>0</v>
      </c>
      <c r="F70" s="44">
        <v>0</v>
      </c>
      <c r="G70" s="44">
        <v>0</v>
      </c>
      <c r="H70" s="44">
        <v>0</v>
      </c>
      <c r="I70" s="44">
        <v>0</v>
      </c>
      <c r="J70" s="44">
        <v>0</v>
      </c>
      <c r="K70" s="44">
        <v>0</v>
      </c>
      <c r="L70" s="44"/>
      <c r="M70" s="44"/>
      <c r="N70" s="44"/>
      <c r="O70" s="44"/>
      <c r="P70" s="44"/>
      <c r="Q70" s="272">
        <v>0</v>
      </c>
      <c r="R70" s="44">
        <v>0</v>
      </c>
      <c r="S70" s="44">
        <v>0</v>
      </c>
      <c r="T70" s="44">
        <v>0</v>
      </c>
      <c r="U70" s="44">
        <v>0</v>
      </c>
      <c r="V70" s="44">
        <v>0</v>
      </c>
      <c r="W70" s="44">
        <v>0</v>
      </c>
      <c r="X70" s="44">
        <v>0</v>
      </c>
      <c r="Y70" s="44"/>
      <c r="Z70" s="44"/>
      <c r="AA70" s="44"/>
      <c r="AB70" s="44"/>
      <c r="AC70" s="44"/>
      <c r="AD70" s="269">
        <v>0</v>
      </c>
    </row>
    <row r="71" spans="1:31" ht="15" thickBot="1" x14ac:dyDescent="0.25">
      <c r="A71" s="1" t="s">
        <v>83</v>
      </c>
      <c r="B71" s="52" t="s">
        <v>361</v>
      </c>
      <c r="C71" s="28"/>
      <c r="D71" s="28"/>
      <c r="E71" s="44">
        <v>0</v>
      </c>
      <c r="F71" s="44">
        <v>0</v>
      </c>
      <c r="G71" s="44">
        <v>0</v>
      </c>
      <c r="H71" s="44">
        <v>0</v>
      </c>
      <c r="I71" s="44">
        <v>0</v>
      </c>
      <c r="J71" s="44">
        <v>0</v>
      </c>
      <c r="K71" s="44">
        <v>0</v>
      </c>
      <c r="L71" s="44"/>
      <c r="M71" s="44"/>
      <c r="N71" s="44"/>
      <c r="O71" s="44"/>
      <c r="P71" s="44"/>
      <c r="Q71" s="272">
        <v>0</v>
      </c>
      <c r="R71" s="44">
        <v>0</v>
      </c>
      <c r="S71" s="44">
        <v>0</v>
      </c>
      <c r="T71" s="44">
        <v>0</v>
      </c>
      <c r="U71" s="44">
        <v>0</v>
      </c>
      <c r="V71" s="44">
        <v>0</v>
      </c>
      <c r="W71" s="44">
        <v>0</v>
      </c>
      <c r="X71" s="44">
        <v>0</v>
      </c>
      <c r="Y71" s="44"/>
      <c r="Z71" s="44"/>
      <c r="AA71" s="44"/>
      <c r="AB71" s="44"/>
      <c r="AC71" s="44"/>
      <c r="AD71" s="269">
        <v>0</v>
      </c>
    </row>
    <row r="72" spans="1:31" ht="15" thickBot="1" x14ac:dyDescent="0.25">
      <c r="A72" s="1" t="s">
        <v>83</v>
      </c>
      <c r="B72" s="52" t="s">
        <v>362</v>
      </c>
      <c r="C72" s="28"/>
      <c r="D72" s="28"/>
      <c r="E72" s="44">
        <v>0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44"/>
      <c r="M72" s="44"/>
      <c r="N72" s="44"/>
      <c r="O72" s="44"/>
      <c r="P72" s="44"/>
      <c r="Q72" s="272">
        <v>0</v>
      </c>
      <c r="R72" s="44">
        <v>0</v>
      </c>
      <c r="S72" s="44">
        <v>0</v>
      </c>
      <c r="T72" s="44">
        <v>0</v>
      </c>
      <c r="U72" s="44">
        <v>0</v>
      </c>
      <c r="V72" s="44">
        <v>0</v>
      </c>
      <c r="W72" s="44">
        <v>0</v>
      </c>
      <c r="X72" s="44">
        <v>0</v>
      </c>
      <c r="Y72" s="44"/>
      <c r="Z72" s="44"/>
      <c r="AA72" s="44"/>
      <c r="AB72" s="44"/>
      <c r="AC72" s="44"/>
      <c r="AD72" s="269">
        <v>0</v>
      </c>
    </row>
    <row r="73" spans="1:31" ht="15" thickBot="1" x14ac:dyDescent="0.25">
      <c r="A73" s="1" t="s">
        <v>83</v>
      </c>
      <c r="B73" s="52" t="s">
        <v>363</v>
      </c>
      <c r="C73" s="28"/>
      <c r="D73" s="28"/>
      <c r="E73" s="44">
        <v>0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  <c r="L73" s="44"/>
      <c r="M73" s="44"/>
      <c r="N73" s="44"/>
      <c r="O73" s="44"/>
      <c r="P73" s="44"/>
      <c r="Q73" s="272">
        <v>0</v>
      </c>
      <c r="R73" s="44">
        <v>0</v>
      </c>
      <c r="S73" s="44">
        <v>0</v>
      </c>
      <c r="T73" s="44">
        <v>0</v>
      </c>
      <c r="U73" s="44">
        <v>0</v>
      </c>
      <c r="V73" s="44">
        <v>0</v>
      </c>
      <c r="W73" s="44">
        <v>0</v>
      </c>
      <c r="X73" s="44">
        <v>0</v>
      </c>
      <c r="Y73" s="44"/>
      <c r="Z73" s="44"/>
      <c r="AA73" s="44"/>
      <c r="AB73" s="44"/>
      <c r="AC73" s="44"/>
      <c r="AD73" s="269">
        <v>0</v>
      </c>
    </row>
    <row r="74" spans="1:31" ht="15" thickBot="1" x14ac:dyDescent="0.25">
      <c r="A74" s="1" t="s">
        <v>83</v>
      </c>
      <c r="B74" s="52" t="s">
        <v>364</v>
      </c>
      <c r="C74" s="28"/>
      <c r="D74" s="28"/>
      <c r="E74" s="44">
        <v>0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/>
      <c r="M74" s="44"/>
      <c r="N74" s="44"/>
      <c r="O74" s="44"/>
      <c r="P74" s="44"/>
      <c r="Q74" s="272">
        <v>0</v>
      </c>
      <c r="R74" s="44">
        <v>0</v>
      </c>
      <c r="S74" s="44">
        <v>0</v>
      </c>
      <c r="T74" s="44">
        <v>0</v>
      </c>
      <c r="U74" s="44">
        <v>0</v>
      </c>
      <c r="V74" s="44">
        <v>0</v>
      </c>
      <c r="W74" s="44">
        <v>0</v>
      </c>
      <c r="X74" s="44">
        <v>0</v>
      </c>
      <c r="Y74" s="44"/>
      <c r="Z74" s="44"/>
      <c r="AA74" s="44"/>
      <c r="AB74" s="44"/>
      <c r="AC74" s="44"/>
      <c r="AD74" s="269">
        <v>0</v>
      </c>
    </row>
    <row r="75" spans="1:31" ht="15" thickBot="1" x14ac:dyDescent="0.25">
      <c r="A75" s="294" t="s">
        <v>437</v>
      </c>
      <c r="B75" s="295"/>
      <c r="C75" s="76">
        <v>0.80366710322657453</v>
      </c>
      <c r="D75" s="9">
        <v>0.72972972972972971</v>
      </c>
      <c r="E75" s="5">
        <v>4</v>
      </c>
      <c r="F75" s="5">
        <v>1</v>
      </c>
      <c r="G75" s="5">
        <v>3</v>
      </c>
      <c r="H75" s="5">
        <v>5</v>
      </c>
      <c r="I75" s="5">
        <v>3</v>
      </c>
      <c r="J75" s="5">
        <v>9</v>
      </c>
      <c r="K75" s="5">
        <v>2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273">
        <v>27</v>
      </c>
      <c r="R75" s="5">
        <v>5</v>
      </c>
      <c r="S75" s="5">
        <v>2</v>
      </c>
      <c r="T75" s="5">
        <v>5</v>
      </c>
      <c r="U75" s="5">
        <v>7</v>
      </c>
      <c r="V75" s="5">
        <v>5</v>
      </c>
      <c r="W75" s="5">
        <v>11</v>
      </c>
      <c r="X75" s="5">
        <v>2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270">
        <v>37</v>
      </c>
    </row>
    <row r="76" spans="1:31" ht="15" thickBot="1" x14ac:dyDescent="0.25">
      <c r="A76" s="1" t="s">
        <v>89</v>
      </c>
      <c r="B76" s="52" t="s">
        <v>365</v>
      </c>
      <c r="C76" s="28"/>
      <c r="D76" s="28"/>
      <c r="E76" s="44">
        <v>0</v>
      </c>
      <c r="F76" s="44">
        <v>0</v>
      </c>
      <c r="G76" s="44">
        <v>3</v>
      </c>
      <c r="H76" s="44">
        <v>1</v>
      </c>
      <c r="I76" s="44">
        <v>0</v>
      </c>
      <c r="J76" s="44">
        <v>0</v>
      </c>
      <c r="K76" s="44">
        <v>0</v>
      </c>
      <c r="L76" s="44"/>
      <c r="M76" s="44"/>
      <c r="N76" s="44"/>
      <c r="O76" s="44"/>
      <c r="P76" s="44"/>
      <c r="Q76" s="272">
        <v>4</v>
      </c>
      <c r="R76" s="44">
        <v>0</v>
      </c>
      <c r="S76" s="44">
        <v>0</v>
      </c>
      <c r="T76" s="44">
        <v>3</v>
      </c>
      <c r="U76" s="44">
        <v>1</v>
      </c>
      <c r="V76" s="44">
        <v>0</v>
      </c>
      <c r="W76" s="44">
        <v>0</v>
      </c>
      <c r="X76" s="44">
        <v>0</v>
      </c>
      <c r="Y76" s="44"/>
      <c r="Z76" s="44"/>
      <c r="AA76" s="44"/>
      <c r="AB76" s="44"/>
      <c r="AC76" s="44"/>
      <c r="AD76" s="269">
        <v>4</v>
      </c>
      <c r="AE76" s="127"/>
    </row>
    <row r="77" spans="1:31" ht="15" thickBot="1" x14ac:dyDescent="0.25">
      <c r="A77" s="1" t="s">
        <v>89</v>
      </c>
      <c r="B77" s="52" t="s">
        <v>366</v>
      </c>
      <c r="C77" s="28"/>
      <c r="D77" s="28"/>
      <c r="E77" s="44">
        <v>1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/>
      <c r="M77" s="44"/>
      <c r="N77" s="44"/>
      <c r="O77" s="44"/>
      <c r="P77" s="44"/>
      <c r="Q77" s="272">
        <v>1</v>
      </c>
      <c r="R77" s="44">
        <v>2</v>
      </c>
      <c r="S77" s="44">
        <v>0</v>
      </c>
      <c r="T77" s="44">
        <v>0</v>
      </c>
      <c r="U77" s="44">
        <v>0</v>
      </c>
      <c r="V77" s="44">
        <v>1</v>
      </c>
      <c r="W77" s="44">
        <v>1</v>
      </c>
      <c r="X77" s="44">
        <v>0</v>
      </c>
      <c r="Y77" s="44"/>
      <c r="Z77" s="44"/>
      <c r="AA77" s="44"/>
      <c r="AB77" s="44"/>
      <c r="AC77" s="44"/>
      <c r="AD77" s="269">
        <v>4</v>
      </c>
    </row>
    <row r="78" spans="1:31" ht="15" thickBot="1" x14ac:dyDescent="0.25">
      <c r="A78" s="1" t="s">
        <v>89</v>
      </c>
      <c r="B78" s="52" t="s">
        <v>367</v>
      </c>
      <c r="C78" s="28"/>
      <c r="D78" s="28"/>
      <c r="E78" s="44">
        <v>2</v>
      </c>
      <c r="F78" s="44">
        <v>1</v>
      </c>
      <c r="G78" s="44">
        <v>0</v>
      </c>
      <c r="H78" s="44">
        <v>1</v>
      </c>
      <c r="I78" s="44">
        <v>1</v>
      </c>
      <c r="J78" s="44">
        <v>0</v>
      </c>
      <c r="K78" s="44">
        <v>0</v>
      </c>
      <c r="L78" s="44"/>
      <c r="M78" s="44"/>
      <c r="N78" s="44"/>
      <c r="O78" s="44"/>
      <c r="P78" s="44"/>
      <c r="Q78" s="272">
        <v>5</v>
      </c>
      <c r="R78" s="44">
        <v>2</v>
      </c>
      <c r="S78" s="44">
        <v>1</v>
      </c>
      <c r="T78" s="44">
        <v>0</v>
      </c>
      <c r="U78" s="44">
        <v>1</v>
      </c>
      <c r="V78" s="44">
        <v>1</v>
      </c>
      <c r="W78" s="44">
        <v>1</v>
      </c>
      <c r="X78" s="44">
        <v>0</v>
      </c>
      <c r="Y78" s="44"/>
      <c r="Z78" s="44"/>
      <c r="AA78" s="44"/>
      <c r="AB78" s="44"/>
      <c r="AC78" s="44"/>
      <c r="AD78" s="269">
        <v>6</v>
      </c>
    </row>
    <row r="79" spans="1:31" ht="15" thickBot="1" x14ac:dyDescent="0.25">
      <c r="A79" s="1" t="s">
        <v>89</v>
      </c>
      <c r="B79" s="52" t="s">
        <v>368</v>
      </c>
      <c r="C79" s="28"/>
      <c r="D79" s="28"/>
      <c r="E79" s="44">
        <v>0</v>
      </c>
      <c r="F79" s="44">
        <v>0</v>
      </c>
      <c r="G79" s="44">
        <v>1</v>
      </c>
      <c r="H79" s="44">
        <v>0</v>
      </c>
      <c r="I79" s="44">
        <v>0</v>
      </c>
      <c r="J79" s="44">
        <v>0</v>
      </c>
      <c r="K79" s="44">
        <v>0</v>
      </c>
      <c r="L79" s="44"/>
      <c r="M79" s="44"/>
      <c r="N79" s="44"/>
      <c r="O79" s="44"/>
      <c r="P79" s="44"/>
      <c r="Q79" s="272">
        <v>1</v>
      </c>
      <c r="R79" s="44">
        <v>0</v>
      </c>
      <c r="S79" s="44">
        <v>1</v>
      </c>
      <c r="T79" s="44">
        <v>1</v>
      </c>
      <c r="U79" s="44">
        <v>0</v>
      </c>
      <c r="V79" s="44">
        <v>0</v>
      </c>
      <c r="W79" s="44">
        <v>0</v>
      </c>
      <c r="X79" s="44">
        <v>0</v>
      </c>
      <c r="Y79" s="44"/>
      <c r="Z79" s="44"/>
      <c r="AA79" s="44"/>
      <c r="AB79" s="44"/>
      <c r="AC79" s="44"/>
      <c r="AD79" s="269">
        <v>2</v>
      </c>
    </row>
    <row r="80" spans="1:31" ht="15" thickBot="1" x14ac:dyDescent="0.25">
      <c r="A80" s="1" t="s">
        <v>89</v>
      </c>
      <c r="B80" s="52" t="s">
        <v>369</v>
      </c>
      <c r="C80" s="28"/>
      <c r="D80" s="28"/>
      <c r="E80" s="44">
        <v>0</v>
      </c>
      <c r="F80" s="44">
        <v>1</v>
      </c>
      <c r="G80" s="44">
        <v>0</v>
      </c>
      <c r="H80" s="44">
        <v>1</v>
      </c>
      <c r="I80" s="44">
        <v>0</v>
      </c>
      <c r="J80" s="44">
        <v>0</v>
      </c>
      <c r="K80" s="44">
        <v>1</v>
      </c>
      <c r="L80" s="44"/>
      <c r="M80" s="44"/>
      <c r="N80" s="44"/>
      <c r="O80" s="44"/>
      <c r="P80" s="44"/>
      <c r="Q80" s="272">
        <v>3</v>
      </c>
      <c r="R80" s="44">
        <v>0</v>
      </c>
      <c r="S80" s="44">
        <v>1</v>
      </c>
      <c r="T80" s="44">
        <v>0</v>
      </c>
      <c r="U80" s="44">
        <v>1</v>
      </c>
      <c r="V80" s="44">
        <v>0</v>
      </c>
      <c r="W80" s="44">
        <v>0</v>
      </c>
      <c r="X80" s="44">
        <v>1</v>
      </c>
      <c r="Y80" s="44"/>
      <c r="Z80" s="44"/>
      <c r="AA80" s="44"/>
      <c r="AB80" s="44"/>
      <c r="AC80" s="44"/>
      <c r="AD80" s="269">
        <v>3</v>
      </c>
    </row>
    <row r="81" spans="1:31" ht="15" thickBot="1" x14ac:dyDescent="0.25">
      <c r="A81" s="294" t="s">
        <v>438</v>
      </c>
      <c r="B81" s="295"/>
      <c r="C81" s="76">
        <v>0.82328726845045563</v>
      </c>
      <c r="D81" s="9">
        <v>0.73684210526315785</v>
      </c>
      <c r="E81" s="5">
        <v>3</v>
      </c>
      <c r="F81" s="5">
        <v>2</v>
      </c>
      <c r="G81" s="5">
        <v>4</v>
      </c>
      <c r="H81" s="5">
        <v>3</v>
      </c>
      <c r="I81" s="5">
        <v>1</v>
      </c>
      <c r="J81" s="5">
        <v>0</v>
      </c>
      <c r="K81" s="5">
        <v>1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273">
        <v>14</v>
      </c>
      <c r="R81" s="5">
        <v>4</v>
      </c>
      <c r="S81" s="5">
        <v>3</v>
      </c>
      <c r="T81" s="5">
        <v>4</v>
      </c>
      <c r="U81" s="5">
        <v>3</v>
      </c>
      <c r="V81" s="5">
        <v>2</v>
      </c>
      <c r="W81" s="5">
        <v>2</v>
      </c>
      <c r="X81" s="5">
        <v>1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270">
        <v>19</v>
      </c>
    </row>
    <row r="82" spans="1:31" ht="15" thickBot="1" x14ac:dyDescent="0.25">
      <c r="A82" s="1" t="s">
        <v>100</v>
      </c>
      <c r="B82" s="52" t="s">
        <v>370</v>
      </c>
      <c r="C82" s="28"/>
      <c r="D82" s="28"/>
      <c r="E82" s="44">
        <v>0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  <c r="L82" s="44"/>
      <c r="M82" s="44"/>
      <c r="N82" s="44"/>
      <c r="O82" s="44"/>
      <c r="P82" s="44"/>
      <c r="Q82" s="272">
        <v>0</v>
      </c>
      <c r="R82" s="44">
        <v>0</v>
      </c>
      <c r="S82" s="44">
        <v>0</v>
      </c>
      <c r="T82" s="44">
        <v>0</v>
      </c>
      <c r="U82" s="44">
        <v>0</v>
      </c>
      <c r="V82" s="44">
        <v>0</v>
      </c>
      <c r="W82" s="44">
        <v>0</v>
      </c>
      <c r="X82" s="44">
        <v>0</v>
      </c>
      <c r="Y82" s="44"/>
      <c r="Z82" s="44"/>
      <c r="AA82" s="44"/>
      <c r="AB82" s="44"/>
      <c r="AC82" s="44"/>
      <c r="AD82" s="269">
        <v>0</v>
      </c>
      <c r="AE82" s="127"/>
    </row>
    <row r="83" spans="1:31" ht="15" thickBot="1" x14ac:dyDescent="0.25">
      <c r="A83" s="1" t="s">
        <v>100</v>
      </c>
      <c r="B83" s="52" t="s">
        <v>371</v>
      </c>
      <c r="C83" s="28"/>
      <c r="D83" s="28"/>
      <c r="E83" s="44">
        <v>0</v>
      </c>
      <c r="F83" s="44">
        <v>0</v>
      </c>
      <c r="G83" s="44">
        <v>0</v>
      </c>
      <c r="H83" s="44">
        <v>0</v>
      </c>
      <c r="I83" s="44">
        <v>1</v>
      </c>
      <c r="J83" s="44">
        <v>0</v>
      </c>
      <c r="K83" s="44">
        <v>0</v>
      </c>
      <c r="L83" s="44"/>
      <c r="M83" s="44"/>
      <c r="N83" s="44"/>
      <c r="O83" s="44"/>
      <c r="P83" s="44"/>
      <c r="Q83" s="272">
        <v>1</v>
      </c>
      <c r="R83" s="44">
        <v>0</v>
      </c>
      <c r="S83" s="44">
        <v>0</v>
      </c>
      <c r="T83" s="44">
        <v>0</v>
      </c>
      <c r="U83" s="44">
        <v>0</v>
      </c>
      <c r="V83" s="44">
        <v>1</v>
      </c>
      <c r="W83" s="44">
        <v>0</v>
      </c>
      <c r="X83" s="44">
        <v>0</v>
      </c>
      <c r="Y83" s="44"/>
      <c r="Z83" s="44"/>
      <c r="AA83" s="44"/>
      <c r="AB83" s="44"/>
      <c r="AC83" s="44"/>
      <c r="AD83" s="269">
        <v>1</v>
      </c>
    </row>
    <row r="84" spans="1:31" ht="15" thickBot="1" x14ac:dyDescent="0.25">
      <c r="A84" s="1" t="s">
        <v>100</v>
      </c>
      <c r="B84" s="52" t="s">
        <v>372</v>
      </c>
      <c r="C84" s="28"/>
      <c r="D84" s="28"/>
      <c r="E84" s="44">
        <v>0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/>
      <c r="M84" s="44"/>
      <c r="N84" s="44"/>
      <c r="O84" s="44"/>
      <c r="P84" s="44"/>
      <c r="Q84" s="272">
        <v>0</v>
      </c>
      <c r="R84" s="44">
        <v>0</v>
      </c>
      <c r="S84" s="44">
        <v>0</v>
      </c>
      <c r="T84" s="44">
        <v>0</v>
      </c>
      <c r="U84" s="44">
        <v>0</v>
      </c>
      <c r="V84" s="44">
        <v>0</v>
      </c>
      <c r="W84" s="44">
        <v>0</v>
      </c>
      <c r="X84" s="44">
        <v>0</v>
      </c>
      <c r="Y84" s="44"/>
      <c r="Z84" s="44"/>
      <c r="AA84" s="44"/>
      <c r="AB84" s="44"/>
      <c r="AC84" s="44"/>
      <c r="AD84" s="269">
        <v>0</v>
      </c>
    </row>
    <row r="85" spans="1:31" ht="15" thickBot="1" x14ac:dyDescent="0.25">
      <c r="A85" s="1" t="s">
        <v>100</v>
      </c>
      <c r="B85" s="52" t="s">
        <v>379</v>
      </c>
      <c r="C85" s="28"/>
      <c r="D85" s="28"/>
      <c r="E85" s="44">
        <v>2</v>
      </c>
      <c r="F85" s="44">
        <v>2</v>
      </c>
      <c r="G85" s="44">
        <v>1</v>
      </c>
      <c r="H85" s="44">
        <v>1</v>
      </c>
      <c r="I85" s="44">
        <v>0</v>
      </c>
      <c r="J85" s="44">
        <v>1</v>
      </c>
      <c r="K85" s="44">
        <v>2</v>
      </c>
      <c r="L85" s="44"/>
      <c r="M85" s="44"/>
      <c r="N85" s="44"/>
      <c r="O85" s="44"/>
      <c r="P85" s="44"/>
      <c r="Q85" s="272">
        <v>9</v>
      </c>
      <c r="R85" s="44">
        <v>2</v>
      </c>
      <c r="S85" s="44">
        <v>2</v>
      </c>
      <c r="T85" s="44">
        <v>1</v>
      </c>
      <c r="U85" s="44">
        <v>1</v>
      </c>
      <c r="V85" s="44">
        <v>0</v>
      </c>
      <c r="W85" s="44">
        <v>0</v>
      </c>
      <c r="X85" s="44">
        <v>2</v>
      </c>
      <c r="Y85" s="44"/>
      <c r="Z85" s="44"/>
      <c r="AA85" s="44"/>
      <c r="AB85" s="44"/>
      <c r="AC85" s="44"/>
      <c r="AD85" s="269">
        <v>8</v>
      </c>
    </row>
    <row r="86" spans="1:31" ht="15" thickBot="1" x14ac:dyDescent="0.25">
      <c r="A86" s="1" t="s">
        <v>100</v>
      </c>
      <c r="B86" s="52" t="s">
        <v>373</v>
      </c>
      <c r="C86" s="28"/>
      <c r="D86" s="28"/>
      <c r="E86" s="44">
        <v>0</v>
      </c>
      <c r="F86" s="44">
        <v>1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/>
      <c r="M86" s="44"/>
      <c r="N86" s="44"/>
      <c r="O86" s="44"/>
      <c r="P86" s="44"/>
      <c r="Q86" s="272">
        <v>1</v>
      </c>
      <c r="R86" s="44">
        <v>0</v>
      </c>
      <c r="S86" s="44">
        <v>2</v>
      </c>
      <c r="T86" s="44">
        <v>0</v>
      </c>
      <c r="U86" s="44">
        <v>0</v>
      </c>
      <c r="V86" s="44">
        <v>0</v>
      </c>
      <c r="W86" s="44">
        <v>0</v>
      </c>
      <c r="X86" s="44">
        <v>0</v>
      </c>
      <c r="Y86" s="44"/>
      <c r="Z86" s="44"/>
      <c r="AA86" s="44"/>
      <c r="AB86" s="44"/>
      <c r="AC86" s="44"/>
      <c r="AD86" s="269">
        <v>2</v>
      </c>
    </row>
    <row r="87" spans="1:31" ht="15" thickBot="1" x14ac:dyDescent="0.25">
      <c r="A87" s="1" t="s">
        <v>100</v>
      </c>
      <c r="B87" s="52" t="s">
        <v>374</v>
      </c>
      <c r="C87" s="28"/>
      <c r="D87" s="28"/>
      <c r="E87" s="44">
        <v>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1</v>
      </c>
      <c r="L87" s="44"/>
      <c r="M87" s="44"/>
      <c r="N87" s="44"/>
      <c r="O87" s="44"/>
      <c r="P87" s="44"/>
      <c r="Q87" s="272">
        <v>1</v>
      </c>
      <c r="R87" s="44">
        <v>0</v>
      </c>
      <c r="S87" s="44">
        <v>1</v>
      </c>
      <c r="T87" s="44">
        <v>0</v>
      </c>
      <c r="U87" s="44">
        <v>0</v>
      </c>
      <c r="V87" s="44">
        <v>0</v>
      </c>
      <c r="W87" s="44">
        <v>0</v>
      </c>
      <c r="X87" s="44">
        <v>1</v>
      </c>
      <c r="Y87" s="44"/>
      <c r="Z87" s="44"/>
      <c r="AA87" s="44"/>
      <c r="AB87" s="44"/>
      <c r="AC87" s="44"/>
      <c r="AD87" s="269">
        <v>2</v>
      </c>
    </row>
    <row r="88" spans="1:31" ht="15" thickBot="1" x14ac:dyDescent="0.25">
      <c r="A88" s="1" t="s">
        <v>100</v>
      </c>
      <c r="B88" s="52" t="s">
        <v>375</v>
      </c>
      <c r="C88" s="28"/>
      <c r="D88" s="28"/>
      <c r="E88" s="44">
        <v>1</v>
      </c>
      <c r="F88" s="44">
        <v>0</v>
      </c>
      <c r="G88" s="44">
        <v>0</v>
      </c>
      <c r="H88" s="44">
        <v>1</v>
      </c>
      <c r="I88" s="44">
        <v>1</v>
      </c>
      <c r="J88" s="44">
        <v>0</v>
      </c>
      <c r="K88" s="44">
        <v>1</v>
      </c>
      <c r="L88" s="44"/>
      <c r="M88" s="44"/>
      <c r="N88" s="44"/>
      <c r="O88" s="44"/>
      <c r="P88" s="44"/>
      <c r="Q88" s="272">
        <v>4</v>
      </c>
      <c r="R88" s="44">
        <v>1</v>
      </c>
      <c r="S88" s="44">
        <v>1</v>
      </c>
      <c r="T88" s="44">
        <v>0</v>
      </c>
      <c r="U88" s="44">
        <v>1</v>
      </c>
      <c r="V88" s="44">
        <v>1</v>
      </c>
      <c r="W88" s="44">
        <v>0</v>
      </c>
      <c r="X88" s="44">
        <v>1</v>
      </c>
      <c r="Y88" s="44"/>
      <c r="Z88" s="44"/>
      <c r="AA88" s="44"/>
      <c r="AB88" s="44"/>
      <c r="AC88" s="44"/>
      <c r="AD88" s="269">
        <v>5</v>
      </c>
    </row>
    <row r="89" spans="1:31" ht="15" thickBot="1" x14ac:dyDescent="0.25">
      <c r="A89" s="1" t="s">
        <v>100</v>
      </c>
      <c r="B89" s="52" t="s">
        <v>376</v>
      </c>
      <c r="C89" s="28"/>
      <c r="D89" s="28"/>
      <c r="E89" s="44">
        <v>0</v>
      </c>
      <c r="F89" s="44">
        <v>0</v>
      </c>
      <c r="G89" s="44">
        <v>2</v>
      </c>
      <c r="H89" s="44">
        <v>0</v>
      </c>
      <c r="I89" s="44">
        <v>2</v>
      </c>
      <c r="J89" s="44">
        <v>1</v>
      </c>
      <c r="K89" s="44">
        <v>0</v>
      </c>
      <c r="L89" s="44"/>
      <c r="M89" s="44"/>
      <c r="N89" s="44"/>
      <c r="O89" s="44"/>
      <c r="P89" s="44"/>
      <c r="Q89" s="272">
        <v>5</v>
      </c>
      <c r="R89" s="44">
        <v>0</v>
      </c>
      <c r="S89" s="44">
        <v>0</v>
      </c>
      <c r="T89" s="44">
        <v>2</v>
      </c>
      <c r="U89" s="44">
        <v>0</v>
      </c>
      <c r="V89" s="44">
        <v>2</v>
      </c>
      <c r="W89" s="44">
        <v>1</v>
      </c>
      <c r="X89" s="44">
        <v>0</v>
      </c>
      <c r="Y89" s="44"/>
      <c r="Z89" s="44"/>
      <c r="AA89" s="44"/>
      <c r="AB89" s="44"/>
      <c r="AC89" s="44"/>
      <c r="AD89" s="269">
        <v>5</v>
      </c>
    </row>
    <row r="90" spans="1:31" ht="15" thickBot="1" x14ac:dyDescent="0.25">
      <c r="A90" s="1" t="s">
        <v>100</v>
      </c>
      <c r="B90" s="52" t="s">
        <v>377</v>
      </c>
      <c r="C90" s="28"/>
      <c r="D90" s="28"/>
      <c r="E90" s="44">
        <v>1</v>
      </c>
      <c r="F90" s="44">
        <v>0</v>
      </c>
      <c r="G90" s="44">
        <v>1</v>
      </c>
      <c r="H90" s="44">
        <v>1</v>
      </c>
      <c r="I90" s="44">
        <v>0</v>
      </c>
      <c r="J90" s="44">
        <v>0</v>
      </c>
      <c r="K90" s="44">
        <v>0</v>
      </c>
      <c r="L90" s="44"/>
      <c r="M90" s="44"/>
      <c r="N90" s="44"/>
      <c r="O90" s="44"/>
      <c r="P90" s="44"/>
      <c r="Q90" s="272">
        <v>3</v>
      </c>
      <c r="R90" s="44">
        <v>1</v>
      </c>
      <c r="S90" s="44">
        <v>0</v>
      </c>
      <c r="T90" s="44">
        <v>1</v>
      </c>
      <c r="U90" s="44">
        <v>1</v>
      </c>
      <c r="V90" s="44">
        <v>0</v>
      </c>
      <c r="W90" s="44">
        <v>0</v>
      </c>
      <c r="X90" s="44">
        <v>0</v>
      </c>
      <c r="Y90" s="44"/>
      <c r="Z90" s="44"/>
      <c r="AA90" s="44"/>
      <c r="AB90" s="44"/>
      <c r="AC90" s="44"/>
      <c r="AD90" s="269">
        <v>3</v>
      </c>
    </row>
    <row r="91" spans="1:31" ht="15" thickBot="1" x14ac:dyDescent="0.25">
      <c r="A91" s="1" t="s">
        <v>100</v>
      </c>
      <c r="B91" s="52" t="s">
        <v>378</v>
      </c>
      <c r="C91" s="28"/>
      <c r="D91" s="28"/>
      <c r="E91" s="44">
        <v>0</v>
      </c>
      <c r="F91" s="44">
        <v>0</v>
      </c>
      <c r="G91" s="44">
        <v>0</v>
      </c>
      <c r="H91" s="44">
        <v>0</v>
      </c>
      <c r="I91" s="44">
        <v>0</v>
      </c>
      <c r="J91" s="44">
        <v>0</v>
      </c>
      <c r="K91" s="44">
        <v>0</v>
      </c>
      <c r="L91" s="44"/>
      <c r="M91" s="44"/>
      <c r="N91" s="44"/>
      <c r="O91" s="44"/>
      <c r="P91" s="44"/>
      <c r="Q91" s="272">
        <v>0</v>
      </c>
      <c r="R91" s="44">
        <v>0</v>
      </c>
      <c r="S91" s="44">
        <v>0</v>
      </c>
      <c r="T91" s="44">
        <v>0</v>
      </c>
      <c r="U91" s="44">
        <v>0</v>
      </c>
      <c r="V91" s="44">
        <v>0</v>
      </c>
      <c r="W91" s="44">
        <v>0</v>
      </c>
      <c r="X91" s="44">
        <v>0</v>
      </c>
      <c r="Y91" s="44"/>
      <c r="Z91" s="44"/>
      <c r="AA91" s="44"/>
      <c r="AB91" s="44"/>
      <c r="AC91" s="44"/>
      <c r="AD91" s="269">
        <v>0</v>
      </c>
    </row>
    <row r="92" spans="1:31" ht="15" thickBot="1" x14ac:dyDescent="0.25">
      <c r="A92" s="294" t="s">
        <v>439</v>
      </c>
      <c r="B92" s="295"/>
      <c r="C92" s="76">
        <v>1.0745947882152773</v>
      </c>
      <c r="D92" s="9">
        <v>0.92307692307692313</v>
      </c>
      <c r="E92" s="5">
        <v>4</v>
      </c>
      <c r="F92" s="5">
        <v>3</v>
      </c>
      <c r="G92" s="5">
        <v>4</v>
      </c>
      <c r="H92" s="5">
        <v>3</v>
      </c>
      <c r="I92" s="5">
        <v>4</v>
      </c>
      <c r="J92" s="5">
        <v>2</v>
      </c>
      <c r="K92" s="5">
        <v>4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273">
        <v>24</v>
      </c>
      <c r="R92" s="5">
        <v>4</v>
      </c>
      <c r="S92" s="5">
        <v>6</v>
      </c>
      <c r="T92" s="5">
        <v>4</v>
      </c>
      <c r="U92" s="5">
        <v>3</v>
      </c>
      <c r="V92" s="5">
        <v>4</v>
      </c>
      <c r="W92" s="5">
        <v>1</v>
      </c>
      <c r="X92" s="5">
        <v>4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270">
        <v>26</v>
      </c>
    </row>
    <row r="93" spans="1:31" ht="15" thickBot="1" x14ac:dyDescent="0.25">
      <c r="A93" s="1" t="s">
        <v>116</v>
      </c>
      <c r="B93" s="52" t="s">
        <v>380</v>
      </c>
      <c r="C93" s="28"/>
      <c r="D93" s="28"/>
      <c r="E93" s="44">
        <v>8</v>
      </c>
      <c r="F93" s="44">
        <v>8</v>
      </c>
      <c r="G93" s="44">
        <v>6</v>
      </c>
      <c r="H93" s="44">
        <v>3</v>
      </c>
      <c r="I93" s="44">
        <v>4</v>
      </c>
      <c r="J93" s="44">
        <v>5</v>
      </c>
      <c r="K93" s="44">
        <v>8</v>
      </c>
      <c r="L93" s="44"/>
      <c r="M93" s="44"/>
      <c r="N93" s="44"/>
      <c r="O93" s="44"/>
      <c r="P93" s="44"/>
      <c r="Q93" s="272">
        <v>42</v>
      </c>
      <c r="R93" s="44">
        <v>8</v>
      </c>
      <c r="S93" s="44">
        <v>8</v>
      </c>
      <c r="T93" s="44">
        <v>6</v>
      </c>
      <c r="U93" s="44">
        <v>3</v>
      </c>
      <c r="V93" s="44">
        <v>5</v>
      </c>
      <c r="W93" s="44">
        <v>6</v>
      </c>
      <c r="X93" s="44">
        <v>8</v>
      </c>
      <c r="Y93" s="44"/>
      <c r="Z93" s="44"/>
      <c r="AA93" s="44"/>
      <c r="AB93" s="44"/>
      <c r="AC93" s="44"/>
      <c r="AD93" s="269">
        <v>44</v>
      </c>
      <c r="AE93" s="127"/>
    </row>
    <row r="94" spans="1:31" ht="15" thickBot="1" x14ac:dyDescent="0.25">
      <c r="A94" s="1" t="s">
        <v>116</v>
      </c>
      <c r="B94" s="52" t="s">
        <v>381</v>
      </c>
      <c r="C94" s="28"/>
      <c r="D94" s="28"/>
      <c r="E94" s="44">
        <v>19</v>
      </c>
      <c r="F94" s="44">
        <v>9</v>
      </c>
      <c r="G94" s="44">
        <v>19</v>
      </c>
      <c r="H94" s="44">
        <v>17</v>
      </c>
      <c r="I94" s="44">
        <v>17</v>
      </c>
      <c r="J94" s="44">
        <v>15</v>
      </c>
      <c r="K94" s="44">
        <v>21</v>
      </c>
      <c r="L94" s="44"/>
      <c r="M94" s="44"/>
      <c r="N94" s="44"/>
      <c r="O94" s="44"/>
      <c r="P94" s="44"/>
      <c r="Q94" s="272">
        <v>117</v>
      </c>
      <c r="R94" s="44">
        <v>26</v>
      </c>
      <c r="S94" s="44">
        <v>18</v>
      </c>
      <c r="T94" s="44">
        <v>26</v>
      </c>
      <c r="U94" s="44">
        <v>19</v>
      </c>
      <c r="V94" s="44">
        <v>21</v>
      </c>
      <c r="W94" s="44">
        <v>19</v>
      </c>
      <c r="X94" s="44">
        <v>22</v>
      </c>
      <c r="Y94" s="44"/>
      <c r="Z94" s="44"/>
      <c r="AA94" s="44"/>
      <c r="AB94" s="44"/>
      <c r="AC94" s="44"/>
      <c r="AD94" s="269">
        <v>151</v>
      </c>
    </row>
    <row r="95" spans="1:31" ht="15" thickBot="1" x14ac:dyDescent="0.25">
      <c r="A95" s="1" t="s">
        <v>116</v>
      </c>
      <c r="B95" s="52" t="s">
        <v>382</v>
      </c>
      <c r="C95" s="28"/>
      <c r="D95" s="28"/>
      <c r="E95" s="44">
        <v>9</v>
      </c>
      <c r="F95" s="44">
        <v>7</v>
      </c>
      <c r="G95" s="44">
        <v>0</v>
      </c>
      <c r="H95" s="44">
        <v>14</v>
      </c>
      <c r="I95" s="44">
        <v>19</v>
      </c>
      <c r="J95" s="44">
        <v>0</v>
      </c>
      <c r="K95" s="44">
        <v>0</v>
      </c>
      <c r="L95" s="44"/>
      <c r="M95" s="44"/>
      <c r="N95" s="44"/>
      <c r="O95" s="44"/>
      <c r="P95" s="44"/>
      <c r="Q95" s="272">
        <v>49</v>
      </c>
      <c r="R95" s="44">
        <v>10</v>
      </c>
      <c r="S95" s="44">
        <v>8</v>
      </c>
      <c r="T95" s="44">
        <v>0</v>
      </c>
      <c r="U95" s="44">
        <v>14</v>
      </c>
      <c r="V95" s="44">
        <v>21</v>
      </c>
      <c r="W95" s="44">
        <v>0</v>
      </c>
      <c r="X95" s="44">
        <v>0</v>
      </c>
      <c r="Y95" s="44"/>
      <c r="Z95" s="44"/>
      <c r="AA95" s="44"/>
      <c r="AB95" s="44"/>
      <c r="AC95" s="44"/>
      <c r="AD95" s="269">
        <v>53</v>
      </c>
    </row>
    <row r="96" spans="1:31" ht="15" thickBot="1" x14ac:dyDescent="0.25">
      <c r="A96" s="1" t="s">
        <v>116</v>
      </c>
      <c r="B96" s="52" t="s">
        <v>383</v>
      </c>
      <c r="C96" s="28"/>
      <c r="D96" s="28"/>
      <c r="E96" s="44">
        <v>4</v>
      </c>
      <c r="F96" s="44">
        <v>5</v>
      </c>
      <c r="G96" s="44">
        <v>6</v>
      </c>
      <c r="H96" s="44">
        <v>1</v>
      </c>
      <c r="I96" s="44">
        <v>4</v>
      </c>
      <c r="J96" s="44">
        <v>2</v>
      </c>
      <c r="K96" s="44">
        <v>4</v>
      </c>
      <c r="L96" s="44"/>
      <c r="M96" s="44"/>
      <c r="N96" s="44"/>
      <c r="O96" s="44"/>
      <c r="P96" s="44"/>
      <c r="Q96" s="272">
        <v>26</v>
      </c>
      <c r="R96" s="44">
        <v>5</v>
      </c>
      <c r="S96" s="44">
        <v>7</v>
      </c>
      <c r="T96" s="44">
        <v>7</v>
      </c>
      <c r="U96" s="44">
        <v>1</v>
      </c>
      <c r="V96" s="44">
        <v>4</v>
      </c>
      <c r="W96" s="44">
        <v>3</v>
      </c>
      <c r="X96" s="44">
        <v>4</v>
      </c>
      <c r="Y96" s="44"/>
      <c r="Z96" s="44"/>
      <c r="AA96" s="44"/>
      <c r="AB96" s="44"/>
      <c r="AC96" s="44"/>
      <c r="AD96" s="269">
        <v>31</v>
      </c>
    </row>
    <row r="97" spans="1:31" ht="15" thickBot="1" x14ac:dyDescent="0.25">
      <c r="A97" s="1" t="s">
        <v>116</v>
      </c>
      <c r="B97" s="52" t="s">
        <v>384</v>
      </c>
      <c r="C97" s="28"/>
      <c r="D97" s="28"/>
      <c r="E97" s="44">
        <v>0</v>
      </c>
      <c r="F97" s="44">
        <v>0</v>
      </c>
      <c r="G97" s="44">
        <v>0</v>
      </c>
      <c r="H97" s="44">
        <v>1</v>
      </c>
      <c r="I97" s="44">
        <v>1</v>
      </c>
      <c r="J97" s="44">
        <v>1</v>
      </c>
      <c r="K97" s="44">
        <v>1</v>
      </c>
      <c r="L97" s="44"/>
      <c r="M97" s="44"/>
      <c r="N97" s="44"/>
      <c r="O97" s="44"/>
      <c r="P97" s="44"/>
      <c r="Q97" s="272">
        <v>4</v>
      </c>
      <c r="R97" s="44">
        <v>0</v>
      </c>
      <c r="S97" s="44">
        <v>0</v>
      </c>
      <c r="T97" s="44">
        <v>0</v>
      </c>
      <c r="U97" s="44">
        <v>1</v>
      </c>
      <c r="V97" s="44">
        <v>1</v>
      </c>
      <c r="W97" s="44">
        <v>1</v>
      </c>
      <c r="X97" s="44">
        <v>1</v>
      </c>
      <c r="Y97" s="44"/>
      <c r="Z97" s="44"/>
      <c r="AA97" s="44"/>
      <c r="AB97" s="44"/>
      <c r="AC97" s="44"/>
      <c r="AD97" s="269">
        <v>4</v>
      </c>
    </row>
    <row r="98" spans="1:31" ht="15" thickBot="1" x14ac:dyDescent="0.25">
      <c r="A98" s="1" t="s">
        <v>116</v>
      </c>
      <c r="B98" s="52" t="s">
        <v>385</v>
      </c>
      <c r="C98" s="28"/>
      <c r="D98" s="28"/>
      <c r="E98" s="44">
        <v>0</v>
      </c>
      <c r="F98" s="44">
        <v>0</v>
      </c>
      <c r="G98" s="44">
        <v>2</v>
      </c>
      <c r="H98" s="44">
        <v>2</v>
      </c>
      <c r="I98" s="44">
        <v>0</v>
      </c>
      <c r="J98" s="44">
        <v>0</v>
      </c>
      <c r="K98" s="44">
        <v>1</v>
      </c>
      <c r="L98" s="44"/>
      <c r="M98" s="44"/>
      <c r="N98" s="44"/>
      <c r="O98" s="44"/>
      <c r="P98" s="44"/>
      <c r="Q98" s="272">
        <v>5</v>
      </c>
      <c r="R98" s="44">
        <v>0</v>
      </c>
      <c r="S98" s="44">
        <v>0</v>
      </c>
      <c r="T98" s="44">
        <v>3</v>
      </c>
      <c r="U98" s="44">
        <v>2</v>
      </c>
      <c r="V98" s="44">
        <v>0</v>
      </c>
      <c r="W98" s="44">
        <v>0</v>
      </c>
      <c r="X98" s="44">
        <v>1</v>
      </c>
      <c r="Y98" s="44"/>
      <c r="Z98" s="44"/>
      <c r="AA98" s="44"/>
      <c r="AB98" s="44"/>
      <c r="AC98" s="44"/>
      <c r="AD98" s="269">
        <v>6</v>
      </c>
    </row>
    <row r="99" spans="1:31" ht="15" thickBot="1" x14ac:dyDescent="0.25">
      <c r="A99" s="1" t="s">
        <v>116</v>
      </c>
      <c r="B99" s="52" t="s">
        <v>386</v>
      </c>
      <c r="C99" s="28"/>
      <c r="D99" s="28"/>
      <c r="E99" s="44">
        <v>0</v>
      </c>
      <c r="F99" s="44">
        <v>0</v>
      </c>
      <c r="G99" s="44">
        <v>1</v>
      </c>
      <c r="H99" s="44">
        <v>0</v>
      </c>
      <c r="I99" s="44">
        <v>0</v>
      </c>
      <c r="J99" s="44">
        <v>0</v>
      </c>
      <c r="K99" s="44">
        <v>0</v>
      </c>
      <c r="L99" s="44"/>
      <c r="M99" s="44"/>
      <c r="N99" s="44"/>
      <c r="O99" s="44"/>
      <c r="P99" s="44"/>
      <c r="Q99" s="272">
        <v>1</v>
      </c>
      <c r="R99" s="44">
        <v>0</v>
      </c>
      <c r="S99" s="44">
        <v>0</v>
      </c>
      <c r="T99" s="44">
        <v>1</v>
      </c>
      <c r="U99" s="44">
        <v>0</v>
      </c>
      <c r="V99" s="44">
        <v>0</v>
      </c>
      <c r="W99" s="44">
        <v>0</v>
      </c>
      <c r="X99" s="44">
        <v>0</v>
      </c>
      <c r="Y99" s="44"/>
      <c r="Z99" s="44"/>
      <c r="AA99" s="44"/>
      <c r="AB99" s="44"/>
      <c r="AC99" s="44"/>
      <c r="AD99" s="269">
        <v>1</v>
      </c>
    </row>
    <row r="100" spans="1:31" ht="15" thickBot="1" x14ac:dyDescent="0.25">
      <c r="A100" s="1" t="s">
        <v>116</v>
      </c>
      <c r="B100" s="52" t="s">
        <v>387</v>
      </c>
      <c r="C100" s="28"/>
      <c r="D100" s="28"/>
      <c r="E100" s="44">
        <v>0</v>
      </c>
      <c r="F100" s="44">
        <v>0</v>
      </c>
      <c r="G100" s="44">
        <v>0</v>
      </c>
      <c r="H100" s="44">
        <v>0</v>
      </c>
      <c r="I100" s="44">
        <v>0</v>
      </c>
      <c r="J100" s="44">
        <v>0</v>
      </c>
      <c r="K100" s="44">
        <v>0</v>
      </c>
      <c r="L100" s="44"/>
      <c r="M100" s="44"/>
      <c r="N100" s="44"/>
      <c r="O100" s="44"/>
      <c r="P100" s="44"/>
      <c r="Q100" s="272">
        <v>0</v>
      </c>
      <c r="R100" s="44">
        <v>0</v>
      </c>
      <c r="S100" s="44">
        <v>0</v>
      </c>
      <c r="T100" s="44">
        <v>0</v>
      </c>
      <c r="U100" s="44">
        <v>0</v>
      </c>
      <c r="V100" s="44">
        <v>0</v>
      </c>
      <c r="W100" s="44">
        <v>0</v>
      </c>
      <c r="X100" s="44">
        <v>0</v>
      </c>
      <c r="Y100" s="44"/>
      <c r="Z100" s="44"/>
      <c r="AA100" s="44"/>
      <c r="AB100" s="44"/>
      <c r="AC100" s="44"/>
      <c r="AD100" s="269">
        <v>0</v>
      </c>
    </row>
    <row r="101" spans="1:31" ht="15" thickBot="1" x14ac:dyDescent="0.25">
      <c r="A101" s="1" t="s">
        <v>116</v>
      </c>
      <c r="B101" s="52" t="s">
        <v>388</v>
      </c>
      <c r="C101" s="28"/>
      <c r="D101" s="28"/>
      <c r="E101" s="44">
        <v>0</v>
      </c>
      <c r="F101" s="44">
        <v>0</v>
      </c>
      <c r="G101" s="44">
        <v>0</v>
      </c>
      <c r="H101" s="44">
        <v>1</v>
      </c>
      <c r="I101" s="44">
        <v>0</v>
      </c>
      <c r="J101" s="44">
        <v>0</v>
      </c>
      <c r="K101" s="44">
        <v>0</v>
      </c>
      <c r="L101" s="44"/>
      <c r="M101" s="44"/>
      <c r="N101" s="44"/>
      <c r="O101" s="44"/>
      <c r="P101" s="44"/>
      <c r="Q101" s="272">
        <v>1</v>
      </c>
      <c r="R101" s="44">
        <v>0</v>
      </c>
      <c r="S101" s="44">
        <v>0</v>
      </c>
      <c r="T101" s="44">
        <v>0</v>
      </c>
      <c r="U101" s="44">
        <v>1</v>
      </c>
      <c r="V101" s="44">
        <v>0</v>
      </c>
      <c r="W101" s="44">
        <v>0</v>
      </c>
      <c r="X101" s="44">
        <v>0</v>
      </c>
      <c r="Y101" s="44"/>
      <c r="Z101" s="44"/>
      <c r="AA101" s="44"/>
      <c r="AB101" s="44"/>
      <c r="AC101" s="44"/>
      <c r="AD101" s="269">
        <v>1</v>
      </c>
    </row>
    <row r="102" spans="1:31" ht="15" thickBot="1" x14ac:dyDescent="0.25">
      <c r="A102" s="1" t="s">
        <v>116</v>
      </c>
      <c r="B102" s="52" t="s">
        <v>389</v>
      </c>
      <c r="C102" s="28"/>
      <c r="D102" s="28"/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/>
      <c r="M102" s="44"/>
      <c r="N102" s="44"/>
      <c r="O102" s="44"/>
      <c r="P102" s="44"/>
      <c r="Q102" s="272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0</v>
      </c>
      <c r="X102" s="44">
        <v>0</v>
      </c>
      <c r="Y102" s="44"/>
      <c r="Z102" s="44"/>
      <c r="AA102" s="44"/>
      <c r="AB102" s="44"/>
      <c r="AC102" s="44"/>
      <c r="AD102" s="269">
        <v>0</v>
      </c>
    </row>
    <row r="103" spans="1:31" ht="15" thickBot="1" x14ac:dyDescent="0.25">
      <c r="A103" s="1" t="s">
        <v>116</v>
      </c>
      <c r="B103" s="52" t="s">
        <v>390</v>
      </c>
      <c r="C103" s="28"/>
      <c r="D103" s="28"/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/>
      <c r="M103" s="44"/>
      <c r="N103" s="44"/>
      <c r="O103" s="44"/>
      <c r="P103" s="44"/>
      <c r="Q103" s="272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  <c r="X103" s="44">
        <v>0</v>
      </c>
      <c r="Y103" s="44"/>
      <c r="Z103" s="44"/>
      <c r="AA103" s="44"/>
      <c r="AB103" s="44"/>
      <c r="AC103" s="44"/>
      <c r="AD103" s="269">
        <v>0</v>
      </c>
    </row>
    <row r="104" spans="1:31" ht="15" thickBot="1" x14ac:dyDescent="0.25">
      <c r="A104" s="1" t="s">
        <v>116</v>
      </c>
      <c r="B104" s="52" t="s">
        <v>391</v>
      </c>
      <c r="C104" s="28"/>
      <c r="D104" s="28"/>
      <c r="E104" s="44">
        <v>0</v>
      </c>
      <c r="F104" s="44">
        <v>1</v>
      </c>
      <c r="G104" s="44">
        <v>1</v>
      </c>
      <c r="H104" s="44">
        <v>0</v>
      </c>
      <c r="I104" s="44">
        <v>0</v>
      </c>
      <c r="J104" s="44">
        <v>1</v>
      </c>
      <c r="K104" s="44">
        <v>1</v>
      </c>
      <c r="L104" s="44"/>
      <c r="M104" s="44"/>
      <c r="N104" s="44"/>
      <c r="O104" s="44"/>
      <c r="P104" s="44"/>
      <c r="Q104" s="272">
        <v>4</v>
      </c>
      <c r="R104" s="44">
        <v>0</v>
      </c>
      <c r="S104" s="44">
        <v>1</v>
      </c>
      <c r="T104" s="44">
        <v>1</v>
      </c>
      <c r="U104" s="44">
        <v>0</v>
      </c>
      <c r="V104" s="44">
        <v>0</v>
      </c>
      <c r="W104" s="44">
        <v>1</v>
      </c>
      <c r="X104" s="44">
        <v>1</v>
      </c>
      <c r="Y104" s="44"/>
      <c r="Z104" s="44"/>
      <c r="AA104" s="44"/>
      <c r="AB104" s="44"/>
      <c r="AC104" s="44"/>
      <c r="AD104" s="269">
        <v>4</v>
      </c>
    </row>
    <row r="105" spans="1:31" ht="15" thickBot="1" x14ac:dyDescent="0.25">
      <c r="A105" s="1" t="s">
        <v>116</v>
      </c>
      <c r="B105" s="52" t="s">
        <v>392</v>
      </c>
      <c r="C105" s="28"/>
      <c r="D105" s="28"/>
      <c r="E105" s="44">
        <v>0</v>
      </c>
      <c r="F105" s="44">
        <v>1</v>
      </c>
      <c r="G105" s="44">
        <v>1</v>
      </c>
      <c r="H105" s="44">
        <v>1</v>
      </c>
      <c r="I105" s="44">
        <v>0</v>
      </c>
      <c r="J105" s="44">
        <v>1</v>
      </c>
      <c r="K105" s="44">
        <v>1</v>
      </c>
      <c r="L105" s="44"/>
      <c r="M105" s="44"/>
      <c r="N105" s="44"/>
      <c r="O105" s="44"/>
      <c r="P105" s="44"/>
      <c r="Q105" s="272">
        <v>5</v>
      </c>
      <c r="R105" s="44">
        <v>0</v>
      </c>
      <c r="S105" s="44">
        <v>2</v>
      </c>
      <c r="T105" s="44">
        <v>1</v>
      </c>
      <c r="U105" s="44">
        <v>1</v>
      </c>
      <c r="V105" s="44">
        <v>0</v>
      </c>
      <c r="W105" s="44">
        <v>1</v>
      </c>
      <c r="X105" s="44">
        <v>1</v>
      </c>
      <c r="Y105" s="44"/>
      <c r="Z105" s="44"/>
      <c r="AA105" s="44"/>
      <c r="AB105" s="44"/>
      <c r="AC105" s="44"/>
      <c r="AD105" s="269">
        <v>6</v>
      </c>
    </row>
    <row r="106" spans="1:31" ht="15" thickBot="1" x14ac:dyDescent="0.25">
      <c r="A106" s="1" t="s">
        <v>116</v>
      </c>
      <c r="B106" s="52" t="s">
        <v>393</v>
      </c>
      <c r="C106" s="28"/>
      <c r="D106" s="28"/>
      <c r="E106" s="44">
        <v>6</v>
      </c>
      <c r="F106" s="44">
        <v>2</v>
      </c>
      <c r="G106" s="44">
        <v>3</v>
      </c>
      <c r="H106" s="44">
        <v>6</v>
      </c>
      <c r="I106" s="44">
        <v>3</v>
      </c>
      <c r="J106" s="44">
        <v>3</v>
      </c>
      <c r="K106" s="44">
        <v>7</v>
      </c>
      <c r="L106" s="44"/>
      <c r="M106" s="44"/>
      <c r="N106" s="44"/>
      <c r="O106" s="44"/>
      <c r="P106" s="44"/>
      <c r="Q106" s="272">
        <v>30</v>
      </c>
      <c r="R106" s="44">
        <v>9</v>
      </c>
      <c r="S106" s="44">
        <v>2</v>
      </c>
      <c r="T106" s="44">
        <v>3</v>
      </c>
      <c r="U106" s="44">
        <v>6</v>
      </c>
      <c r="V106" s="44">
        <v>3</v>
      </c>
      <c r="W106" s="44">
        <v>3</v>
      </c>
      <c r="X106" s="44">
        <v>7</v>
      </c>
      <c r="Y106" s="44"/>
      <c r="Z106" s="44"/>
      <c r="AA106" s="44"/>
      <c r="AB106" s="44"/>
      <c r="AC106" s="44"/>
      <c r="AD106" s="269">
        <v>33</v>
      </c>
    </row>
    <row r="107" spans="1:31" ht="15" thickBot="1" x14ac:dyDescent="0.25">
      <c r="A107" s="1" t="s">
        <v>116</v>
      </c>
      <c r="B107" s="52" t="s">
        <v>394</v>
      </c>
      <c r="C107" s="28"/>
      <c r="D107" s="28"/>
      <c r="E107" s="44">
        <v>2</v>
      </c>
      <c r="F107" s="44">
        <v>1</v>
      </c>
      <c r="G107" s="44">
        <v>3</v>
      </c>
      <c r="H107" s="44">
        <v>2</v>
      </c>
      <c r="I107" s="44">
        <v>5</v>
      </c>
      <c r="J107" s="44">
        <v>2</v>
      </c>
      <c r="K107" s="44">
        <v>2</v>
      </c>
      <c r="L107" s="44"/>
      <c r="M107" s="44"/>
      <c r="N107" s="44"/>
      <c r="O107" s="44"/>
      <c r="P107" s="44"/>
      <c r="Q107" s="272">
        <v>17</v>
      </c>
      <c r="R107" s="44">
        <v>2</v>
      </c>
      <c r="S107" s="44">
        <v>1</v>
      </c>
      <c r="T107" s="44">
        <v>4</v>
      </c>
      <c r="U107" s="44">
        <v>2</v>
      </c>
      <c r="V107" s="44">
        <v>6</v>
      </c>
      <c r="W107" s="44">
        <v>2</v>
      </c>
      <c r="X107" s="44">
        <v>2</v>
      </c>
      <c r="Y107" s="44"/>
      <c r="Z107" s="44"/>
      <c r="AA107" s="44"/>
      <c r="AB107" s="44"/>
      <c r="AC107" s="44"/>
      <c r="AD107" s="269">
        <v>19</v>
      </c>
    </row>
    <row r="108" spans="1:31" ht="15" thickBot="1" x14ac:dyDescent="0.25">
      <c r="A108" s="1" t="s">
        <v>116</v>
      </c>
      <c r="B108" s="52" t="s">
        <v>395</v>
      </c>
      <c r="C108" s="28"/>
      <c r="D108" s="28"/>
      <c r="E108" s="44">
        <v>5</v>
      </c>
      <c r="F108" s="44">
        <v>3</v>
      </c>
      <c r="G108" s="44">
        <v>3</v>
      </c>
      <c r="H108" s="44">
        <v>4</v>
      </c>
      <c r="I108" s="44">
        <v>1</v>
      </c>
      <c r="J108" s="44">
        <v>5</v>
      </c>
      <c r="K108" s="44">
        <v>0</v>
      </c>
      <c r="L108" s="44"/>
      <c r="M108" s="44"/>
      <c r="N108" s="44"/>
      <c r="O108" s="44"/>
      <c r="P108" s="44"/>
      <c r="Q108" s="272">
        <v>21</v>
      </c>
      <c r="R108" s="44">
        <v>5</v>
      </c>
      <c r="S108" s="44">
        <v>3</v>
      </c>
      <c r="T108" s="44">
        <v>4</v>
      </c>
      <c r="U108" s="44">
        <v>4</v>
      </c>
      <c r="V108" s="44">
        <v>1</v>
      </c>
      <c r="W108" s="44">
        <v>5</v>
      </c>
      <c r="X108" s="44">
        <v>0</v>
      </c>
      <c r="Y108" s="44"/>
      <c r="Z108" s="44"/>
      <c r="AA108" s="44"/>
      <c r="AB108" s="44"/>
      <c r="AC108" s="44"/>
      <c r="AD108" s="269">
        <v>22</v>
      </c>
    </row>
    <row r="109" spans="1:31" ht="15" thickBot="1" x14ac:dyDescent="0.25">
      <c r="A109" s="1" t="s">
        <v>116</v>
      </c>
      <c r="B109" s="52" t="s">
        <v>396</v>
      </c>
      <c r="C109" s="28"/>
      <c r="D109" s="28"/>
      <c r="E109" s="44">
        <v>0</v>
      </c>
      <c r="F109" s="44">
        <v>0</v>
      </c>
      <c r="G109" s="44">
        <v>4</v>
      </c>
      <c r="H109" s="44">
        <v>1</v>
      </c>
      <c r="I109" s="44">
        <v>1</v>
      </c>
      <c r="J109" s="44">
        <v>0</v>
      </c>
      <c r="K109" s="44">
        <v>2</v>
      </c>
      <c r="L109" s="44"/>
      <c r="M109" s="44"/>
      <c r="N109" s="44"/>
      <c r="O109" s="44"/>
      <c r="P109" s="44"/>
      <c r="Q109" s="272">
        <v>8</v>
      </c>
      <c r="R109" s="44">
        <v>0</v>
      </c>
      <c r="S109" s="44">
        <v>0</v>
      </c>
      <c r="T109" s="44">
        <v>4</v>
      </c>
      <c r="U109" s="44">
        <v>1</v>
      </c>
      <c r="V109" s="44">
        <v>1</v>
      </c>
      <c r="W109" s="44">
        <v>0</v>
      </c>
      <c r="X109" s="44">
        <v>2</v>
      </c>
      <c r="Y109" s="44"/>
      <c r="Z109" s="44"/>
      <c r="AA109" s="44"/>
      <c r="AB109" s="44"/>
      <c r="AC109" s="44"/>
      <c r="AD109" s="269">
        <v>8</v>
      </c>
    </row>
    <row r="110" spans="1:31" ht="15" thickBot="1" x14ac:dyDescent="0.25">
      <c r="A110" s="138" t="s">
        <v>116</v>
      </c>
      <c r="B110" s="52" t="s">
        <v>397</v>
      </c>
      <c r="C110" s="28"/>
      <c r="D110" s="28"/>
      <c r="E110" s="44">
        <v>23</v>
      </c>
      <c r="F110" s="44">
        <v>25</v>
      </c>
      <c r="G110" s="44">
        <v>25</v>
      </c>
      <c r="H110" s="44">
        <v>11</v>
      </c>
      <c r="I110" s="44">
        <v>25</v>
      </c>
      <c r="J110" s="44">
        <v>10</v>
      </c>
      <c r="K110" s="44">
        <v>22</v>
      </c>
      <c r="L110" s="44"/>
      <c r="M110" s="44"/>
      <c r="N110" s="44"/>
      <c r="O110" s="44"/>
      <c r="P110" s="44"/>
      <c r="Q110" s="272">
        <v>141</v>
      </c>
      <c r="R110" s="44">
        <v>25</v>
      </c>
      <c r="S110" s="44">
        <v>28</v>
      </c>
      <c r="T110" s="44">
        <v>26</v>
      </c>
      <c r="U110" s="44">
        <v>13</v>
      </c>
      <c r="V110" s="44">
        <v>25</v>
      </c>
      <c r="W110" s="44">
        <v>11</v>
      </c>
      <c r="X110" s="44">
        <v>26</v>
      </c>
      <c r="Y110" s="44"/>
      <c r="Z110" s="44"/>
      <c r="AA110" s="44"/>
      <c r="AB110" s="44"/>
      <c r="AC110" s="44"/>
      <c r="AD110" s="269">
        <v>154</v>
      </c>
    </row>
    <row r="111" spans="1:31" ht="15" thickBot="1" x14ac:dyDescent="0.25">
      <c r="A111" s="294" t="s">
        <v>163</v>
      </c>
      <c r="B111" s="295"/>
      <c r="C111" s="76">
        <v>0.97454996896337676</v>
      </c>
      <c r="D111" s="9">
        <v>0.87709497206703912</v>
      </c>
      <c r="E111" s="5">
        <v>76</v>
      </c>
      <c r="F111" s="5">
        <v>62</v>
      </c>
      <c r="G111" s="5">
        <v>74</v>
      </c>
      <c r="H111" s="5">
        <v>64</v>
      </c>
      <c r="I111" s="5">
        <v>80</v>
      </c>
      <c r="J111" s="5">
        <v>45</v>
      </c>
      <c r="K111" s="5">
        <v>70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273">
        <v>471</v>
      </c>
      <c r="R111" s="5">
        <v>90</v>
      </c>
      <c r="S111" s="5">
        <v>78</v>
      </c>
      <c r="T111" s="5">
        <v>86</v>
      </c>
      <c r="U111" s="5">
        <v>68</v>
      </c>
      <c r="V111" s="5">
        <v>88</v>
      </c>
      <c r="W111" s="5">
        <v>52</v>
      </c>
      <c r="X111" s="5">
        <v>75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270">
        <v>537</v>
      </c>
    </row>
    <row r="112" spans="1:31" ht="15" thickBot="1" x14ac:dyDescent="0.25">
      <c r="A112" s="1" t="s">
        <v>129</v>
      </c>
      <c r="B112" s="52" t="s">
        <v>398</v>
      </c>
      <c r="C112" s="28"/>
      <c r="D112" s="28"/>
      <c r="E112" s="44">
        <v>0</v>
      </c>
      <c r="F112" s="44">
        <v>0</v>
      </c>
      <c r="G112" s="44">
        <v>0</v>
      </c>
      <c r="H112" s="44">
        <v>0</v>
      </c>
      <c r="I112" s="44">
        <v>0</v>
      </c>
      <c r="J112" s="44">
        <v>0</v>
      </c>
      <c r="K112" s="44">
        <v>0</v>
      </c>
      <c r="L112" s="44"/>
      <c r="M112" s="44"/>
      <c r="N112" s="44"/>
      <c r="O112" s="44"/>
      <c r="P112" s="44"/>
      <c r="Q112" s="272">
        <v>0</v>
      </c>
      <c r="R112" s="44">
        <v>0</v>
      </c>
      <c r="S112" s="44">
        <v>0</v>
      </c>
      <c r="T112" s="44">
        <v>0</v>
      </c>
      <c r="U112" s="44">
        <v>0</v>
      </c>
      <c r="V112" s="44">
        <v>0</v>
      </c>
      <c r="W112" s="44">
        <v>0</v>
      </c>
      <c r="X112" s="44">
        <v>0</v>
      </c>
      <c r="Y112" s="44"/>
      <c r="Z112" s="44"/>
      <c r="AA112" s="44"/>
      <c r="AB112" s="44"/>
      <c r="AC112" s="44"/>
      <c r="AD112" s="269">
        <v>0</v>
      </c>
      <c r="AE112" s="127"/>
    </row>
    <row r="113" spans="1:31" ht="15" thickBot="1" x14ac:dyDescent="0.25">
      <c r="A113" s="1" t="s">
        <v>129</v>
      </c>
      <c r="B113" s="52" t="s">
        <v>399</v>
      </c>
      <c r="C113" s="28"/>
      <c r="D113" s="28"/>
      <c r="E113" s="44">
        <v>0</v>
      </c>
      <c r="F113" s="44">
        <v>0</v>
      </c>
      <c r="G113" s="44">
        <v>1</v>
      </c>
      <c r="H113" s="44">
        <v>0</v>
      </c>
      <c r="I113" s="44">
        <v>0</v>
      </c>
      <c r="J113" s="44">
        <v>0</v>
      </c>
      <c r="K113" s="44">
        <v>0</v>
      </c>
      <c r="L113" s="44"/>
      <c r="M113" s="44"/>
      <c r="N113" s="44"/>
      <c r="O113" s="44"/>
      <c r="P113" s="44"/>
      <c r="Q113" s="272">
        <v>1</v>
      </c>
      <c r="R113" s="44">
        <v>0</v>
      </c>
      <c r="S113" s="44">
        <v>0</v>
      </c>
      <c r="T113" s="44">
        <v>1</v>
      </c>
      <c r="U113" s="44">
        <v>0</v>
      </c>
      <c r="V113" s="44">
        <v>0</v>
      </c>
      <c r="W113" s="44">
        <v>0</v>
      </c>
      <c r="X113" s="44">
        <v>0</v>
      </c>
      <c r="Y113" s="44"/>
      <c r="Z113" s="44"/>
      <c r="AA113" s="44"/>
      <c r="AB113" s="44"/>
      <c r="AC113" s="44"/>
      <c r="AD113" s="269">
        <v>1</v>
      </c>
    </row>
    <row r="114" spans="1:31" ht="15" thickBot="1" x14ac:dyDescent="0.25">
      <c r="A114" s="1" t="s">
        <v>129</v>
      </c>
      <c r="B114" s="52" t="s">
        <v>400</v>
      </c>
      <c r="C114" s="28"/>
      <c r="D114" s="28"/>
      <c r="E114" s="44">
        <v>0</v>
      </c>
      <c r="F114" s="44">
        <v>0</v>
      </c>
      <c r="G114" s="44">
        <v>1</v>
      </c>
      <c r="H114" s="44">
        <v>0</v>
      </c>
      <c r="I114" s="44">
        <v>0</v>
      </c>
      <c r="J114" s="44">
        <v>0</v>
      </c>
      <c r="K114" s="44">
        <v>0</v>
      </c>
      <c r="L114" s="44"/>
      <c r="M114" s="44"/>
      <c r="N114" s="44"/>
      <c r="O114" s="44"/>
      <c r="P114" s="44"/>
      <c r="Q114" s="272">
        <v>1</v>
      </c>
      <c r="R114" s="44">
        <v>0</v>
      </c>
      <c r="S114" s="44">
        <v>0</v>
      </c>
      <c r="T114" s="44">
        <v>1</v>
      </c>
      <c r="U114" s="44">
        <v>0</v>
      </c>
      <c r="V114" s="44">
        <v>0</v>
      </c>
      <c r="W114" s="44">
        <v>0</v>
      </c>
      <c r="X114" s="44">
        <v>0</v>
      </c>
      <c r="Y114" s="44"/>
      <c r="Z114" s="44"/>
      <c r="AA114" s="44"/>
      <c r="AB114" s="44"/>
      <c r="AC114" s="44"/>
      <c r="AD114" s="269">
        <v>1</v>
      </c>
    </row>
    <row r="115" spans="1:31" ht="15" thickBot="1" x14ac:dyDescent="0.25">
      <c r="A115" s="1" t="s">
        <v>129</v>
      </c>
      <c r="B115" s="52" t="s">
        <v>401</v>
      </c>
      <c r="C115" s="28"/>
      <c r="D115" s="28"/>
      <c r="E115" s="44">
        <v>0</v>
      </c>
      <c r="F115" s="44">
        <v>0</v>
      </c>
      <c r="G115" s="44">
        <v>0</v>
      </c>
      <c r="H115" s="44">
        <v>0</v>
      </c>
      <c r="I115" s="44">
        <v>0</v>
      </c>
      <c r="J115" s="44">
        <v>0</v>
      </c>
      <c r="K115" s="44">
        <v>2</v>
      </c>
      <c r="L115" s="44"/>
      <c r="M115" s="44"/>
      <c r="N115" s="44"/>
      <c r="O115" s="44"/>
      <c r="P115" s="44"/>
      <c r="Q115" s="272">
        <v>2</v>
      </c>
      <c r="R115" s="44">
        <v>0</v>
      </c>
      <c r="S115" s="44">
        <v>0</v>
      </c>
      <c r="T115" s="44">
        <v>0</v>
      </c>
      <c r="U115" s="44">
        <v>0</v>
      </c>
      <c r="V115" s="44">
        <v>0</v>
      </c>
      <c r="W115" s="44">
        <v>0</v>
      </c>
      <c r="X115" s="44">
        <v>2</v>
      </c>
      <c r="Y115" s="44"/>
      <c r="Z115" s="44"/>
      <c r="AA115" s="44"/>
      <c r="AB115" s="44"/>
      <c r="AC115" s="44"/>
      <c r="AD115" s="269">
        <v>2</v>
      </c>
    </row>
    <row r="116" spans="1:31" ht="15" thickBot="1" x14ac:dyDescent="0.25">
      <c r="A116" s="1" t="s">
        <v>129</v>
      </c>
      <c r="B116" s="52" t="s">
        <v>402</v>
      </c>
      <c r="C116" s="28"/>
      <c r="D116" s="28"/>
      <c r="E116" s="44">
        <v>0</v>
      </c>
      <c r="F116" s="44">
        <v>0</v>
      </c>
      <c r="G116" s="44">
        <v>0</v>
      </c>
      <c r="H116" s="44">
        <v>0</v>
      </c>
      <c r="I116" s="44">
        <v>0</v>
      </c>
      <c r="J116" s="44">
        <v>0</v>
      </c>
      <c r="K116" s="44">
        <v>0</v>
      </c>
      <c r="L116" s="44"/>
      <c r="M116" s="44"/>
      <c r="N116" s="44"/>
      <c r="O116" s="44"/>
      <c r="P116" s="44"/>
      <c r="Q116" s="272">
        <v>0</v>
      </c>
      <c r="R116" s="44">
        <v>0</v>
      </c>
      <c r="S116" s="44">
        <v>0</v>
      </c>
      <c r="T116" s="44">
        <v>0</v>
      </c>
      <c r="U116" s="44">
        <v>0</v>
      </c>
      <c r="V116" s="44">
        <v>0</v>
      </c>
      <c r="W116" s="44">
        <v>0</v>
      </c>
      <c r="X116" s="44">
        <v>0</v>
      </c>
      <c r="Y116" s="44"/>
      <c r="Z116" s="44"/>
      <c r="AA116" s="44"/>
      <c r="AB116" s="44"/>
      <c r="AC116" s="44"/>
      <c r="AD116" s="269">
        <v>0</v>
      </c>
    </row>
    <row r="117" spans="1:31" ht="15" thickBot="1" x14ac:dyDescent="0.25">
      <c r="A117" s="1" t="s">
        <v>129</v>
      </c>
      <c r="B117" s="52" t="s">
        <v>403</v>
      </c>
      <c r="C117" s="28"/>
      <c r="D117" s="28"/>
      <c r="E117" s="44">
        <v>0</v>
      </c>
      <c r="F117" s="44">
        <v>0</v>
      </c>
      <c r="G117" s="44">
        <v>0</v>
      </c>
      <c r="H117" s="44">
        <v>0</v>
      </c>
      <c r="I117" s="44">
        <v>0</v>
      </c>
      <c r="J117" s="44">
        <v>0</v>
      </c>
      <c r="K117" s="44">
        <v>0</v>
      </c>
      <c r="L117" s="44"/>
      <c r="M117" s="44"/>
      <c r="N117" s="44"/>
      <c r="O117" s="44"/>
      <c r="P117" s="44"/>
      <c r="Q117" s="272">
        <v>0</v>
      </c>
      <c r="R117" s="44">
        <v>0</v>
      </c>
      <c r="S117" s="44">
        <v>0</v>
      </c>
      <c r="T117" s="44">
        <v>0</v>
      </c>
      <c r="U117" s="44">
        <v>0</v>
      </c>
      <c r="V117" s="44">
        <v>0</v>
      </c>
      <c r="W117" s="44">
        <v>0</v>
      </c>
      <c r="X117" s="44">
        <v>0</v>
      </c>
      <c r="Y117" s="44"/>
      <c r="Z117" s="44"/>
      <c r="AA117" s="44"/>
      <c r="AB117" s="44"/>
      <c r="AC117" s="44"/>
      <c r="AD117" s="269">
        <v>0</v>
      </c>
    </row>
    <row r="118" spans="1:31" ht="15" thickBot="1" x14ac:dyDescent="0.25">
      <c r="A118" s="1" t="s">
        <v>129</v>
      </c>
      <c r="B118" s="52" t="s">
        <v>404</v>
      </c>
      <c r="C118" s="28"/>
      <c r="D118" s="28"/>
      <c r="E118" s="44">
        <v>0</v>
      </c>
      <c r="F118" s="44">
        <v>0</v>
      </c>
      <c r="G118" s="44">
        <v>1</v>
      </c>
      <c r="H118" s="44">
        <v>0</v>
      </c>
      <c r="I118" s="44">
        <v>0</v>
      </c>
      <c r="J118" s="44">
        <v>0</v>
      </c>
      <c r="K118" s="44">
        <v>0</v>
      </c>
      <c r="L118" s="44"/>
      <c r="M118" s="44"/>
      <c r="N118" s="44"/>
      <c r="O118" s="44"/>
      <c r="P118" s="44"/>
      <c r="Q118" s="272">
        <v>1</v>
      </c>
      <c r="R118" s="44">
        <v>0</v>
      </c>
      <c r="S118" s="44">
        <v>0</v>
      </c>
      <c r="T118" s="44">
        <v>1</v>
      </c>
      <c r="U118" s="44">
        <v>0</v>
      </c>
      <c r="V118" s="44">
        <v>0</v>
      </c>
      <c r="W118" s="44">
        <v>0</v>
      </c>
      <c r="X118" s="44">
        <v>0</v>
      </c>
      <c r="Y118" s="44"/>
      <c r="Z118" s="44"/>
      <c r="AA118" s="44"/>
      <c r="AB118" s="44"/>
      <c r="AC118" s="44"/>
      <c r="AD118" s="269">
        <v>1</v>
      </c>
    </row>
    <row r="119" spans="1:31" ht="15" thickBot="1" x14ac:dyDescent="0.25">
      <c r="A119" s="1" t="s">
        <v>129</v>
      </c>
      <c r="B119" s="52" t="s">
        <v>405</v>
      </c>
      <c r="C119" s="28"/>
      <c r="D119" s="28"/>
      <c r="E119" s="44">
        <v>0</v>
      </c>
      <c r="F119" s="44">
        <v>0</v>
      </c>
      <c r="G119" s="44">
        <v>0</v>
      </c>
      <c r="H119" s="44">
        <v>0</v>
      </c>
      <c r="I119" s="44">
        <v>0</v>
      </c>
      <c r="J119" s="44">
        <v>0</v>
      </c>
      <c r="K119" s="44">
        <v>1</v>
      </c>
      <c r="L119" s="44"/>
      <c r="M119" s="44"/>
      <c r="N119" s="44"/>
      <c r="O119" s="44"/>
      <c r="P119" s="44"/>
      <c r="Q119" s="272">
        <v>1</v>
      </c>
      <c r="R119" s="44">
        <v>0</v>
      </c>
      <c r="S119" s="44">
        <v>0</v>
      </c>
      <c r="T119" s="44">
        <v>0</v>
      </c>
      <c r="U119" s="44">
        <v>0</v>
      </c>
      <c r="V119" s="44">
        <v>0</v>
      </c>
      <c r="W119" s="44">
        <v>0</v>
      </c>
      <c r="X119" s="44">
        <v>1</v>
      </c>
      <c r="Y119" s="44"/>
      <c r="Z119" s="44"/>
      <c r="AA119" s="44"/>
      <c r="AB119" s="44"/>
      <c r="AC119" s="44"/>
      <c r="AD119" s="269">
        <v>1</v>
      </c>
    </row>
    <row r="120" spans="1:31" ht="15" thickBot="1" x14ac:dyDescent="0.25">
      <c r="A120" s="1" t="s">
        <v>129</v>
      </c>
      <c r="B120" s="52" t="s">
        <v>406</v>
      </c>
      <c r="C120" s="28"/>
      <c r="D120" s="28"/>
      <c r="E120" s="44">
        <v>0</v>
      </c>
      <c r="F120" s="44">
        <v>0</v>
      </c>
      <c r="G120" s="44">
        <v>1</v>
      </c>
      <c r="H120" s="44">
        <v>0</v>
      </c>
      <c r="I120" s="44">
        <v>0</v>
      </c>
      <c r="J120" s="44">
        <v>0</v>
      </c>
      <c r="K120" s="44">
        <v>1</v>
      </c>
      <c r="L120" s="44"/>
      <c r="M120" s="44"/>
      <c r="N120" s="44"/>
      <c r="O120" s="44"/>
      <c r="P120" s="44"/>
      <c r="Q120" s="272">
        <v>2</v>
      </c>
      <c r="R120" s="44">
        <v>0</v>
      </c>
      <c r="S120" s="44">
        <v>0</v>
      </c>
      <c r="T120" s="44">
        <v>1</v>
      </c>
      <c r="U120" s="44">
        <v>0</v>
      </c>
      <c r="V120" s="44">
        <v>0</v>
      </c>
      <c r="W120" s="44">
        <v>0</v>
      </c>
      <c r="X120" s="44">
        <v>1</v>
      </c>
      <c r="Y120" s="44"/>
      <c r="Z120" s="44"/>
      <c r="AA120" s="44"/>
      <c r="AB120" s="44"/>
      <c r="AC120" s="44"/>
      <c r="AD120" s="269">
        <v>2</v>
      </c>
    </row>
    <row r="121" spans="1:31" ht="15" thickBot="1" x14ac:dyDescent="0.25">
      <c r="A121" s="1" t="s">
        <v>129</v>
      </c>
      <c r="B121" s="52" t="s">
        <v>407</v>
      </c>
      <c r="C121" s="28"/>
      <c r="D121" s="28"/>
      <c r="E121" s="44">
        <v>0</v>
      </c>
      <c r="F121" s="44">
        <v>0</v>
      </c>
      <c r="G121" s="44">
        <v>0</v>
      </c>
      <c r="H121" s="44">
        <v>0</v>
      </c>
      <c r="I121" s="44">
        <v>0</v>
      </c>
      <c r="J121" s="44">
        <v>0</v>
      </c>
      <c r="K121" s="44">
        <v>0</v>
      </c>
      <c r="L121" s="44"/>
      <c r="M121" s="44"/>
      <c r="N121" s="44"/>
      <c r="O121" s="44"/>
      <c r="P121" s="44"/>
      <c r="Q121" s="272">
        <v>0</v>
      </c>
      <c r="R121" s="44">
        <v>0</v>
      </c>
      <c r="S121" s="44">
        <v>0</v>
      </c>
      <c r="T121" s="44">
        <v>0</v>
      </c>
      <c r="U121" s="44">
        <v>0</v>
      </c>
      <c r="V121" s="44">
        <v>0</v>
      </c>
      <c r="W121" s="44">
        <v>0</v>
      </c>
      <c r="X121" s="44">
        <v>0</v>
      </c>
      <c r="Y121" s="44"/>
      <c r="Z121" s="44"/>
      <c r="AA121" s="44"/>
      <c r="AB121" s="44"/>
      <c r="AC121" s="44"/>
      <c r="AD121" s="269">
        <v>0</v>
      </c>
    </row>
    <row r="122" spans="1:31" ht="15" thickBot="1" x14ac:dyDescent="0.25">
      <c r="A122" s="1" t="s">
        <v>129</v>
      </c>
      <c r="B122" s="52" t="s">
        <v>408</v>
      </c>
      <c r="C122" s="28"/>
      <c r="D122" s="28"/>
      <c r="E122" s="44">
        <v>0</v>
      </c>
      <c r="F122" s="44">
        <v>0</v>
      </c>
      <c r="G122" s="44">
        <v>0</v>
      </c>
      <c r="H122" s="44">
        <v>0</v>
      </c>
      <c r="I122" s="44">
        <v>0</v>
      </c>
      <c r="J122" s="44">
        <v>0</v>
      </c>
      <c r="K122" s="44">
        <v>1</v>
      </c>
      <c r="L122" s="44"/>
      <c r="M122" s="44"/>
      <c r="N122" s="44"/>
      <c r="O122" s="44"/>
      <c r="P122" s="44"/>
      <c r="Q122" s="272">
        <v>1</v>
      </c>
      <c r="R122" s="44">
        <v>0</v>
      </c>
      <c r="S122" s="44">
        <v>0</v>
      </c>
      <c r="T122" s="44">
        <v>0</v>
      </c>
      <c r="U122" s="44">
        <v>0</v>
      </c>
      <c r="V122" s="44">
        <v>0</v>
      </c>
      <c r="W122" s="44">
        <v>0</v>
      </c>
      <c r="X122" s="44">
        <v>1</v>
      </c>
      <c r="Y122" s="44"/>
      <c r="Z122" s="44"/>
      <c r="AA122" s="44"/>
      <c r="AB122" s="44"/>
      <c r="AC122" s="44"/>
      <c r="AD122" s="269">
        <v>1</v>
      </c>
    </row>
    <row r="123" spans="1:31" ht="15" thickBot="1" x14ac:dyDescent="0.25">
      <c r="A123" s="1" t="s">
        <v>129</v>
      </c>
      <c r="B123" s="52" t="s">
        <v>409</v>
      </c>
      <c r="C123" s="28"/>
      <c r="D123" s="28"/>
      <c r="E123" s="44">
        <v>0</v>
      </c>
      <c r="F123" s="44">
        <v>0</v>
      </c>
      <c r="G123" s="44">
        <v>0</v>
      </c>
      <c r="H123" s="44">
        <v>0</v>
      </c>
      <c r="I123" s="44">
        <v>0</v>
      </c>
      <c r="J123" s="44">
        <v>0</v>
      </c>
      <c r="K123" s="44">
        <v>0</v>
      </c>
      <c r="L123" s="44"/>
      <c r="M123" s="44"/>
      <c r="N123" s="44"/>
      <c r="O123" s="44"/>
      <c r="P123" s="44"/>
      <c r="Q123" s="272">
        <v>0</v>
      </c>
      <c r="R123" s="44">
        <v>0</v>
      </c>
      <c r="S123" s="44">
        <v>0</v>
      </c>
      <c r="T123" s="44">
        <v>0</v>
      </c>
      <c r="U123" s="44">
        <v>0</v>
      </c>
      <c r="V123" s="44">
        <v>0</v>
      </c>
      <c r="W123" s="44">
        <v>0</v>
      </c>
      <c r="X123" s="44">
        <v>0</v>
      </c>
      <c r="Y123" s="44"/>
      <c r="Z123" s="44"/>
      <c r="AA123" s="44"/>
      <c r="AB123" s="44"/>
      <c r="AC123" s="44"/>
      <c r="AD123" s="269">
        <v>0</v>
      </c>
    </row>
    <row r="124" spans="1:31" ht="15" thickBot="1" x14ac:dyDescent="0.25">
      <c r="A124" s="294" t="s">
        <v>440</v>
      </c>
      <c r="B124" s="295"/>
      <c r="C124" s="76">
        <v>1.1074197120708749</v>
      </c>
      <c r="D124" s="9">
        <v>1</v>
      </c>
      <c r="E124" s="5">
        <v>0</v>
      </c>
      <c r="F124" s="5">
        <v>0</v>
      </c>
      <c r="G124" s="5">
        <v>4</v>
      </c>
      <c r="H124" s="5">
        <v>0</v>
      </c>
      <c r="I124" s="5">
        <v>0</v>
      </c>
      <c r="J124" s="5">
        <v>0</v>
      </c>
      <c r="K124" s="5">
        <v>5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273">
        <v>9</v>
      </c>
      <c r="R124" s="5">
        <v>0</v>
      </c>
      <c r="S124" s="5">
        <v>0</v>
      </c>
      <c r="T124" s="5">
        <v>4</v>
      </c>
      <c r="U124" s="5">
        <v>0</v>
      </c>
      <c r="V124" s="5">
        <v>0</v>
      </c>
      <c r="W124" s="5">
        <v>0</v>
      </c>
      <c r="X124" s="5">
        <v>5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270">
        <v>9</v>
      </c>
    </row>
    <row r="125" spans="1:31" ht="15" thickBot="1" x14ac:dyDescent="0.25">
      <c r="A125" s="1" t="s">
        <v>143</v>
      </c>
      <c r="B125" s="52" t="s">
        <v>410</v>
      </c>
      <c r="C125" s="28"/>
      <c r="D125" s="28"/>
      <c r="E125" s="44">
        <v>6</v>
      </c>
      <c r="F125" s="44">
        <v>7</v>
      </c>
      <c r="G125" s="44">
        <v>3</v>
      </c>
      <c r="H125" s="44">
        <v>8</v>
      </c>
      <c r="I125" s="44">
        <v>8</v>
      </c>
      <c r="J125" s="44">
        <v>6</v>
      </c>
      <c r="K125" s="44">
        <v>7</v>
      </c>
      <c r="L125" s="44"/>
      <c r="M125" s="44"/>
      <c r="N125" s="44"/>
      <c r="O125" s="44"/>
      <c r="P125" s="44"/>
      <c r="Q125" s="272">
        <v>45</v>
      </c>
      <c r="R125" s="44">
        <v>7</v>
      </c>
      <c r="S125" s="44">
        <v>7</v>
      </c>
      <c r="T125" s="44">
        <v>3</v>
      </c>
      <c r="U125" s="44">
        <v>8</v>
      </c>
      <c r="V125" s="44">
        <v>9</v>
      </c>
      <c r="W125" s="44">
        <v>7</v>
      </c>
      <c r="X125" s="44">
        <v>12</v>
      </c>
      <c r="Y125" s="44"/>
      <c r="Z125" s="44"/>
      <c r="AA125" s="44"/>
      <c r="AB125" s="44"/>
      <c r="AC125" s="44"/>
      <c r="AD125" s="269">
        <v>53</v>
      </c>
      <c r="AE125" s="127"/>
    </row>
    <row r="126" spans="1:31" ht="15" thickBot="1" x14ac:dyDescent="0.25">
      <c r="A126" s="1" t="s">
        <v>143</v>
      </c>
      <c r="B126" s="52" t="s">
        <v>411</v>
      </c>
      <c r="C126" s="28"/>
      <c r="D126" s="28"/>
      <c r="E126" s="44">
        <v>8</v>
      </c>
      <c r="F126" s="44">
        <v>4</v>
      </c>
      <c r="G126" s="44">
        <v>2</v>
      </c>
      <c r="H126" s="44">
        <v>1</v>
      </c>
      <c r="I126" s="44">
        <v>1</v>
      </c>
      <c r="J126" s="44">
        <v>2</v>
      </c>
      <c r="K126" s="44">
        <v>2</v>
      </c>
      <c r="L126" s="44"/>
      <c r="M126" s="44"/>
      <c r="N126" s="44"/>
      <c r="O126" s="44"/>
      <c r="P126" s="44"/>
      <c r="Q126" s="272">
        <v>20</v>
      </c>
      <c r="R126" s="44">
        <v>9</v>
      </c>
      <c r="S126" s="44">
        <v>5</v>
      </c>
      <c r="T126" s="44">
        <v>2</v>
      </c>
      <c r="U126" s="44">
        <v>1</v>
      </c>
      <c r="V126" s="44">
        <v>1</v>
      </c>
      <c r="W126" s="44">
        <v>2</v>
      </c>
      <c r="X126" s="44">
        <v>2</v>
      </c>
      <c r="Y126" s="44"/>
      <c r="Z126" s="44"/>
      <c r="AA126" s="44"/>
      <c r="AB126" s="44"/>
      <c r="AC126" s="44"/>
      <c r="AD126" s="269">
        <v>22</v>
      </c>
    </row>
    <row r="127" spans="1:31" ht="15" thickBot="1" x14ac:dyDescent="0.25">
      <c r="A127" s="1" t="s">
        <v>143</v>
      </c>
      <c r="B127" s="52" t="s">
        <v>412</v>
      </c>
      <c r="C127" s="28"/>
      <c r="D127" s="28"/>
      <c r="E127" s="44">
        <v>3</v>
      </c>
      <c r="F127" s="44">
        <v>1</v>
      </c>
      <c r="G127" s="44">
        <v>2</v>
      </c>
      <c r="H127" s="44">
        <v>2</v>
      </c>
      <c r="I127" s="44">
        <v>0</v>
      </c>
      <c r="J127" s="44">
        <v>3</v>
      </c>
      <c r="K127" s="44">
        <v>3</v>
      </c>
      <c r="L127" s="44"/>
      <c r="M127" s="44"/>
      <c r="N127" s="44"/>
      <c r="O127" s="44"/>
      <c r="P127" s="44"/>
      <c r="Q127" s="272">
        <v>14</v>
      </c>
      <c r="R127" s="44">
        <v>3</v>
      </c>
      <c r="S127" s="44">
        <v>2</v>
      </c>
      <c r="T127" s="44">
        <v>2</v>
      </c>
      <c r="U127" s="44">
        <v>3</v>
      </c>
      <c r="V127" s="44">
        <v>1</v>
      </c>
      <c r="W127" s="44">
        <v>3</v>
      </c>
      <c r="X127" s="44">
        <v>3</v>
      </c>
      <c r="Y127" s="44"/>
      <c r="Z127" s="44"/>
      <c r="AA127" s="44"/>
      <c r="AB127" s="44"/>
      <c r="AC127" s="44"/>
      <c r="AD127" s="269">
        <v>17</v>
      </c>
    </row>
    <row r="128" spans="1:31" ht="15" thickBot="1" x14ac:dyDescent="0.25">
      <c r="A128" s="1" t="s">
        <v>143</v>
      </c>
      <c r="B128" s="52" t="s">
        <v>413</v>
      </c>
      <c r="C128" s="28"/>
      <c r="D128" s="28"/>
      <c r="E128" s="44">
        <v>3</v>
      </c>
      <c r="F128" s="44">
        <v>10</v>
      </c>
      <c r="G128" s="44">
        <v>7</v>
      </c>
      <c r="H128" s="44">
        <v>3</v>
      </c>
      <c r="I128" s="44">
        <v>13</v>
      </c>
      <c r="J128" s="44">
        <v>6</v>
      </c>
      <c r="K128" s="44">
        <v>9</v>
      </c>
      <c r="L128" s="44"/>
      <c r="M128" s="44"/>
      <c r="N128" s="44"/>
      <c r="O128" s="44"/>
      <c r="P128" s="44"/>
      <c r="Q128" s="272">
        <v>51</v>
      </c>
      <c r="R128" s="44">
        <v>4</v>
      </c>
      <c r="S128" s="44">
        <v>11</v>
      </c>
      <c r="T128" s="44">
        <v>7</v>
      </c>
      <c r="U128" s="44">
        <v>3</v>
      </c>
      <c r="V128" s="44">
        <v>14</v>
      </c>
      <c r="W128" s="44">
        <v>7</v>
      </c>
      <c r="X128" s="44">
        <v>10</v>
      </c>
      <c r="Y128" s="44"/>
      <c r="Z128" s="44"/>
      <c r="AA128" s="44"/>
      <c r="AB128" s="44"/>
      <c r="AC128" s="44"/>
      <c r="AD128" s="269">
        <v>56</v>
      </c>
    </row>
    <row r="129" spans="1:31" ht="15" thickBot="1" x14ac:dyDescent="0.25">
      <c r="A129" s="1" t="s">
        <v>143</v>
      </c>
      <c r="B129" s="52" t="s">
        <v>414</v>
      </c>
      <c r="C129" s="28"/>
      <c r="D129" s="28"/>
      <c r="E129" s="44">
        <v>1</v>
      </c>
      <c r="F129" s="44">
        <v>0</v>
      </c>
      <c r="G129" s="44">
        <v>0</v>
      </c>
      <c r="H129" s="44">
        <v>1</v>
      </c>
      <c r="I129" s="44">
        <v>0</v>
      </c>
      <c r="J129" s="44">
        <v>0</v>
      </c>
      <c r="K129" s="44">
        <v>1</v>
      </c>
      <c r="L129" s="44"/>
      <c r="M129" s="44"/>
      <c r="N129" s="44"/>
      <c r="O129" s="44"/>
      <c r="P129" s="44"/>
      <c r="Q129" s="272">
        <v>3</v>
      </c>
      <c r="R129" s="44">
        <v>1</v>
      </c>
      <c r="S129" s="44">
        <v>1</v>
      </c>
      <c r="T129" s="44">
        <v>0</v>
      </c>
      <c r="U129" s="44">
        <v>1</v>
      </c>
      <c r="V129" s="44">
        <v>0</v>
      </c>
      <c r="W129" s="44">
        <v>0</v>
      </c>
      <c r="X129" s="44">
        <v>1</v>
      </c>
      <c r="Y129" s="44"/>
      <c r="Z129" s="44"/>
      <c r="AA129" s="44"/>
      <c r="AB129" s="44"/>
      <c r="AC129" s="44"/>
      <c r="AD129" s="269">
        <v>4</v>
      </c>
    </row>
    <row r="130" spans="1:31" ht="15" thickBot="1" x14ac:dyDescent="0.25">
      <c r="A130" s="1" t="s">
        <v>143</v>
      </c>
      <c r="B130" s="52" t="s">
        <v>415</v>
      </c>
      <c r="C130" s="28"/>
      <c r="D130" s="28"/>
      <c r="E130" s="44">
        <v>0</v>
      </c>
      <c r="F130" s="44">
        <v>0</v>
      </c>
      <c r="G130" s="44">
        <v>0</v>
      </c>
      <c r="H130" s="44">
        <v>0</v>
      </c>
      <c r="I130" s="44">
        <v>2</v>
      </c>
      <c r="J130" s="44">
        <v>1</v>
      </c>
      <c r="K130" s="44">
        <v>0</v>
      </c>
      <c r="L130" s="44"/>
      <c r="M130" s="44"/>
      <c r="N130" s="44"/>
      <c r="O130" s="44"/>
      <c r="P130" s="44"/>
      <c r="Q130" s="272">
        <v>3</v>
      </c>
      <c r="R130" s="44">
        <v>0</v>
      </c>
      <c r="S130" s="44">
        <v>0</v>
      </c>
      <c r="T130" s="44">
        <v>0</v>
      </c>
      <c r="U130" s="44">
        <v>1</v>
      </c>
      <c r="V130" s="44">
        <v>2</v>
      </c>
      <c r="W130" s="44">
        <v>2</v>
      </c>
      <c r="X130" s="44">
        <v>0</v>
      </c>
      <c r="Y130" s="44"/>
      <c r="Z130" s="44"/>
      <c r="AA130" s="44"/>
      <c r="AB130" s="44"/>
      <c r="AC130" s="44"/>
      <c r="AD130" s="269">
        <v>5</v>
      </c>
    </row>
    <row r="131" spans="1:31" ht="15" thickBot="1" x14ac:dyDescent="0.25">
      <c r="A131" s="1" t="s">
        <v>143</v>
      </c>
      <c r="B131" s="52" t="s">
        <v>416</v>
      </c>
      <c r="C131" s="28"/>
      <c r="D131" s="28"/>
      <c r="E131" s="44">
        <v>0</v>
      </c>
      <c r="F131" s="44">
        <v>0</v>
      </c>
      <c r="G131" s="44">
        <v>0</v>
      </c>
      <c r="H131" s="44">
        <v>0</v>
      </c>
      <c r="I131" s="44">
        <v>1</v>
      </c>
      <c r="J131" s="44">
        <v>0</v>
      </c>
      <c r="K131" s="44">
        <v>0</v>
      </c>
      <c r="L131" s="44"/>
      <c r="M131" s="44"/>
      <c r="N131" s="44"/>
      <c r="O131" s="44"/>
      <c r="P131" s="44"/>
      <c r="Q131" s="272">
        <v>1</v>
      </c>
      <c r="R131" s="44">
        <v>0</v>
      </c>
      <c r="S131" s="44">
        <v>0</v>
      </c>
      <c r="T131" s="44">
        <v>0</v>
      </c>
      <c r="U131" s="44">
        <v>0</v>
      </c>
      <c r="V131" s="44">
        <v>1</v>
      </c>
      <c r="W131" s="44">
        <v>0</v>
      </c>
      <c r="X131" s="44">
        <v>0</v>
      </c>
      <c r="Y131" s="44"/>
      <c r="Z131" s="44"/>
      <c r="AA131" s="44"/>
      <c r="AB131" s="44"/>
      <c r="AC131" s="44"/>
      <c r="AD131" s="269">
        <v>1</v>
      </c>
    </row>
    <row r="132" spans="1:31" ht="15" thickBot="1" x14ac:dyDescent="0.25">
      <c r="A132" s="1" t="s">
        <v>143</v>
      </c>
      <c r="B132" s="52" t="s">
        <v>417</v>
      </c>
      <c r="C132" s="28"/>
      <c r="D132" s="28"/>
      <c r="E132" s="44">
        <v>0</v>
      </c>
      <c r="F132" s="44">
        <v>0</v>
      </c>
      <c r="G132" s="44">
        <v>0</v>
      </c>
      <c r="H132" s="44">
        <v>0</v>
      </c>
      <c r="I132" s="44">
        <v>0</v>
      </c>
      <c r="J132" s="44">
        <v>0</v>
      </c>
      <c r="K132" s="44">
        <v>1</v>
      </c>
      <c r="L132" s="44"/>
      <c r="M132" s="44"/>
      <c r="N132" s="44"/>
      <c r="O132" s="44"/>
      <c r="P132" s="44"/>
      <c r="Q132" s="272">
        <v>1</v>
      </c>
      <c r="R132" s="44">
        <v>0</v>
      </c>
      <c r="S132" s="44">
        <v>0</v>
      </c>
      <c r="T132" s="44">
        <v>0</v>
      </c>
      <c r="U132" s="44">
        <v>0</v>
      </c>
      <c r="V132" s="44">
        <v>1</v>
      </c>
      <c r="W132" s="44">
        <v>0</v>
      </c>
      <c r="X132" s="44">
        <v>1</v>
      </c>
      <c r="Y132" s="44"/>
      <c r="Z132" s="44"/>
      <c r="AA132" s="44"/>
      <c r="AB132" s="44"/>
      <c r="AC132" s="44"/>
      <c r="AD132" s="269">
        <v>2</v>
      </c>
    </row>
    <row r="133" spans="1:31" ht="15" thickBot="1" x14ac:dyDescent="0.25">
      <c r="A133" s="1" t="s">
        <v>143</v>
      </c>
      <c r="B133" s="52" t="s">
        <v>418</v>
      </c>
      <c r="C133" s="28"/>
      <c r="D133" s="28"/>
      <c r="E133" s="44">
        <v>0</v>
      </c>
      <c r="F133" s="44">
        <v>0</v>
      </c>
      <c r="G133" s="44">
        <v>0</v>
      </c>
      <c r="H133" s="44">
        <v>0</v>
      </c>
      <c r="I133" s="44">
        <v>2</v>
      </c>
      <c r="J133" s="44">
        <v>0</v>
      </c>
      <c r="K133" s="44">
        <v>0</v>
      </c>
      <c r="L133" s="44"/>
      <c r="M133" s="44"/>
      <c r="N133" s="44"/>
      <c r="O133" s="44"/>
      <c r="P133" s="44"/>
      <c r="Q133" s="272">
        <v>2</v>
      </c>
      <c r="R133" s="44">
        <v>0</v>
      </c>
      <c r="S133" s="44">
        <v>0</v>
      </c>
      <c r="T133" s="44">
        <v>0</v>
      </c>
      <c r="U133" s="44">
        <v>0</v>
      </c>
      <c r="V133" s="44">
        <v>2</v>
      </c>
      <c r="W133" s="44">
        <v>0</v>
      </c>
      <c r="X133" s="44">
        <v>0</v>
      </c>
      <c r="Y133" s="44"/>
      <c r="Z133" s="44"/>
      <c r="AA133" s="44"/>
      <c r="AB133" s="44"/>
      <c r="AC133" s="44"/>
      <c r="AD133" s="269">
        <v>2</v>
      </c>
    </row>
    <row r="134" spans="1:31" ht="15" thickBot="1" x14ac:dyDescent="0.25">
      <c r="A134" s="1" t="s">
        <v>143</v>
      </c>
      <c r="B134" s="52" t="s">
        <v>419</v>
      </c>
      <c r="C134" s="28"/>
      <c r="D134" s="28"/>
      <c r="E134" s="44">
        <v>0</v>
      </c>
      <c r="F134" s="44">
        <v>0</v>
      </c>
      <c r="G134" s="44">
        <v>0</v>
      </c>
      <c r="H134" s="44">
        <v>0</v>
      </c>
      <c r="I134" s="44">
        <v>2</v>
      </c>
      <c r="J134" s="44">
        <v>0</v>
      </c>
      <c r="K134" s="44">
        <v>0</v>
      </c>
      <c r="L134" s="44"/>
      <c r="M134" s="44"/>
      <c r="N134" s="44"/>
      <c r="O134" s="44"/>
      <c r="P134" s="44"/>
      <c r="Q134" s="272">
        <v>2</v>
      </c>
      <c r="R134" s="44">
        <v>0</v>
      </c>
      <c r="S134" s="44">
        <v>0</v>
      </c>
      <c r="T134" s="44">
        <v>0</v>
      </c>
      <c r="U134" s="44">
        <v>1</v>
      </c>
      <c r="V134" s="44">
        <v>2</v>
      </c>
      <c r="W134" s="44">
        <v>0</v>
      </c>
      <c r="X134" s="44">
        <v>0</v>
      </c>
      <c r="Y134" s="44"/>
      <c r="Z134" s="44"/>
      <c r="AA134" s="44"/>
      <c r="AB134" s="44"/>
      <c r="AC134" s="44"/>
      <c r="AD134" s="269">
        <v>3</v>
      </c>
    </row>
    <row r="135" spans="1:31" ht="15" thickBot="1" x14ac:dyDescent="0.25">
      <c r="A135" s="1" t="s">
        <v>143</v>
      </c>
      <c r="B135" s="52" t="s">
        <v>420</v>
      </c>
      <c r="C135" s="28"/>
      <c r="D135" s="28"/>
      <c r="E135" s="44">
        <v>1</v>
      </c>
      <c r="F135" s="44">
        <v>1</v>
      </c>
      <c r="G135" s="44">
        <v>3</v>
      </c>
      <c r="H135" s="44">
        <v>0</v>
      </c>
      <c r="I135" s="44">
        <v>0</v>
      </c>
      <c r="J135" s="44">
        <v>0</v>
      </c>
      <c r="K135" s="44">
        <v>0</v>
      </c>
      <c r="L135" s="44"/>
      <c r="M135" s="44"/>
      <c r="N135" s="44"/>
      <c r="O135" s="44"/>
      <c r="P135" s="44"/>
      <c r="Q135" s="272">
        <v>5</v>
      </c>
      <c r="R135" s="44">
        <v>1</v>
      </c>
      <c r="S135" s="44">
        <v>1</v>
      </c>
      <c r="T135" s="44">
        <v>3</v>
      </c>
      <c r="U135" s="44">
        <v>0</v>
      </c>
      <c r="V135" s="44">
        <v>0</v>
      </c>
      <c r="W135" s="44">
        <v>0</v>
      </c>
      <c r="X135" s="44">
        <v>0</v>
      </c>
      <c r="Y135" s="44"/>
      <c r="Z135" s="44"/>
      <c r="AA135" s="44"/>
      <c r="AB135" s="44"/>
      <c r="AC135" s="44"/>
      <c r="AD135" s="269">
        <v>5</v>
      </c>
    </row>
    <row r="136" spans="1:31" ht="15" thickBot="1" x14ac:dyDescent="0.25">
      <c r="A136" s="1" t="s">
        <v>143</v>
      </c>
      <c r="B136" s="52" t="s">
        <v>421</v>
      </c>
      <c r="C136" s="28"/>
      <c r="D136" s="28"/>
      <c r="E136" s="44">
        <v>0</v>
      </c>
      <c r="F136" s="44">
        <v>0</v>
      </c>
      <c r="G136" s="44">
        <v>0</v>
      </c>
      <c r="H136" s="44">
        <v>0</v>
      </c>
      <c r="I136" s="44">
        <v>1</v>
      </c>
      <c r="J136" s="44">
        <v>1</v>
      </c>
      <c r="K136" s="44">
        <v>0</v>
      </c>
      <c r="L136" s="44"/>
      <c r="M136" s="44"/>
      <c r="N136" s="44"/>
      <c r="O136" s="44"/>
      <c r="P136" s="44"/>
      <c r="Q136" s="272">
        <v>2</v>
      </c>
      <c r="R136" s="44">
        <v>0</v>
      </c>
      <c r="S136" s="44">
        <v>0</v>
      </c>
      <c r="T136" s="44">
        <v>0</v>
      </c>
      <c r="U136" s="44">
        <v>0</v>
      </c>
      <c r="V136" s="44">
        <v>1</v>
      </c>
      <c r="W136" s="44">
        <v>1</v>
      </c>
      <c r="X136" s="44">
        <v>0</v>
      </c>
      <c r="Y136" s="44"/>
      <c r="Z136" s="44"/>
      <c r="AA136" s="44"/>
      <c r="AB136" s="44"/>
      <c r="AC136" s="44"/>
      <c r="AD136" s="269">
        <v>2</v>
      </c>
    </row>
    <row r="137" spans="1:31" ht="15" thickBot="1" x14ac:dyDescent="0.25">
      <c r="A137" s="1" t="s">
        <v>143</v>
      </c>
      <c r="B137" s="52" t="s">
        <v>422</v>
      </c>
      <c r="C137" s="28"/>
      <c r="D137" s="28"/>
      <c r="E137" s="44">
        <v>0</v>
      </c>
      <c r="F137" s="44">
        <v>0</v>
      </c>
      <c r="G137" s="44">
        <v>0</v>
      </c>
      <c r="H137" s="44">
        <v>0</v>
      </c>
      <c r="I137" s="44">
        <v>0</v>
      </c>
      <c r="J137" s="44">
        <v>0</v>
      </c>
      <c r="K137" s="44">
        <v>0</v>
      </c>
      <c r="L137" s="44"/>
      <c r="M137" s="44"/>
      <c r="N137" s="44"/>
      <c r="O137" s="44"/>
      <c r="P137" s="44"/>
      <c r="Q137" s="272">
        <v>0</v>
      </c>
      <c r="R137" s="44">
        <v>0</v>
      </c>
      <c r="S137" s="44">
        <v>0</v>
      </c>
      <c r="T137" s="44">
        <v>0</v>
      </c>
      <c r="U137" s="44">
        <v>0</v>
      </c>
      <c r="V137" s="44">
        <v>0</v>
      </c>
      <c r="W137" s="44">
        <v>0</v>
      </c>
      <c r="X137" s="44">
        <v>0</v>
      </c>
      <c r="Y137" s="44"/>
      <c r="Z137" s="44"/>
      <c r="AA137" s="44"/>
      <c r="AB137" s="44"/>
      <c r="AC137" s="44"/>
      <c r="AD137" s="269">
        <v>0</v>
      </c>
    </row>
    <row r="138" spans="1:31" ht="15" thickBot="1" x14ac:dyDescent="0.25">
      <c r="A138" s="294" t="s">
        <v>441</v>
      </c>
      <c r="B138" s="295"/>
      <c r="C138" s="76">
        <v>0.95933451801488578</v>
      </c>
      <c r="D138" s="9">
        <v>0.86627906976744184</v>
      </c>
      <c r="E138" s="5">
        <v>22</v>
      </c>
      <c r="F138" s="5">
        <v>23</v>
      </c>
      <c r="G138" s="5">
        <v>17</v>
      </c>
      <c r="H138" s="5">
        <v>15</v>
      </c>
      <c r="I138" s="5">
        <v>30</v>
      </c>
      <c r="J138" s="5">
        <v>19</v>
      </c>
      <c r="K138" s="5">
        <v>23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273">
        <v>149</v>
      </c>
      <c r="R138" s="5">
        <v>25</v>
      </c>
      <c r="S138" s="5">
        <v>27</v>
      </c>
      <c r="T138" s="5">
        <v>17</v>
      </c>
      <c r="U138" s="5">
        <v>18</v>
      </c>
      <c r="V138" s="5">
        <v>34</v>
      </c>
      <c r="W138" s="5">
        <v>22</v>
      </c>
      <c r="X138" s="5">
        <v>29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270">
        <v>172</v>
      </c>
    </row>
    <row r="139" spans="1:31" ht="15" thickBot="1" x14ac:dyDescent="0.25">
      <c r="A139" s="3" t="s">
        <v>148</v>
      </c>
      <c r="B139" s="52" t="s">
        <v>423</v>
      </c>
      <c r="C139" s="28"/>
      <c r="D139" s="28"/>
      <c r="E139" s="44">
        <v>9</v>
      </c>
      <c r="F139" s="44">
        <v>8</v>
      </c>
      <c r="G139" s="44">
        <v>6</v>
      </c>
      <c r="H139" s="44">
        <v>8</v>
      </c>
      <c r="I139" s="44">
        <v>6</v>
      </c>
      <c r="J139" s="44">
        <v>11</v>
      </c>
      <c r="K139" s="44">
        <v>14</v>
      </c>
      <c r="L139" s="44"/>
      <c r="M139" s="44"/>
      <c r="N139" s="44"/>
      <c r="O139" s="44"/>
      <c r="P139" s="44"/>
      <c r="Q139" s="272">
        <v>62</v>
      </c>
      <c r="R139" s="44">
        <v>11</v>
      </c>
      <c r="S139" s="44">
        <v>9</v>
      </c>
      <c r="T139" s="44">
        <v>7</v>
      </c>
      <c r="U139" s="44">
        <v>9</v>
      </c>
      <c r="V139" s="44">
        <v>6</v>
      </c>
      <c r="W139" s="44">
        <v>13</v>
      </c>
      <c r="X139" s="44">
        <v>19</v>
      </c>
      <c r="Y139" s="44"/>
      <c r="Z139" s="44"/>
      <c r="AA139" s="44"/>
      <c r="AB139" s="44"/>
      <c r="AC139" s="44"/>
      <c r="AD139" s="269">
        <v>74</v>
      </c>
      <c r="AE139" s="127"/>
    </row>
    <row r="140" spans="1:31" ht="15" thickBot="1" x14ac:dyDescent="0.25">
      <c r="A140" s="3" t="s">
        <v>148</v>
      </c>
      <c r="B140" s="52" t="s">
        <v>424</v>
      </c>
      <c r="C140" s="28"/>
      <c r="D140" s="28"/>
      <c r="E140" s="44">
        <v>0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/>
      <c r="M140" s="44"/>
      <c r="N140" s="44"/>
      <c r="O140" s="44"/>
      <c r="P140" s="44"/>
      <c r="Q140" s="272">
        <v>0</v>
      </c>
      <c r="R140" s="44">
        <v>0</v>
      </c>
      <c r="S140" s="44">
        <v>0</v>
      </c>
      <c r="T140" s="44">
        <v>0</v>
      </c>
      <c r="U140" s="44">
        <v>0</v>
      </c>
      <c r="V140" s="44">
        <v>0</v>
      </c>
      <c r="W140" s="44">
        <v>0</v>
      </c>
      <c r="X140" s="44">
        <v>0</v>
      </c>
      <c r="Y140" s="44"/>
      <c r="Z140" s="44"/>
      <c r="AA140" s="44"/>
      <c r="AB140" s="44"/>
      <c r="AC140" s="44"/>
      <c r="AD140" s="269">
        <v>0</v>
      </c>
    </row>
    <row r="141" spans="1:31" ht="15" thickBot="1" x14ac:dyDescent="0.25">
      <c r="A141" s="3" t="s">
        <v>148</v>
      </c>
      <c r="B141" s="52" t="s">
        <v>425</v>
      </c>
      <c r="C141" s="28"/>
      <c r="D141" s="28"/>
      <c r="E141" s="44">
        <v>0</v>
      </c>
      <c r="F141" s="44">
        <v>0</v>
      </c>
      <c r="G141" s="44">
        <v>0</v>
      </c>
      <c r="H141" s="44">
        <v>0</v>
      </c>
      <c r="I141" s="44">
        <v>0</v>
      </c>
      <c r="J141" s="44">
        <v>0</v>
      </c>
      <c r="K141" s="44">
        <v>0</v>
      </c>
      <c r="L141" s="44"/>
      <c r="M141" s="44"/>
      <c r="N141" s="44"/>
      <c r="O141" s="44"/>
      <c r="P141" s="44"/>
      <c r="Q141" s="272">
        <v>0</v>
      </c>
      <c r="R141" s="44">
        <v>0</v>
      </c>
      <c r="S141" s="44">
        <v>0</v>
      </c>
      <c r="T141" s="44">
        <v>0</v>
      </c>
      <c r="U141" s="44">
        <v>0</v>
      </c>
      <c r="V141" s="44">
        <v>0</v>
      </c>
      <c r="W141" s="44">
        <v>0</v>
      </c>
      <c r="X141" s="44">
        <v>0</v>
      </c>
      <c r="Y141" s="44"/>
      <c r="Z141" s="44"/>
      <c r="AA141" s="44"/>
      <c r="AB141" s="44"/>
      <c r="AC141" s="44"/>
      <c r="AD141" s="269">
        <v>0</v>
      </c>
    </row>
    <row r="142" spans="1:31" ht="15" thickBot="1" x14ac:dyDescent="0.25">
      <c r="A142" s="3" t="s">
        <v>148</v>
      </c>
      <c r="B142" s="52" t="s">
        <v>426</v>
      </c>
      <c r="C142" s="28"/>
      <c r="D142" s="28"/>
      <c r="E142" s="44">
        <v>0</v>
      </c>
      <c r="F142" s="44">
        <v>0</v>
      </c>
      <c r="G142" s="44">
        <v>0</v>
      </c>
      <c r="H142" s="44">
        <v>0</v>
      </c>
      <c r="I142" s="44">
        <v>0</v>
      </c>
      <c r="J142" s="44">
        <v>0</v>
      </c>
      <c r="K142" s="44">
        <v>0</v>
      </c>
      <c r="L142" s="44"/>
      <c r="M142" s="44"/>
      <c r="N142" s="44"/>
      <c r="O142" s="44"/>
      <c r="P142" s="44"/>
      <c r="Q142" s="272">
        <v>0</v>
      </c>
      <c r="R142" s="44">
        <v>0</v>
      </c>
      <c r="S142" s="44">
        <v>0</v>
      </c>
      <c r="T142" s="44">
        <v>0</v>
      </c>
      <c r="U142" s="44">
        <v>0</v>
      </c>
      <c r="V142" s="44">
        <v>0</v>
      </c>
      <c r="W142" s="44">
        <v>0</v>
      </c>
      <c r="X142" s="44">
        <v>0</v>
      </c>
      <c r="Y142" s="44"/>
      <c r="Z142" s="44"/>
      <c r="AA142" s="44"/>
      <c r="AB142" s="44"/>
      <c r="AC142" s="44"/>
      <c r="AD142" s="269">
        <v>0</v>
      </c>
    </row>
    <row r="143" spans="1:31" ht="15" thickBot="1" x14ac:dyDescent="0.25">
      <c r="A143" s="294" t="s">
        <v>166</v>
      </c>
      <c r="B143" s="295"/>
      <c r="C143" s="76">
        <v>0.92476582542807706</v>
      </c>
      <c r="D143" s="9">
        <v>0.83783783783783783</v>
      </c>
      <c r="E143" s="5">
        <v>9</v>
      </c>
      <c r="F143" s="5">
        <v>8</v>
      </c>
      <c r="G143" s="5">
        <v>6</v>
      </c>
      <c r="H143" s="5">
        <v>8</v>
      </c>
      <c r="I143" s="5">
        <v>6</v>
      </c>
      <c r="J143" s="5">
        <v>11</v>
      </c>
      <c r="K143" s="5">
        <v>14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273">
        <v>62</v>
      </c>
      <c r="R143" s="5">
        <v>11</v>
      </c>
      <c r="S143" s="5">
        <v>9</v>
      </c>
      <c r="T143" s="5">
        <v>7</v>
      </c>
      <c r="U143" s="5">
        <v>9</v>
      </c>
      <c r="V143" s="5">
        <v>6</v>
      </c>
      <c r="W143" s="5">
        <v>13</v>
      </c>
      <c r="X143" s="5">
        <v>19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270">
        <v>74</v>
      </c>
    </row>
    <row r="144" spans="1:31" ht="15" thickBot="1" x14ac:dyDescent="0.25">
      <c r="A144" s="42" t="s">
        <v>156</v>
      </c>
      <c r="B144" s="52" t="s">
        <v>427</v>
      </c>
      <c r="C144" s="28"/>
      <c r="D144" s="28"/>
      <c r="E144" s="44">
        <v>0</v>
      </c>
      <c r="F144" s="44">
        <v>1</v>
      </c>
      <c r="G144" s="44">
        <v>0</v>
      </c>
      <c r="H144" s="44">
        <v>1</v>
      </c>
      <c r="I144" s="44">
        <v>4</v>
      </c>
      <c r="J144" s="44">
        <v>1</v>
      </c>
      <c r="K144" s="44">
        <v>1</v>
      </c>
      <c r="L144" s="44"/>
      <c r="M144" s="44"/>
      <c r="N144" s="44"/>
      <c r="O144" s="44"/>
      <c r="P144" s="44"/>
      <c r="Q144" s="272">
        <v>8</v>
      </c>
      <c r="R144" s="44">
        <v>0</v>
      </c>
      <c r="S144" s="44">
        <v>1</v>
      </c>
      <c r="T144" s="44">
        <v>0</v>
      </c>
      <c r="U144" s="44">
        <v>1</v>
      </c>
      <c r="V144" s="44">
        <v>4</v>
      </c>
      <c r="W144" s="44">
        <v>1</v>
      </c>
      <c r="X144" s="44">
        <v>1</v>
      </c>
      <c r="Y144" s="44"/>
      <c r="Z144" s="44"/>
      <c r="AA144" s="44"/>
      <c r="AB144" s="44"/>
      <c r="AC144" s="44"/>
      <c r="AD144" s="269">
        <v>8</v>
      </c>
      <c r="AE144" s="127"/>
    </row>
    <row r="145" spans="1:30" ht="15" thickBot="1" x14ac:dyDescent="0.25">
      <c r="A145" s="42" t="s">
        <v>156</v>
      </c>
      <c r="B145" s="52" t="s">
        <v>428</v>
      </c>
      <c r="C145" s="28"/>
      <c r="D145" s="28"/>
      <c r="E145" s="44">
        <v>0</v>
      </c>
      <c r="F145" s="44">
        <v>0</v>
      </c>
      <c r="G145" s="44">
        <v>0</v>
      </c>
      <c r="H145" s="44">
        <v>0</v>
      </c>
      <c r="I145" s="44">
        <v>0</v>
      </c>
      <c r="J145" s="44">
        <v>0</v>
      </c>
      <c r="K145" s="44">
        <v>0</v>
      </c>
      <c r="L145" s="44"/>
      <c r="M145" s="44"/>
      <c r="N145" s="44"/>
      <c r="O145" s="44"/>
      <c r="P145" s="44"/>
      <c r="Q145" s="272">
        <v>0</v>
      </c>
      <c r="R145" s="44">
        <v>0</v>
      </c>
      <c r="S145" s="44">
        <v>0</v>
      </c>
      <c r="T145" s="44">
        <v>0</v>
      </c>
      <c r="U145" s="44">
        <v>0</v>
      </c>
      <c r="V145" s="44">
        <v>0</v>
      </c>
      <c r="W145" s="44">
        <v>0</v>
      </c>
      <c r="X145" s="44">
        <v>0</v>
      </c>
      <c r="Y145" s="44"/>
      <c r="Z145" s="44"/>
      <c r="AA145" s="44"/>
      <c r="AB145" s="44"/>
      <c r="AC145" s="44"/>
      <c r="AD145" s="269">
        <v>0</v>
      </c>
    </row>
    <row r="146" spans="1:30" ht="15" thickBot="1" x14ac:dyDescent="0.25">
      <c r="A146" s="42" t="s">
        <v>156</v>
      </c>
      <c r="B146" s="52" t="s">
        <v>429</v>
      </c>
      <c r="C146" s="28"/>
      <c r="D146" s="28"/>
      <c r="E146" s="44">
        <v>0</v>
      </c>
      <c r="F146" s="44">
        <v>0</v>
      </c>
      <c r="G146" s="44">
        <v>0</v>
      </c>
      <c r="H146" s="44">
        <v>0</v>
      </c>
      <c r="I146" s="44">
        <v>0</v>
      </c>
      <c r="J146" s="44">
        <v>0</v>
      </c>
      <c r="K146" s="44">
        <v>1</v>
      </c>
      <c r="L146" s="44"/>
      <c r="M146" s="44"/>
      <c r="N146" s="44"/>
      <c r="O146" s="44"/>
      <c r="P146" s="44"/>
      <c r="Q146" s="272">
        <v>1</v>
      </c>
      <c r="R146" s="44">
        <v>0</v>
      </c>
      <c r="S146" s="44">
        <v>0</v>
      </c>
      <c r="T146" s="44">
        <v>0</v>
      </c>
      <c r="U146" s="44">
        <v>0</v>
      </c>
      <c r="V146" s="44">
        <v>0</v>
      </c>
      <c r="W146" s="44">
        <v>0</v>
      </c>
      <c r="X146" s="44">
        <v>1</v>
      </c>
      <c r="Y146" s="44"/>
      <c r="Z146" s="44"/>
      <c r="AA146" s="44"/>
      <c r="AB146" s="44"/>
      <c r="AC146" s="44"/>
      <c r="AD146" s="269">
        <v>1</v>
      </c>
    </row>
    <row r="147" spans="1:30" ht="15" thickBot="1" x14ac:dyDescent="0.25">
      <c r="A147" s="42" t="s">
        <v>156</v>
      </c>
      <c r="B147" s="52" t="s">
        <v>430</v>
      </c>
      <c r="C147" s="28"/>
      <c r="D147" s="28"/>
      <c r="E147" s="44">
        <v>0</v>
      </c>
      <c r="F147" s="44">
        <v>0</v>
      </c>
      <c r="G147" s="44">
        <v>0</v>
      </c>
      <c r="H147" s="44">
        <v>0</v>
      </c>
      <c r="I147" s="44">
        <v>1</v>
      </c>
      <c r="J147" s="44">
        <v>0</v>
      </c>
      <c r="K147" s="44">
        <v>1</v>
      </c>
      <c r="L147" s="44"/>
      <c r="M147" s="44"/>
      <c r="N147" s="44"/>
      <c r="O147" s="44"/>
      <c r="P147" s="44"/>
      <c r="Q147" s="272">
        <v>2</v>
      </c>
      <c r="R147" s="44">
        <v>0</v>
      </c>
      <c r="S147" s="44">
        <v>0</v>
      </c>
      <c r="T147" s="44">
        <v>0</v>
      </c>
      <c r="U147" s="44">
        <v>0</v>
      </c>
      <c r="V147" s="44">
        <v>2</v>
      </c>
      <c r="W147" s="44">
        <v>0</v>
      </c>
      <c r="X147" s="44">
        <v>1</v>
      </c>
      <c r="Y147" s="44"/>
      <c r="Z147" s="44"/>
      <c r="AA147" s="44"/>
      <c r="AB147" s="44"/>
      <c r="AC147" s="44"/>
      <c r="AD147" s="269">
        <v>3</v>
      </c>
    </row>
    <row r="148" spans="1:30" ht="15" thickBot="1" x14ac:dyDescent="0.25">
      <c r="A148" s="42" t="s">
        <v>156</v>
      </c>
      <c r="B148" s="52" t="s">
        <v>431</v>
      </c>
      <c r="C148" s="28"/>
      <c r="D148" s="28"/>
      <c r="E148" s="44">
        <v>0</v>
      </c>
      <c r="F148" s="44">
        <v>0</v>
      </c>
      <c r="G148" s="44">
        <v>0</v>
      </c>
      <c r="H148" s="44">
        <v>0</v>
      </c>
      <c r="I148" s="44">
        <v>1</v>
      </c>
      <c r="J148" s="44">
        <v>0</v>
      </c>
      <c r="K148" s="44">
        <v>0</v>
      </c>
      <c r="L148" s="44"/>
      <c r="M148" s="44"/>
      <c r="N148" s="44"/>
      <c r="O148" s="44"/>
      <c r="P148" s="44"/>
      <c r="Q148" s="272">
        <v>1</v>
      </c>
      <c r="R148" s="44">
        <v>0</v>
      </c>
      <c r="S148" s="44">
        <v>0</v>
      </c>
      <c r="T148" s="44">
        <v>0</v>
      </c>
      <c r="U148" s="44">
        <v>0</v>
      </c>
      <c r="V148" s="44">
        <v>1</v>
      </c>
      <c r="W148" s="44">
        <v>0</v>
      </c>
      <c r="X148" s="44">
        <v>0</v>
      </c>
      <c r="Y148" s="44"/>
      <c r="Z148" s="44"/>
      <c r="AA148" s="44"/>
      <c r="AB148" s="44"/>
      <c r="AC148" s="44"/>
      <c r="AD148" s="269">
        <v>1</v>
      </c>
    </row>
    <row r="149" spans="1:30" ht="15" thickBot="1" x14ac:dyDescent="0.25">
      <c r="A149" s="42" t="s">
        <v>156</v>
      </c>
      <c r="B149" s="52" t="s">
        <v>432</v>
      </c>
      <c r="C149" s="28"/>
      <c r="D149" s="28"/>
      <c r="E149" s="44">
        <v>1</v>
      </c>
      <c r="F149" s="44">
        <v>0</v>
      </c>
      <c r="G149" s="44">
        <v>0</v>
      </c>
      <c r="H149" s="44">
        <v>0</v>
      </c>
      <c r="I149" s="44">
        <v>2</v>
      </c>
      <c r="J149" s="44">
        <v>0</v>
      </c>
      <c r="K149" s="44">
        <v>0</v>
      </c>
      <c r="L149" s="44"/>
      <c r="M149" s="44"/>
      <c r="N149" s="44"/>
      <c r="O149" s="44"/>
      <c r="P149" s="44"/>
      <c r="Q149" s="272">
        <v>3</v>
      </c>
      <c r="R149" s="44">
        <v>0</v>
      </c>
      <c r="S149" s="44">
        <v>0</v>
      </c>
      <c r="T149" s="44">
        <v>0</v>
      </c>
      <c r="U149" s="44">
        <v>0</v>
      </c>
      <c r="V149" s="44">
        <v>2</v>
      </c>
      <c r="W149" s="44">
        <v>0</v>
      </c>
      <c r="X149" s="44">
        <v>0</v>
      </c>
      <c r="Y149" s="44"/>
      <c r="Z149" s="44"/>
      <c r="AA149" s="44"/>
      <c r="AB149" s="44"/>
      <c r="AC149" s="44"/>
      <c r="AD149" s="269">
        <v>2</v>
      </c>
    </row>
    <row r="150" spans="1:30" ht="15" thickBot="1" x14ac:dyDescent="0.25">
      <c r="A150" s="42" t="s">
        <v>156</v>
      </c>
      <c r="B150" s="52" t="s">
        <v>433</v>
      </c>
      <c r="C150" s="28"/>
      <c r="D150" s="28"/>
      <c r="E150" s="44">
        <v>0</v>
      </c>
      <c r="F150" s="44">
        <v>1</v>
      </c>
      <c r="G150" s="44">
        <v>0</v>
      </c>
      <c r="H150" s="44">
        <v>0</v>
      </c>
      <c r="I150" s="44">
        <v>1</v>
      </c>
      <c r="J150" s="44">
        <v>1</v>
      </c>
      <c r="K150" s="44">
        <v>0</v>
      </c>
      <c r="L150" s="44"/>
      <c r="M150" s="44"/>
      <c r="N150" s="44"/>
      <c r="O150" s="44"/>
      <c r="P150" s="44"/>
      <c r="Q150" s="272">
        <v>3</v>
      </c>
      <c r="R150" s="44">
        <v>0</v>
      </c>
      <c r="S150" s="44">
        <v>1</v>
      </c>
      <c r="T150" s="44">
        <v>0</v>
      </c>
      <c r="U150" s="44">
        <v>0</v>
      </c>
      <c r="V150" s="44">
        <v>1</v>
      </c>
      <c r="W150" s="44">
        <v>1</v>
      </c>
      <c r="X150" s="44">
        <v>0</v>
      </c>
      <c r="Y150" s="44"/>
      <c r="Z150" s="44"/>
      <c r="AA150" s="44"/>
      <c r="AB150" s="44"/>
      <c r="AC150" s="44"/>
      <c r="AD150" s="269">
        <v>3</v>
      </c>
    </row>
    <row r="151" spans="1:30" ht="15" thickBot="1" x14ac:dyDescent="0.25">
      <c r="A151" s="294" t="s">
        <v>167</v>
      </c>
      <c r="B151" s="295"/>
      <c r="C151" s="76">
        <v>1.1074197120708749</v>
      </c>
      <c r="D151" s="9">
        <v>1</v>
      </c>
      <c r="E151" s="5">
        <v>1</v>
      </c>
      <c r="F151" s="5">
        <v>2</v>
      </c>
      <c r="G151" s="5">
        <v>0</v>
      </c>
      <c r="H151" s="5">
        <v>1</v>
      </c>
      <c r="I151" s="5">
        <v>9</v>
      </c>
      <c r="J151" s="5">
        <v>2</v>
      </c>
      <c r="K151" s="5">
        <v>3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273">
        <v>18</v>
      </c>
      <c r="R151" s="5">
        <v>0</v>
      </c>
      <c r="S151" s="5">
        <v>2</v>
      </c>
      <c r="T151" s="5">
        <v>0</v>
      </c>
      <c r="U151" s="5">
        <v>1</v>
      </c>
      <c r="V151" s="5">
        <v>10</v>
      </c>
      <c r="W151" s="5">
        <v>2</v>
      </c>
      <c r="X151" s="5">
        <v>3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270">
        <v>18</v>
      </c>
    </row>
    <row r="152" spans="1:30" x14ac:dyDescent="0.2">
      <c r="C152" s="77"/>
      <c r="D152" s="39"/>
      <c r="AD152" s="127"/>
    </row>
    <row r="153" spans="1:30" x14ac:dyDescent="0.2">
      <c r="AD153" s="33"/>
    </row>
  </sheetData>
  <sheetProtection selectLockedCells="1" selectUnlockedCells="1"/>
  <mergeCells count="21">
    <mergeCell ref="C1:C11"/>
    <mergeCell ref="A26:B26"/>
    <mergeCell ref="A75:B75"/>
    <mergeCell ref="A143:B143"/>
    <mergeCell ref="A151:B151"/>
    <mergeCell ref="A1:A10"/>
    <mergeCell ref="B1:B10"/>
    <mergeCell ref="A38:B38"/>
    <mergeCell ref="A49:B49"/>
    <mergeCell ref="A64:B64"/>
    <mergeCell ref="A81:B81"/>
    <mergeCell ref="A92:B92"/>
    <mergeCell ref="A111:B111"/>
    <mergeCell ref="A124:B124"/>
    <mergeCell ref="A138:B138"/>
    <mergeCell ref="R10:AD10"/>
    <mergeCell ref="R2:AD9"/>
    <mergeCell ref="D1:D10"/>
    <mergeCell ref="E1:AD1"/>
    <mergeCell ref="E2:Q9"/>
    <mergeCell ref="E10:Q1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2"/>
  <sheetViews>
    <sheetView zoomScale="80" zoomScaleNormal="80" workbookViewId="0">
      <pane xSplit="3" ySplit="11" topLeftCell="D135" activePane="bottomRight" state="frozen"/>
      <selection activeCell="D12" sqref="D12"/>
      <selection pane="topRight" activeCell="D12" sqref="D12"/>
      <selection pane="bottomLeft" activeCell="D12" sqref="D12"/>
      <selection pane="bottomRight" activeCell="K145" sqref="K145"/>
    </sheetView>
  </sheetViews>
  <sheetFormatPr baseColWidth="10" defaultRowHeight="15" x14ac:dyDescent="0.25"/>
  <cols>
    <col min="1" max="1" width="24.28515625" style="27" bestFit="1" customWidth="1"/>
    <col min="2" max="2" width="48.140625" style="42" customWidth="1"/>
    <col min="3" max="3" width="17.140625" style="29" customWidth="1"/>
    <col min="4" max="4" width="13" style="166" bestFit="1" customWidth="1"/>
    <col min="5" max="6" width="22.28515625" style="195" customWidth="1"/>
    <col min="7" max="7" width="20" style="166" customWidth="1"/>
    <col min="8" max="218" width="11.5703125" style="166"/>
    <col min="219" max="219" width="31.5703125" style="166" bestFit="1" customWidth="1"/>
    <col min="220" max="220" width="39" style="166" customWidth="1"/>
    <col min="221" max="221" width="14.42578125" style="166" customWidth="1"/>
    <col min="222" max="222" width="10.85546875" style="166" bestFit="1" customWidth="1"/>
    <col min="223" max="223" width="22.28515625" style="166" customWidth="1"/>
    <col min="224" max="224" width="25.28515625" style="166" customWidth="1"/>
    <col min="225" max="225" width="20" style="166" customWidth="1"/>
    <col min="226" max="226" width="26.7109375" style="166" customWidth="1"/>
    <col min="227" max="474" width="11.5703125" style="166"/>
    <col min="475" max="475" width="31.5703125" style="166" bestFit="1" customWidth="1"/>
    <col min="476" max="476" width="39" style="166" customWidth="1"/>
    <col min="477" max="477" width="14.42578125" style="166" customWidth="1"/>
    <col min="478" max="478" width="10.85546875" style="166" bestFit="1" customWidth="1"/>
    <col min="479" max="479" width="22.28515625" style="166" customWidth="1"/>
    <col min="480" max="480" width="25.28515625" style="166" customWidth="1"/>
    <col min="481" max="481" width="20" style="166" customWidth="1"/>
    <col min="482" max="482" width="26.7109375" style="166" customWidth="1"/>
    <col min="483" max="730" width="11.5703125" style="166"/>
    <col min="731" max="731" width="31.5703125" style="166" bestFit="1" customWidth="1"/>
    <col min="732" max="732" width="39" style="166" customWidth="1"/>
    <col min="733" max="733" width="14.42578125" style="166" customWidth="1"/>
    <col min="734" max="734" width="10.85546875" style="166" bestFit="1" customWidth="1"/>
    <col min="735" max="735" width="22.28515625" style="166" customWidth="1"/>
    <col min="736" max="736" width="25.28515625" style="166" customWidth="1"/>
    <col min="737" max="737" width="20" style="166" customWidth="1"/>
    <col min="738" max="738" width="26.7109375" style="166" customWidth="1"/>
    <col min="739" max="986" width="11.5703125" style="166"/>
    <col min="987" max="987" width="31.5703125" style="166" bestFit="1" customWidth="1"/>
    <col min="988" max="988" width="39" style="166" customWidth="1"/>
    <col min="989" max="989" width="14.42578125" style="166" customWidth="1"/>
    <col min="990" max="990" width="10.85546875" style="166" bestFit="1" customWidth="1"/>
    <col min="991" max="991" width="22.28515625" style="166" customWidth="1"/>
    <col min="992" max="992" width="25.28515625" style="166" customWidth="1"/>
    <col min="993" max="993" width="20" style="166" customWidth="1"/>
    <col min="994" max="994" width="26.7109375" style="166" customWidth="1"/>
    <col min="995" max="1242" width="11.5703125" style="166"/>
    <col min="1243" max="1243" width="31.5703125" style="166" bestFit="1" customWidth="1"/>
    <col min="1244" max="1244" width="39" style="166" customWidth="1"/>
    <col min="1245" max="1245" width="14.42578125" style="166" customWidth="1"/>
    <col min="1246" max="1246" width="10.85546875" style="166" bestFit="1" customWidth="1"/>
    <col min="1247" max="1247" width="22.28515625" style="166" customWidth="1"/>
    <col min="1248" max="1248" width="25.28515625" style="166" customWidth="1"/>
    <col min="1249" max="1249" width="20" style="166" customWidth="1"/>
    <col min="1250" max="1250" width="26.7109375" style="166" customWidth="1"/>
    <col min="1251" max="1498" width="11.5703125" style="166"/>
    <col min="1499" max="1499" width="31.5703125" style="166" bestFit="1" customWidth="1"/>
    <col min="1500" max="1500" width="39" style="166" customWidth="1"/>
    <col min="1501" max="1501" width="14.42578125" style="166" customWidth="1"/>
    <col min="1502" max="1502" width="10.85546875" style="166" bestFit="1" customWidth="1"/>
    <col min="1503" max="1503" width="22.28515625" style="166" customWidth="1"/>
    <col min="1504" max="1504" width="25.28515625" style="166" customWidth="1"/>
    <col min="1505" max="1505" width="20" style="166" customWidth="1"/>
    <col min="1506" max="1506" width="26.7109375" style="166" customWidth="1"/>
    <col min="1507" max="1754" width="11.5703125" style="166"/>
    <col min="1755" max="1755" width="31.5703125" style="166" bestFit="1" customWidth="1"/>
    <col min="1756" max="1756" width="39" style="166" customWidth="1"/>
    <col min="1757" max="1757" width="14.42578125" style="166" customWidth="1"/>
    <col min="1758" max="1758" width="10.85546875" style="166" bestFit="1" customWidth="1"/>
    <col min="1759" max="1759" width="22.28515625" style="166" customWidth="1"/>
    <col min="1760" max="1760" width="25.28515625" style="166" customWidth="1"/>
    <col min="1761" max="1761" width="20" style="166" customWidth="1"/>
    <col min="1762" max="1762" width="26.7109375" style="166" customWidth="1"/>
    <col min="1763" max="2010" width="11.5703125" style="166"/>
    <col min="2011" max="2011" width="31.5703125" style="166" bestFit="1" customWidth="1"/>
    <col min="2012" max="2012" width="39" style="166" customWidth="1"/>
    <col min="2013" max="2013" width="14.42578125" style="166" customWidth="1"/>
    <col min="2014" max="2014" width="10.85546875" style="166" bestFit="1" customWidth="1"/>
    <col min="2015" max="2015" width="22.28515625" style="166" customWidth="1"/>
    <col min="2016" max="2016" width="25.28515625" style="166" customWidth="1"/>
    <col min="2017" max="2017" width="20" style="166" customWidth="1"/>
    <col min="2018" max="2018" width="26.7109375" style="166" customWidth="1"/>
    <col min="2019" max="2266" width="11.5703125" style="166"/>
    <col min="2267" max="2267" width="31.5703125" style="166" bestFit="1" customWidth="1"/>
    <col min="2268" max="2268" width="39" style="166" customWidth="1"/>
    <col min="2269" max="2269" width="14.42578125" style="166" customWidth="1"/>
    <col min="2270" max="2270" width="10.85546875" style="166" bestFit="1" customWidth="1"/>
    <col min="2271" max="2271" width="22.28515625" style="166" customWidth="1"/>
    <col min="2272" max="2272" width="25.28515625" style="166" customWidth="1"/>
    <col min="2273" max="2273" width="20" style="166" customWidth="1"/>
    <col min="2274" max="2274" width="26.7109375" style="166" customWidth="1"/>
    <col min="2275" max="2522" width="11.5703125" style="166"/>
    <col min="2523" max="2523" width="31.5703125" style="166" bestFit="1" customWidth="1"/>
    <col min="2524" max="2524" width="39" style="166" customWidth="1"/>
    <col min="2525" max="2525" width="14.42578125" style="166" customWidth="1"/>
    <col min="2526" max="2526" width="10.85546875" style="166" bestFit="1" customWidth="1"/>
    <col min="2527" max="2527" width="22.28515625" style="166" customWidth="1"/>
    <col min="2528" max="2528" width="25.28515625" style="166" customWidth="1"/>
    <col min="2529" max="2529" width="20" style="166" customWidth="1"/>
    <col min="2530" max="2530" width="26.7109375" style="166" customWidth="1"/>
    <col min="2531" max="2778" width="11.5703125" style="166"/>
    <col min="2779" max="2779" width="31.5703125" style="166" bestFit="1" customWidth="1"/>
    <col min="2780" max="2780" width="39" style="166" customWidth="1"/>
    <col min="2781" max="2781" width="14.42578125" style="166" customWidth="1"/>
    <col min="2782" max="2782" width="10.85546875" style="166" bestFit="1" customWidth="1"/>
    <col min="2783" max="2783" width="22.28515625" style="166" customWidth="1"/>
    <col min="2784" max="2784" width="25.28515625" style="166" customWidth="1"/>
    <col min="2785" max="2785" width="20" style="166" customWidth="1"/>
    <col min="2786" max="2786" width="26.7109375" style="166" customWidth="1"/>
    <col min="2787" max="3034" width="11.5703125" style="166"/>
    <col min="3035" max="3035" width="31.5703125" style="166" bestFit="1" customWidth="1"/>
    <col min="3036" max="3036" width="39" style="166" customWidth="1"/>
    <col min="3037" max="3037" width="14.42578125" style="166" customWidth="1"/>
    <col min="3038" max="3038" width="10.85546875" style="166" bestFit="1" customWidth="1"/>
    <col min="3039" max="3039" width="22.28515625" style="166" customWidth="1"/>
    <col min="3040" max="3040" width="25.28515625" style="166" customWidth="1"/>
    <col min="3041" max="3041" width="20" style="166" customWidth="1"/>
    <col min="3042" max="3042" width="26.7109375" style="166" customWidth="1"/>
    <col min="3043" max="3290" width="11.5703125" style="166"/>
    <col min="3291" max="3291" width="31.5703125" style="166" bestFit="1" customWidth="1"/>
    <col min="3292" max="3292" width="39" style="166" customWidth="1"/>
    <col min="3293" max="3293" width="14.42578125" style="166" customWidth="1"/>
    <col min="3294" max="3294" width="10.85546875" style="166" bestFit="1" customWidth="1"/>
    <col min="3295" max="3295" width="22.28515625" style="166" customWidth="1"/>
    <col min="3296" max="3296" width="25.28515625" style="166" customWidth="1"/>
    <col min="3297" max="3297" width="20" style="166" customWidth="1"/>
    <col min="3298" max="3298" width="26.7109375" style="166" customWidth="1"/>
    <col min="3299" max="3546" width="11.5703125" style="166"/>
    <col min="3547" max="3547" width="31.5703125" style="166" bestFit="1" customWidth="1"/>
    <col min="3548" max="3548" width="39" style="166" customWidth="1"/>
    <col min="3549" max="3549" width="14.42578125" style="166" customWidth="1"/>
    <col min="3550" max="3550" width="10.85546875" style="166" bestFit="1" customWidth="1"/>
    <col min="3551" max="3551" width="22.28515625" style="166" customWidth="1"/>
    <col min="3552" max="3552" width="25.28515625" style="166" customWidth="1"/>
    <col min="3553" max="3553" width="20" style="166" customWidth="1"/>
    <col min="3554" max="3554" width="26.7109375" style="166" customWidth="1"/>
    <col min="3555" max="3802" width="11.5703125" style="166"/>
    <col min="3803" max="3803" width="31.5703125" style="166" bestFit="1" customWidth="1"/>
    <col min="3804" max="3804" width="39" style="166" customWidth="1"/>
    <col min="3805" max="3805" width="14.42578125" style="166" customWidth="1"/>
    <col min="3806" max="3806" width="10.85546875" style="166" bestFit="1" customWidth="1"/>
    <col min="3807" max="3807" width="22.28515625" style="166" customWidth="1"/>
    <col min="3808" max="3808" width="25.28515625" style="166" customWidth="1"/>
    <col min="3809" max="3809" width="20" style="166" customWidth="1"/>
    <col min="3810" max="3810" width="26.7109375" style="166" customWidth="1"/>
    <col min="3811" max="4058" width="11.5703125" style="166"/>
    <col min="4059" max="4059" width="31.5703125" style="166" bestFit="1" customWidth="1"/>
    <col min="4060" max="4060" width="39" style="166" customWidth="1"/>
    <col min="4061" max="4061" width="14.42578125" style="166" customWidth="1"/>
    <col min="4062" max="4062" width="10.85546875" style="166" bestFit="1" customWidth="1"/>
    <col min="4063" max="4063" width="22.28515625" style="166" customWidth="1"/>
    <col min="4064" max="4064" width="25.28515625" style="166" customWidth="1"/>
    <col min="4065" max="4065" width="20" style="166" customWidth="1"/>
    <col min="4066" max="4066" width="26.7109375" style="166" customWidth="1"/>
    <col min="4067" max="4314" width="11.5703125" style="166"/>
    <col min="4315" max="4315" width="31.5703125" style="166" bestFit="1" customWidth="1"/>
    <col min="4316" max="4316" width="39" style="166" customWidth="1"/>
    <col min="4317" max="4317" width="14.42578125" style="166" customWidth="1"/>
    <col min="4318" max="4318" width="10.85546875" style="166" bestFit="1" customWidth="1"/>
    <col min="4319" max="4319" width="22.28515625" style="166" customWidth="1"/>
    <col min="4320" max="4320" width="25.28515625" style="166" customWidth="1"/>
    <col min="4321" max="4321" width="20" style="166" customWidth="1"/>
    <col min="4322" max="4322" width="26.7109375" style="166" customWidth="1"/>
    <col min="4323" max="4570" width="11.5703125" style="166"/>
    <col min="4571" max="4571" width="31.5703125" style="166" bestFit="1" customWidth="1"/>
    <col min="4572" max="4572" width="39" style="166" customWidth="1"/>
    <col min="4573" max="4573" width="14.42578125" style="166" customWidth="1"/>
    <col min="4574" max="4574" width="10.85546875" style="166" bestFit="1" customWidth="1"/>
    <col min="4575" max="4575" width="22.28515625" style="166" customWidth="1"/>
    <col min="4576" max="4576" width="25.28515625" style="166" customWidth="1"/>
    <col min="4577" max="4577" width="20" style="166" customWidth="1"/>
    <col min="4578" max="4578" width="26.7109375" style="166" customWidth="1"/>
    <col min="4579" max="4826" width="11.5703125" style="166"/>
    <col min="4827" max="4827" width="31.5703125" style="166" bestFit="1" customWidth="1"/>
    <col min="4828" max="4828" width="39" style="166" customWidth="1"/>
    <col min="4829" max="4829" width="14.42578125" style="166" customWidth="1"/>
    <col min="4830" max="4830" width="10.85546875" style="166" bestFit="1" customWidth="1"/>
    <col min="4831" max="4831" width="22.28515625" style="166" customWidth="1"/>
    <col min="4832" max="4832" width="25.28515625" style="166" customWidth="1"/>
    <col min="4833" max="4833" width="20" style="166" customWidth="1"/>
    <col min="4834" max="4834" width="26.7109375" style="166" customWidth="1"/>
    <col min="4835" max="5082" width="11.5703125" style="166"/>
    <col min="5083" max="5083" width="31.5703125" style="166" bestFit="1" customWidth="1"/>
    <col min="5084" max="5084" width="39" style="166" customWidth="1"/>
    <col min="5085" max="5085" width="14.42578125" style="166" customWidth="1"/>
    <col min="5086" max="5086" width="10.85546875" style="166" bestFit="1" customWidth="1"/>
    <col min="5087" max="5087" width="22.28515625" style="166" customWidth="1"/>
    <col min="5088" max="5088" width="25.28515625" style="166" customWidth="1"/>
    <col min="5089" max="5089" width="20" style="166" customWidth="1"/>
    <col min="5090" max="5090" width="26.7109375" style="166" customWidth="1"/>
    <col min="5091" max="5338" width="11.5703125" style="166"/>
    <col min="5339" max="5339" width="31.5703125" style="166" bestFit="1" customWidth="1"/>
    <col min="5340" max="5340" width="39" style="166" customWidth="1"/>
    <col min="5341" max="5341" width="14.42578125" style="166" customWidth="1"/>
    <col min="5342" max="5342" width="10.85546875" style="166" bestFit="1" customWidth="1"/>
    <col min="5343" max="5343" width="22.28515625" style="166" customWidth="1"/>
    <col min="5344" max="5344" width="25.28515625" style="166" customWidth="1"/>
    <col min="5345" max="5345" width="20" style="166" customWidth="1"/>
    <col min="5346" max="5346" width="26.7109375" style="166" customWidth="1"/>
    <col min="5347" max="5594" width="11.5703125" style="166"/>
    <col min="5595" max="5595" width="31.5703125" style="166" bestFit="1" customWidth="1"/>
    <col min="5596" max="5596" width="39" style="166" customWidth="1"/>
    <col min="5597" max="5597" width="14.42578125" style="166" customWidth="1"/>
    <col min="5598" max="5598" width="10.85546875" style="166" bestFit="1" customWidth="1"/>
    <col min="5599" max="5599" width="22.28515625" style="166" customWidth="1"/>
    <col min="5600" max="5600" width="25.28515625" style="166" customWidth="1"/>
    <col min="5601" max="5601" width="20" style="166" customWidth="1"/>
    <col min="5602" max="5602" width="26.7109375" style="166" customWidth="1"/>
    <col min="5603" max="5850" width="11.5703125" style="166"/>
    <col min="5851" max="5851" width="31.5703125" style="166" bestFit="1" customWidth="1"/>
    <col min="5852" max="5852" width="39" style="166" customWidth="1"/>
    <col min="5853" max="5853" width="14.42578125" style="166" customWidth="1"/>
    <col min="5854" max="5854" width="10.85546875" style="166" bestFit="1" customWidth="1"/>
    <col min="5855" max="5855" width="22.28515625" style="166" customWidth="1"/>
    <col min="5856" max="5856" width="25.28515625" style="166" customWidth="1"/>
    <col min="5857" max="5857" width="20" style="166" customWidth="1"/>
    <col min="5858" max="5858" width="26.7109375" style="166" customWidth="1"/>
    <col min="5859" max="6106" width="11.5703125" style="166"/>
    <col min="6107" max="6107" width="31.5703125" style="166" bestFit="1" customWidth="1"/>
    <col min="6108" max="6108" width="39" style="166" customWidth="1"/>
    <col min="6109" max="6109" width="14.42578125" style="166" customWidth="1"/>
    <col min="6110" max="6110" width="10.85546875" style="166" bestFit="1" customWidth="1"/>
    <col min="6111" max="6111" width="22.28515625" style="166" customWidth="1"/>
    <col min="6112" max="6112" width="25.28515625" style="166" customWidth="1"/>
    <col min="6113" max="6113" width="20" style="166" customWidth="1"/>
    <col min="6114" max="6114" width="26.7109375" style="166" customWidth="1"/>
    <col min="6115" max="6362" width="11.5703125" style="166"/>
    <col min="6363" max="6363" width="31.5703125" style="166" bestFit="1" customWidth="1"/>
    <col min="6364" max="6364" width="39" style="166" customWidth="1"/>
    <col min="6365" max="6365" width="14.42578125" style="166" customWidth="1"/>
    <col min="6366" max="6366" width="10.85546875" style="166" bestFit="1" customWidth="1"/>
    <col min="6367" max="6367" width="22.28515625" style="166" customWidth="1"/>
    <col min="6368" max="6368" width="25.28515625" style="166" customWidth="1"/>
    <col min="6369" max="6369" width="20" style="166" customWidth="1"/>
    <col min="6370" max="6370" width="26.7109375" style="166" customWidth="1"/>
    <col min="6371" max="6618" width="11.5703125" style="166"/>
    <col min="6619" max="6619" width="31.5703125" style="166" bestFit="1" customWidth="1"/>
    <col min="6620" max="6620" width="39" style="166" customWidth="1"/>
    <col min="6621" max="6621" width="14.42578125" style="166" customWidth="1"/>
    <col min="6622" max="6622" width="10.85546875" style="166" bestFit="1" customWidth="1"/>
    <col min="6623" max="6623" width="22.28515625" style="166" customWidth="1"/>
    <col min="6624" max="6624" width="25.28515625" style="166" customWidth="1"/>
    <col min="6625" max="6625" width="20" style="166" customWidth="1"/>
    <col min="6626" max="6626" width="26.7109375" style="166" customWidth="1"/>
    <col min="6627" max="6874" width="11.5703125" style="166"/>
    <col min="6875" max="6875" width="31.5703125" style="166" bestFit="1" customWidth="1"/>
    <col min="6876" max="6876" width="39" style="166" customWidth="1"/>
    <col min="6877" max="6877" width="14.42578125" style="166" customWidth="1"/>
    <col min="6878" max="6878" width="10.85546875" style="166" bestFit="1" customWidth="1"/>
    <col min="6879" max="6879" width="22.28515625" style="166" customWidth="1"/>
    <col min="6880" max="6880" width="25.28515625" style="166" customWidth="1"/>
    <col min="6881" max="6881" width="20" style="166" customWidth="1"/>
    <col min="6882" max="6882" width="26.7109375" style="166" customWidth="1"/>
    <col min="6883" max="7130" width="11.5703125" style="166"/>
    <col min="7131" max="7131" width="31.5703125" style="166" bestFit="1" customWidth="1"/>
    <col min="7132" max="7132" width="39" style="166" customWidth="1"/>
    <col min="7133" max="7133" width="14.42578125" style="166" customWidth="1"/>
    <col min="7134" max="7134" width="10.85546875" style="166" bestFit="1" customWidth="1"/>
    <col min="7135" max="7135" width="22.28515625" style="166" customWidth="1"/>
    <col min="7136" max="7136" width="25.28515625" style="166" customWidth="1"/>
    <col min="7137" max="7137" width="20" style="166" customWidth="1"/>
    <col min="7138" max="7138" width="26.7109375" style="166" customWidth="1"/>
    <col min="7139" max="7386" width="11.5703125" style="166"/>
    <col min="7387" max="7387" width="31.5703125" style="166" bestFit="1" customWidth="1"/>
    <col min="7388" max="7388" width="39" style="166" customWidth="1"/>
    <col min="7389" max="7389" width="14.42578125" style="166" customWidth="1"/>
    <col min="7390" max="7390" width="10.85546875" style="166" bestFit="1" customWidth="1"/>
    <col min="7391" max="7391" width="22.28515625" style="166" customWidth="1"/>
    <col min="7392" max="7392" width="25.28515625" style="166" customWidth="1"/>
    <col min="7393" max="7393" width="20" style="166" customWidth="1"/>
    <col min="7394" max="7394" width="26.7109375" style="166" customWidth="1"/>
    <col min="7395" max="7642" width="11.5703125" style="166"/>
    <col min="7643" max="7643" width="31.5703125" style="166" bestFit="1" customWidth="1"/>
    <col min="7644" max="7644" width="39" style="166" customWidth="1"/>
    <col min="7645" max="7645" width="14.42578125" style="166" customWidth="1"/>
    <col min="7646" max="7646" width="10.85546875" style="166" bestFit="1" customWidth="1"/>
    <col min="7647" max="7647" width="22.28515625" style="166" customWidth="1"/>
    <col min="7648" max="7648" width="25.28515625" style="166" customWidth="1"/>
    <col min="7649" max="7649" width="20" style="166" customWidth="1"/>
    <col min="7650" max="7650" width="26.7109375" style="166" customWidth="1"/>
    <col min="7651" max="7898" width="11.5703125" style="166"/>
    <col min="7899" max="7899" width="31.5703125" style="166" bestFit="1" customWidth="1"/>
    <col min="7900" max="7900" width="39" style="166" customWidth="1"/>
    <col min="7901" max="7901" width="14.42578125" style="166" customWidth="1"/>
    <col min="7902" max="7902" width="10.85546875" style="166" bestFit="1" customWidth="1"/>
    <col min="7903" max="7903" width="22.28515625" style="166" customWidth="1"/>
    <col min="7904" max="7904" width="25.28515625" style="166" customWidth="1"/>
    <col min="7905" max="7905" width="20" style="166" customWidth="1"/>
    <col min="7906" max="7906" width="26.7109375" style="166" customWidth="1"/>
    <col min="7907" max="8154" width="11.5703125" style="166"/>
    <col min="8155" max="8155" width="31.5703125" style="166" bestFit="1" customWidth="1"/>
    <col min="8156" max="8156" width="39" style="166" customWidth="1"/>
    <col min="8157" max="8157" width="14.42578125" style="166" customWidth="1"/>
    <col min="8158" max="8158" width="10.85546875" style="166" bestFit="1" customWidth="1"/>
    <col min="8159" max="8159" width="22.28515625" style="166" customWidth="1"/>
    <col min="8160" max="8160" width="25.28515625" style="166" customWidth="1"/>
    <col min="8161" max="8161" width="20" style="166" customWidth="1"/>
    <col min="8162" max="8162" width="26.7109375" style="166" customWidth="1"/>
    <col min="8163" max="8410" width="11.5703125" style="166"/>
    <col min="8411" max="8411" width="31.5703125" style="166" bestFit="1" customWidth="1"/>
    <col min="8412" max="8412" width="39" style="166" customWidth="1"/>
    <col min="8413" max="8413" width="14.42578125" style="166" customWidth="1"/>
    <col min="8414" max="8414" width="10.85546875" style="166" bestFit="1" customWidth="1"/>
    <col min="8415" max="8415" width="22.28515625" style="166" customWidth="1"/>
    <col min="8416" max="8416" width="25.28515625" style="166" customWidth="1"/>
    <col min="8417" max="8417" width="20" style="166" customWidth="1"/>
    <col min="8418" max="8418" width="26.7109375" style="166" customWidth="1"/>
    <col min="8419" max="8666" width="11.5703125" style="166"/>
    <col min="8667" max="8667" width="31.5703125" style="166" bestFit="1" customWidth="1"/>
    <col min="8668" max="8668" width="39" style="166" customWidth="1"/>
    <col min="8669" max="8669" width="14.42578125" style="166" customWidth="1"/>
    <col min="8670" max="8670" width="10.85546875" style="166" bestFit="1" customWidth="1"/>
    <col min="8671" max="8671" width="22.28515625" style="166" customWidth="1"/>
    <col min="8672" max="8672" width="25.28515625" style="166" customWidth="1"/>
    <col min="8673" max="8673" width="20" style="166" customWidth="1"/>
    <col min="8674" max="8674" width="26.7109375" style="166" customWidth="1"/>
    <col min="8675" max="8922" width="11.5703125" style="166"/>
    <col min="8923" max="8923" width="31.5703125" style="166" bestFit="1" customWidth="1"/>
    <col min="8924" max="8924" width="39" style="166" customWidth="1"/>
    <col min="8925" max="8925" width="14.42578125" style="166" customWidth="1"/>
    <col min="8926" max="8926" width="10.85546875" style="166" bestFit="1" customWidth="1"/>
    <col min="8927" max="8927" width="22.28515625" style="166" customWidth="1"/>
    <col min="8928" max="8928" width="25.28515625" style="166" customWidth="1"/>
    <col min="8929" max="8929" width="20" style="166" customWidth="1"/>
    <col min="8930" max="8930" width="26.7109375" style="166" customWidth="1"/>
    <col min="8931" max="9178" width="11.5703125" style="166"/>
    <col min="9179" max="9179" width="31.5703125" style="166" bestFit="1" customWidth="1"/>
    <col min="9180" max="9180" width="39" style="166" customWidth="1"/>
    <col min="9181" max="9181" width="14.42578125" style="166" customWidth="1"/>
    <col min="9182" max="9182" width="10.85546875" style="166" bestFit="1" customWidth="1"/>
    <col min="9183" max="9183" width="22.28515625" style="166" customWidth="1"/>
    <col min="9184" max="9184" width="25.28515625" style="166" customWidth="1"/>
    <col min="9185" max="9185" width="20" style="166" customWidth="1"/>
    <col min="9186" max="9186" width="26.7109375" style="166" customWidth="1"/>
    <col min="9187" max="9434" width="11.5703125" style="166"/>
    <col min="9435" max="9435" width="31.5703125" style="166" bestFit="1" customWidth="1"/>
    <col min="9436" max="9436" width="39" style="166" customWidth="1"/>
    <col min="9437" max="9437" width="14.42578125" style="166" customWidth="1"/>
    <col min="9438" max="9438" width="10.85546875" style="166" bestFit="1" customWidth="1"/>
    <col min="9439" max="9439" width="22.28515625" style="166" customWidth="1"/>
    <col min="9440" max="9440" width="25.28515625" style="166" customWidth="1"/>
    <col min="9441" max="9441" width="20" style="166" customWidth="1"/>
    <col min="9442" max="9442" width="26.7109375" style="166" customWidth="1"/>
    <col min="9443" max="9690" width="11.5703125" style="166"/>
    <col min="9691" max="9691" width="31.5703125" style="166" bestFit="1" customWidth="1"/>
    <col min="9692" max="9692" width="39" style="166" customWidth="1"/>
    <col min="9693" max="9693" width="14.42578125" style="166" customWidth="1"/>
    <col min="9694" max="9694" width="10.85546875" style="166" bestFit="1" customWidth="1"/>
    <col min="9695" max="9695" width="22.28515625" style="166" customWidth="1"/>
    <col min="9696" max="9696" width="25.28515625" style="166" customWidth="1"/>
    <col min="9697" max="9697" width="20" style="166" customWidth="1"/>
    <col min="9698" max="9698" width="26.7109375" style="166" customWidth="1"/>
    <col min="9699" max="9946" width="11.5703125" style="166"/>
    <col min="9947" max="9947" width="31.5703125" style="166" bestFit="1" customWidth="1"/>
    <col min="9948" max="9948" width="39" style="166" customWidth="1"/>
    <col min="9949" max="9949" width="14.42578125" style="166" customWidth="1"/>
    <col min="9950" max="9950" width="10.85546875" style="166" bestFit="1" customWidth="1"/>
    <col min="9951" max="9951" width="22.28515625" style="166" customWidth="1"/>
    <col min="9952" max="9952" width="25.28515625" style="166" customWidth="1"/>
    <col min="9953" max="9953" width="20" style="166" customWidth="1"/>
    <col min="9954" max="9954" width="26.7109375" style="166" customWidth="1"/>
    <col min="9955" max="10202" width="11.5703125" style="166"/>
    <col min="10203" max="10203" width="31.5703125" style="166" bestFit="1" customWidth="1"/>
    <col min="10204" max="10204" width="39" style="166" customWidth="1"/>
    <col min="10205" max="10205" width="14.42578125" style="166" customWidth="1"/>
    <col min="10206" max="10206" width="10.85546875" style="166" bestFit="1" customWidth="1"/>
    <col min="10207" max="10207" width="22.28515625" style="166" customWidth="1"/>
    <col min="10208" max="10208" width="25.28515625" style="166" customWidth="1"/>
    <col min="10209" max="10209" width="20" style="166" customWidth="1"/>
    <col min="10210" max="10210" width="26.7109375" style="166" customWidth="1"/>
    <col min="10211" max="10458" width="11.5703125" style="166"/>
    <col min="10459" max="10459" width="31.5703125" style="166" bestFit="1" customWidth="1"/>
    <col min="10460" max="10460" width="39" style="166" customWidth="1"/>
    <col min="10461" max="10461" width="14.42578125" style="166" customWidth="1"/>
    <col min="10462" max="10462" width="10.85546875" style="166" bestFit="1" customWidth="1"/>
    <col min="10463" max="10463" width="22.28515625" style="166" customWidth="1"/>
    <col min="10464" max="10464" width="25.28515625" style="166" customWidth="1"/>
    <col min="10465" max="10465" width="20" style="166" customWidth="1"/>
    <col min="10466" max="10466" width="26.7109375" style="166" customWidth="1"/>
    <col min="10467" max="10714" width="11.5703125" style="166"/>
    <col min="10715" max="10715" width="31.5703125" style="166" bestFit="1" customWidth="1"/>
    <col min="10716" max="10716" width="39" style="166" customWidth="1"/>
    <col min="10717" max="10717" width="14.42578125" style="166" customWidth="1"/>
    <col min="10718" max="10718" width="10.85546875" style="166" bestFit="1" customWidth="1"/>
    <col min="10719" max="10719" width="22.28515625" style="166" customWidth="1"/>
    <col min="10720" max="10720" width="25.28515625" style="166" customWidth="1"/>
    <col min="10721" max="10721" width="20" style="166" customWidth="1"/>
    <col min="10722" max="10722" width="26.7109375" style="166" customWidth="1"/>
    <col min="10723" max="10970" width="11.5703125" style="166"/>
    <col min="10971" max="10971" width="31.5703125" style="166" bestFit="1" customWidth="1"/>
    <col min="10972" max="10972" width="39" style="166" customWidth="1"/>
    <col min="10973" max="10973" width="14.42578125" style="166" customWidth="1"/>
    <col min="10974" max="10974" width="10.85546875" style="166" bestFit="1" customWidth="1"/>
    <col min="10975" max="10975" width="22.28515625" style="166" customWidth="1"/>
    <col min="10976" max="10976" width="25.28515625" style="166" customWidth="1"/>
    <col min="10977" max="10977" width="20" style="166" customWidth="1"/>
    <col min="10978" max="10978" width="26.7109375" style="166" customWidth="1"/>
    <col min="10979" max="11226" width="11.5703125" style="166"/>
    <col min="11227" max="11227" width="31.5703125" style="166" bestFit="1" customWidth="1"/>
    <col min="11228" max="11228" width="39" style="166" customWidth="1"/>
    <col min="11229" max="11229" width="14.42578125" style="166" customWidth="1"/>
    <col min="11230" max="11230" width="10.85546875" style="166" bestFit="1" customWidth="1"/>
    <col min="11231" max="11231" width="22.28515625" style="166" customWidth="1"/>
    <col min="11232" max="11232" width="25.28515625" style="166" customWidth="1"/>
    <col min="11233" max="11233" width="20" style="166" customWidth="1"/>
    <col min="11234" max="11234" width="26.7109375" style="166" customWidth="1"/>
    <col min="11235" max="11482" width="11.5703125" style="166"/>
    <col min="11483" max="11483" width="31.5703125" style="166" bestFit="1" customWidth="1"/>
    <col min="11484" max="11484" width="39" style="166" customWidth="1"/>
    <col min="11485" max="11485" width="14.42578125" style="166" customWidth="1"/>
    <col min="11486" max="11486" width="10.85546875" style="166" bestFit="1" customWidth="1"/>
    <col min="11487" max="11487" width="22.28515625" style="166" customWidth="1"/>
    <col min="11488" max="11488" width="25.28515625" style="166" customWidth="1"/>
    <col min="11489" max="11489" width="20" style="166" customWidth="1"/>
    <col min="11490" max="11490" width="26.7109375" style="166" customWidth="1"/>
    <col min="11491" max="11738" width="11.5703125" style="166"/>
    <col min="11739" max="11739" width="31.5703125" style="166" bestFit="1" customWidth="1"/>
    <col min="11740" max="11740" width="39" style="166" customWidth="1"/>
    <col min="11741" max="11741" width="14.42578125" style="166" customWidth="1"/>
    <col min="11742" max="11742" width="10.85546875" style="166" bestFit="1" customWidth="1"/>
    <col min="11743" max="11743" width="22.28515625" style="166" customWidth="1"/>
    <col min="11744" max="11744" width="25.28515625" style="166" customWidth="1"/>
    <col min="11745" max="11745" width="20" style="166" customWidth="1"/>
    <col min="11746" max="11746" width="26.7109375" style="166" customWidth="1"/>
    <col min="11747" max="11994" width="11.5703125" style="166"/>
    <col min="11995" max="11995" width="31.5703125" style="166" bestFit="1" customWidth="1"/>
    <col min="11996" max="11996" width="39" style="166" customWidth="1"/>
    <col min="11997" max="11997" width="14.42578125" style="166" customWidth="1"/>
    <col min="11998" max="11998" width="10.85546875" style="166" bestFit="1" customWidth="1"/>
    <col min="11999" max="11999" width="22.28515625" style="166" customWidth="1"/>
    <col min="12000" max="12000" width="25.28515625" style="166" customWidth="1"/>
    <col min="12001" max="12001" width="20" style="166" customWidth="1"/>
    <col min="12002" max="12002" width="26.7109375" style="166" customWidth="1"/>
    <col min="12003" max="12250" width="11.5703125" style="166"/>
    <col min="12251" max="12251" width="31.5703125" style="166" bestFit="1" customWidth="1"/>
    <col min="12252" max="12252" width="39" style="166" customWidth="1"/>
    <col min="12253" max="12253" width="14.42578125" style="166" customWidth="1"/>
    <col min="12254" max="12254" width="10.85546875" style="166" bestFit="1" customWidth="1"/>
    <col min="12255" max="12255" width="22.28515625" style="166" customWidth="1"/>
    <col min="12256" max="12256" width="25.28515625" style="166" customWidth="1"/>
    <col min="12257" max="12257" width="20" style="166" customWidth="1"/>
    <col min="12258" max="12258" width="26.7109375" style="166" customWidth="1"/>
    <col min="12259" max="12506" width="11.5703125" style="166"/>
    <col min="12507" max="12507" width="31.5703125" style="166" bestFit="1" customWidth="1"/>
    <col min="12508" max="12508" width="39" style="166" customWidth="1"/>
    <col min="12509" max="12509" width="14.42578125" style="166" customWidth="1"/>
    <col min="12510" max="12510" width="10.85546875" style="166" bestFit="1" customWidth="1"/>
    <col min="12511" max="12511" width="22.28515625" style="166" customWidth="1"/>
    <col min="12512" max="12512" width="25.28515625" style="166" customWidth="1"/>
    <col min="12513" max="12513" width="20" style="166" customWidth="1"/>
    <col min="12514" max="12514" width="26.7109375" style="166" customWidth="1"/>
    <col min="12515" max="12762" width="11.5703125" style="166"/>
    <col min="12763" max="12763" width="31.5703125" style="166" bestFit="1" customWidth="1"/>
    <col min="12764" max="12764" width="39" style="166" customWidth="1"/>
    <col min="12765" max="12765" width="14.42578125" style="166" customWidth="1"/>
    <col min="12766" max="12766" width="10.85546875" style="166" bestFit="1" customWidth="1"/>
    <col min="12767" max="12767" width="22.28515625" style="166" customWidth="1"/>
    <col min="12768" max="12768" width="25.28515625" style="166" customWidth="1"/>
    <col min="12769" max="12769" width="20" style="166" customWidth="1"/>
    <col min="12770" max="12770" width="26.7109375" style="166" customWidth="1"/>
    <col min="12771" max="13018" width="11.5703125" style="166"/>
    <col min="13019" max="13019" width="31.5703125" style="166" bestFit="1" customWidth="1"/>
    <col min="13020" max="13020" width="39" style="166" customWidth="1"/>
    <col min="13021" max="13021" width="14.42578125" style="166" customWidth="1"/>
    <col min="13022" max="13022" width="10.85546875" style="166" bestFit="1" customWidth="1"/>
    <col min="13023" max="13023" width="22.28515625" style="166" customWidth="1"/>
    <col min="13024" max="13024" width="25.28515625" style="166" customWidth="1"/>
    <col min="13025" max="13025" width="20" style="166" customWidth="1"/>
    <col min="13026" max="13026" width="26.7109375" style="166" customWidth="1"/>
    <col min="13027" max="13274" width="11.5703125" style="166"/>
    <col min="13275" max="13275" width="31.5703125" style="166" bestFit="1" customWidth="1"/>
    <col min="13276" max="13276" width="39" style="166" customWidth="1"/>
    <col min="13277" max="13277" width="14.42578125" style="166" customWidth="1"/>
    <col min="13278" max="13278" width="10.85546875" style="166" bestFit="1" customWidth="1"/>
    <col min="13279" max="13279" width="22.28515625" style="166" customWidth="1"/>
    <col min="13280" max="13280" width="25.28515625" style="166" customWidth="1"/>
    <col min="13281" max="13281" width="20" style="166" customWidth="1"/>
    <col min="13282" max="13282" width="26.7109375" style="166" customWidth="1"/>
    <col min="13283" max="13530" width="11.5703125" style="166"/>
    <col min="13531" max="13531" width="31.5703125" style="166" bestFit="1" customWidth="1"/>
    <col min="13532" max="13532" width="39" style="166" customWidth="1"/>
    <col min="13533" max="13533" width="14.42578125" style="166" customWidth="1"/>
    <col min="13534" max="13534" width="10.85546875" style="166" bestFit="1" customWidth="1"/>
    <col min="13535" max="13535" width="22.28515625" style="166" customWidth="1"/>
    <col min="13536" max="13536" width="25.28515625" style="166" customWidth="1"/>
    <col min="13537" max="13537" width="20" style="166" customWidth="1"/>
    <col min="13538" max="13538" width="26.7109375" style="166" customWidth="1"/>
    <col min="13539" max="13786" width="11.5703125" style="166"/>
    <col min="13787" max="13787" width="31.5703125" style="166" bestFit="1" customWidth="1"/>
    <col min="13788" max="13788" width="39" style="166" customWidth="1"/>
    <col min="13789" max="13789" width="14.42578125" style="166" customWidth="1"/>
    <col min="13790" max="13790" width="10.85546875" style="166" bestFit="1" customWidth="1"/>
    <col min="13791" max="13791" width="22.28515625" style="166" customWidth="1"/>
    <col min="13792" max="13792" width="25.28515625" style="166" customWidth="1"/>
    <col min="13793" max="13793" width="20" style="166" customWidth="1"/>
    <col min="13794" max="13794" width="26.7109375" style="166" customWidth="1"/>
    <col min="13795" max="14042" width="11.5703125" style="166"/>
    <col min="14043" max="14043" width="31.5703125" style="166" bestFit="1" customWidth="1"/>
    <col min="14044" max="14044" width="39" style="166" customWidth="1"/>
    <col min="14045" max="14045" width="14.42578125" style="166" customWidth="1"/>
    <col min="14046" max="14046" width="10.85546875" style="166" bestFit="1" customWidth="1"/>
    <col min="14047" max="14047" width="22.28515625" style="166" customWidth="1"/>
    <col min="14048" max="14048" width="25.28515625" style="166" customWidth="1"/>
    <col min="14049" max="14049" width="20" style="166" customWidth="1"/>
    <col min="14050" max="14050" width="26.7109375" style="166" customWidth="1"/>
    <col min="14051" max="14298" width="11.5703125" style="166"/>
    <col min="14299" max="14299" width="31.5703125" style="166" bestFit="1" customWidth="1"/>
    <col min="14300" max="14300" width="39" style="166" customWidth="1"/>
    <col min="14301" max="14301" width="14.42578125" style="166" customWidth="1"/>
    <col min="14302" max="14302" width="10.85546875" style="166" bestFit="1" customWidth="1"/>
    <col min="14303" max="14303" width="22.28515625" style="166" customWidth="1"/>
    <col min="14304" max="14304" width="25.28515625" style="166" customWidth="1"/>
    <col min="14305" max="14305" width="20" style="166" customWidth="1"/>
    <col min="14306" max="14306" width="26.7109375" style="166" customWidth="1"/>
    <col min="14307" max="14554" width="11.5703125" style="166"/>
    <col min="14555" max="14555" width="31.5703125" style="166" bestFit="1" customWidth="1"/>
    <col min="14556" max="14556" width="39" style="166" customWidth="1"/>
    <col min="14557" max="14557" width="14.42578125" style="166" customWidth="1"/>
    <col min="14558" max="14558" width="10.85546875" style="166" bestFit="1" customWidth="1"/>
    <col min="14559" max="14559" width="22.28515625" style="166" customWidth="1"/>
    <col min="14560" max="14560" width="25.28515625" style="166" customWidth="1"/>
    <col min="14561" max="14561" width="20" style="166" customWidth="1"/>
    <col min="14562" max="14562" width="26.7109375" style="166" customWidth="1"/>
    <col min="14563" max="14810" width="11.5703125" style="166"/>
    <col min="14811" max="14811" width="31.5703125" style="166" bestFit="1" customWidth="1"/>
    <col min="14812" max="14812" width="39" style="166" customWidth="1"/>
    <col min="14813" max="14813" width="14.42578125" style="166" customWidth="1"/>
    <col min="14814" max="14814" width="10.85546875" style="166" bestFit="1" customWidth="1"/>
    <col min="14815" max="14815" width="22.28515625" style="166" customWidth="1"/>
    <col min="14816" max="14816" width="25.28515625" style="166" customWidth="1"/>
    <col min="14817" max="14817" width="20" style="166" customWidth="1"/>
    <col min="14818" max="14818" width="26.7109375" style="166" customWidth="1"/>
    <col min="14819" max="15066" width="11.5703125" style="166"/>
    <col min="15067" max="15067" width="31.5703125" style="166" bestFit="1" customWidth="1"/>
    <col min="15068" max="15068" width="39" style="166" customWidth="1"/>
    <col min="15069" max="15069" width="14.42578125" style="166" customWidth="1"/>
    <col min="15070" max="15070" width="10.85546875" style="166" bestFit="1" customWidth="1"/>
    <col min="15071" max="15071" width="22.28515625" style="166" customWidth="1"/>
    <col min="15072" max="15072" width="25.28515625" style="166" customWidth="1"/>
    <col min="15073" max="15073" width="20" style="166" customWidth="1"/>
    <col min="15074" max="15074" width="26.7109375" style="166" customWidth="1"/>
    <col min="15075" max="15322" width="11.5703125" style="166"/>
    <col min="15323" max="15323" width="31.5703125" style="166" bestFit="1" customWidth="1"/>
    <col min="15324" max="15324" width="39" style="166" customWidth="1"/>
    <col min="15325" max="15325" width="14.42578125" style="166" customWidth="1"/>
    <col min="15326" max="15326" width="10.85546875" style="166" bestFit="1" customWidth="1"/>
    <col min="15327" max="15327" width="22.28515625" style="166" customWidth="1"/>
    <col min="15328" max="15328" width="25.28515625" style="166" customWidth="1"/>
    <col min="15329" max="15329" width="20" style="166" customWidth="1"/>
    <col min="15330" max="15330" width="26.7109375" style="166" customWidth="1"/>
    <col min="15331" max="15578" width="11.5703125" style="166"/>
    <col min="15579" max="15579" width="31.5703125" style="166" bestFit="1" customWidth="1"/>
    <col min="15580" max="15580" width="39" style="166" customWidth="1"/>
    <col min="15581" max="15581" width="14.42578125" style="166" customWidth="1"/>
    <col min="15582" max="15582" width="10.85546875" style="166" bestFit="1" customWidth="1"/>
    <col min="15583" max="15583" width="22.28515625" style="166" customWidth="1"/>
    <col min="15584" max="15584" width="25.28515625" style="166" customWidth="1"/>
    <col min="15585" max="15585" width="20" style="166" customWidth="1"/>
    <col min="15586" max="15586" width="26.7109375" style="166" customWidth="1"/>
    <col min="15587" max="15834" width="11.5703125" style="166"/>
    <col min="15835" max="15835" width="31.5703125" style="166" bestFit="1" customWidth="1"/>
    <col min="15836" max="15836" width="39" style="166" customWidth="1"/>
    <col min="15837" max="15837" width="14.42578125" style="166" customWidth="1"/>
    <col min="15838" max="15838" width="10.85546875" style="166" bestFit="1" customWidth="1"/>
    <col min="15839" max="15839" width="22.28515625" style="166" customWidth="1"/>
    <col min="15840" max="15840" width="25.28515625" style="166" customWidth="1"/>
    <col min="15841" max="15841" width="20" style="166" customWidth="1"/>
    <col min="15842" max="15842" width="26.7109375" style="166" customWidth="1"/>
    <col min="15843" max="16090" width="11.5703125" style="166"/>
    <col min="16091" max="16091" width="31.5703125" style="166" bestFit="1" customWidth="1"/>
    <col min="16092" max="16092" width="39" style="166" customWidth="1"/>
    <col min="16093" max="16093" width="14.42578125" style="166" customWidth="1"/>
    <col min="16094" max="16094" width="10.85546875" style="166" bestFit="1" customWidth="1"/>
    <col min="16095" max="16095" width="22.28515625" style="166" customWidth="1"/>
    <col min="16096" max="16096" width="25.28515625" style="166" customWidth="1"/>
    <col min="16097" max="16097" width="20" style="166" customWidth="1"/>
    <col min="16098" max="16098" width="26.7109375" style="166" customWidth="1"/>
    <col min="16099" max="16384" width="11.5703125" style="166"/>
  </cols>
  <sheetData>
    <row r="1" spans="1:7" ht="101.25" customHeight="1" thickBot="1" x14ac:dyDescent="0.3">
      <c r="A1" s="306" t="s">
        <v>0</v>
      </c>
      <c r="B1" s="417" t="s">
        <v>1</v>
      </c>
      <c r="C1" s="309" t="s">
        <v>170</v>
      </c>
      <c r="D1" s="420" t="s">
        <v>168</v>
      </c>
      <c r="E1" s="423" t="s">
        <v>274</v>
      </c>
      <c r="F1" s="424"/>
      <c r="G1" s="425"/>
    </row>
    <row r="2" spans="1:7" ht="15.75" customHeight="1" thickTop="1" x14ac:dyDescent="0.25">
      <c r="A2" s="307"/>
      <c r="B2" s="418"/>
      <c r="C2" s="312"/>
      <c r="D2" s="421"/>
      <c r="E2" s="426" t="s">
        <v>2</v>
      </c>
      <c r="F2" s="427"/>
      <c r="G2" s="432" t="s">
        <v>3</v>
      </c>
    </row>
    <row r="3" spans="1:7" ht="15" customHeight="1" x14ac:dyDescent="0.25">
      <c r="A3" s="307"/>
      <c r="B3" s="418"/>
      <c r="C3" s="312"/>
      <c r="D3" s="421"/>
      <c r="E3" s="428"/>
      <c r="F3" s="429"/>
      <c r="G3" s="433"/>
    </row>
    <row r="4" spans="1:7" ht="15" customHeight="1" x14ac:dyDescent="0.25">
      <c r="A4" s="307"/>
      <c r="B4" s="418"/>
      <c r="C4" s="312"/>
      <c r="D4" s="421"/>
      <c r="E4" s="428"/>
      <c r="F4" s="429"/>
      <c r="G4" s="433"/>
    </row>
    <row r="5" spans="1:7" ht="15" customHeight="1" x14ac:dyDescent="0.25">
      <c r="A5" s="307"/>
      <c r="B5" s="418"/>
      <c r="C5" s="312"/>
      <c r="D5" s="421"/>
      <c r="E5" s="428"/>
      <c r="F5" s="429"/>
      <c r="G5" s="433"/>
    </row>
    <row r="6" spans="1:7" ht="15" customHeight="1" x14ac:dyDescent="0.25">
      <c r="A6" s="307"/>
      <c r="B6" s="418"/>
      <c r="C6" s="312"/>
      <c r="D6" s="421"/>
      <c r="E6" s="428"/>
      <c r="F6" s="429"/>
      <c r="G6" s="433"/>
    </row>
    <row r="7" spans="1:7" ht="15" customHeight="1" x14ac:dyDescent="0.25">
      <c r="A7" s="307"/>
      <c r="B7" s="418"/>
      <c r="C7" s="312"/>
      <c r="D7" s="421"/>
      <c r="E7" s="428"/>
      <c r="F7" s="429"/>
      <c r="G7" s="433"/>
    </row>
    <row r="8" spans="1:7" ht="15" customHeight="1" x14ac:dyDescent="0.25">
      <c r="A8" s="307"/>
      <c r="B8" s="418"/>
      <c r="C8" s="312"/>
      <c r="D8" s="421"/>
      <c r="E8" s="428"/>
      <c r="F8" s="429"/>
      <c r="G8" s="433"/>
    </row>
    <row r="9" spans="1:7" ht="15.75" customHeight="1" thickBot="1" x14ac:dyDescent="0.3">
      <c r="A9" s="307"/>
      <c r="B9" s="418"/>
      <c r="C9" s="312"/>
      <c r="D9" s="421"/>
      <c r="E9" s="430"/>
      <c r="F9" s="431"/>
      <c r="G9" s="434"/>
    </row>
    <row r="10" spans="1:7" ht="36.75" customHeight="1" thickTop="1" thickBot="1" x14ac:dyDescent="0.3">
      <c r="A10" s="308"/>
      <c r="B10" s="419"/>
      <c r="C10" s="312"/>
      <c r="D10" s="422"/>
      <c r="E10" s="435" t="s">
        <v>275</v>
      </c>
      <c r="F10" s="436"/>
      <c r="G10" s="437" t="s">
        <v>276</v>
      </c>
    </row>
    <row r="11" spans="1:7" ht="15.75" thickBot="1" x14ac:dyDescent="0.3">
      <c r="A11" s="119"/>
      <c r="B11" s="120"/>
      <c r="C11" s="311"/>
      <c r="D11" s="167" t="s">
        <v>169</v>
      </c>
      <c r="E11" s="168" t="s">
        <v>277</v>
      </c>
      <c r="F11" s="168" t="s">
        <v>18</v>
      </c>
      <c r="G11" s="438"/>
    </row>
    <row r="12" spans="1:7" ht="15.75" thickBot="1" x14ac:dyDescent="0.3">
      <c r="A12" s="108" t="s">
        <v>38</v>
      </c>
      <c r="B12" s="52" t="s">
        <v>306</v>
      </c>
      <c r="C12" s="28"/>
      <c r="D12" s="169"/>
      <c r="E12" s="170">
        <v>2652</v>
      </c>
      <c r="F12" s="170">
        <v>2390</v>
      </c>
      <c r="G12" s="171"/>
    </row>
    <row r="13" spans="1:7" ht="15.75" thickBot="1" x14ac:dyDescent="0.3">
      <c r="A13" s="1" t="s">
        <v>38</v>
      </c>
      <c r="B13" s="52" t="s">
        <v>307</v>
      </c>
      <c r="C13" s="28"/>
      <c r="D13" s="169"/>
      <c r="E13" s="170">
        <v>1805</v>
      </c>
      <c r="F13" s="170">
        <v>1663</v>
      </c>
      <c r="G13" s="174"/>
    </row>
    <row r="14" spans="1:7" ht="15.75" thickBot="1" x14ac:dyDescent="0.3">
      <c r="A14" s="1" t="s">
        <v>38</v>
      </c>
      <c r="B14" s="52" t="s">
        <v>308</v>
      </c>
      <c r="C14" s="28"/>
      <c r="D14" s="169"/>
      <c r="E14" s="170">
        <v>2334</v>
      </c>
      <c r="F14" s="170">
        <v>2073</v>
      </c>
      <c r="G14" s="174"/>
    </row>
    <row r="15" spans="1:7" ht="15.75" thickBot="1" x14ac:dyDescent="0.3">
      <c r="A15" s="1" t="s">
        <v>38</v>
      </c>
      <c r="B15" s="52" t="s">
        <v>309</v>
      </c>
      <c r="C15" s="28"/>
      <c r="D15" s="169"/>
      <c r="E15" s="170">
        <v>2325</v>
      </c>
      <c r="F15" s="170">
        <v>2264</v>
      </c>
      <c r="G15" s="174"/>
    </row>
    <row r="16" spans="1:7" ht="15.75" thickBot="1" x14ac:dyDescent="0.3">
      <c r="A16" s="1" t="s">
        <v>38</v>
      </c>
      <c r="B16" s="54" t="s">
        <v>310</v>
      </c>
      <c r="C16" s="30"/>
      <c r="D16" s="169"/>
      <c r="E16" s="170">
        <v>2031</v>
      </c>
      <c r="F16" s="170">
        <v>1708</v>
      </c>
      <c r="G16" s="174"/>
    </row>
    <row r="17" spans="1:7" ht="15.75" thickBot="1" x14ac:dyDescent="0.3">
      <c r="A17" s="1" t="s">
        <v>38</v>
      </c>
      <c r="B17" s="52" t="s">
        <v>311</v>
      </c>
      <c r="C17" s="28"/>
      <c r="D17" s="169"/>
      <c r="E17" s="170">
        <v>2901</v>
      </c>
      <c r="F17" s="170">
        <v>2858</v>
      </c>
      <c r="G17" s="174"/>
    </row>
    <row r="18" spans="1:7" ht="15.75" thickBot="1" x14ac:dyDescent="0.3">
      <c r="A18" s="1" t="s">
        <v>38</v>
      </c>
      <c r="B18" s="52" t="s">
        <v>312</v>
      </c>
      <c r="C18" s="28"/>
      <c r="D18" s="169"/>
      <c r="E18" s="170">
        <v>177</v>
      </c>
      <c r="F18" s="170">
        <v>161</v>
      </c>
      <c r="G18" s="174"/>
    </row>
    <row r="19" spans="1:7" ht="15.75" thickBot="1" x14ac:dyDescent="0.3">
      <c r="A19" s="1" t="s">
        <v>38</v>
      </c>
      <c r="B19" s="52" t="s">
        <v>313</v>
      </c>
      <c r="C19" s="28"/>
      <c r="D19" s="169"/>
      <c r="E19" s="170">
        <v>256</v>
      </c>
      <c r="F19" s="170">
        <v>245</v>
      </c>
      <c r="G19" s="174"/>
    </row>
    <row r="20" spans="1:7" ht="15.75" thickBot="1" x14ac:dyDescent="0.3">
      <c r="A20" s="1" t="s">
        <v>38</v>
      </c>
      <c r="B20" s="52" t="s">
        <v>314</v>
      </c>
      <c r="C20" s="28"/>
      <c r="D20" s="169"/>
      <c r="E20" s="170">
        <v>328</v>
      </c>
      <c r="F20" s="170">
        <v>283</v>
      </c>
      <c r="G20" s="174"/>
    </row>
    <row r="21" spans="1:7" ht="15.75" thickBot="1" x14ac:dyDescent="0.3">
      <c r="A21" s="1" t="s">
        <v>38</v>
      </c>
      <c r="B21" s="52" t="s">
        <v>315</v>
      </c>
      <c r="C21" s="31"/>
      <c r="D21" s="169"/>
      <c r="E21" s="170">
        <v>96</v>
      </c>
      <c r="F21" s="170">
        <v>100</v>
      </c>
      <c r="G21" s="174"/>
    </row>
    <row r="22" spans="1:7" ht="15.75" thickBot="1" x14ac:dyDescent="0.3">
      <c r="A22" s="1" t="s">
        <v>38</v>
      </c>
      <c r="B22" s="52" t="s">
        <v>316</v>
      </c>
      <c r="C22" s="28"/>
      <c r="D22" s="169"/>
      <c r="E22" s="170">
        <v>362</v>
      </c>
      <c r="F22" s="170">
        <v>379</v>
      </c>
      <c r="G22" s="174"/>
    </row>
    <row r="23" spans="1:7" ht="15.75" thickBot="1" x14ac:dyDescent="0.3">
      <c r="A23" s="1" t="s">
        <v>38</v>
      </c>
      <c r="B23" s="52" t="s">
        <v>317</v>
      </c>
      <c r="C23" s="28"/>
      <c r="D23" s="169"/>
      <c r="E23" s="170">
        <v>307</v>
      </c>
      <c r="F23" s="170">
        <v>293</v>
      </c>
      <c r="G23" s="174"/>
    </row>
    <row r="24" spans="1:7" ht="15.75" thickBot="1" x14ac:dyDescent="0.3">
      <c r="A24" s="1" t="s">
        <v>38</v>
      </c>
      <c r="B24" s="52" t="s">
        <v>318</v>
      </c>
      <c r="C24" s="28"/>
      <c r="D24" s="169"/>
      <c r="E24" s="170">
        <v>267</v>
      </c>
      <c r="F24" s="170">
        <v>189</v>
      </c>
      <c r="G24" s="174"/>
    </row>
    <row r="25" spans="1:7" ht="15.75" thickBot="1" x14ac:dyDescent="0.3">
      <c r="A25" s="40" t="s">
        <v>38</v>
      </c>
      <c r="B25" s="52" t="s">
        <v>319</v>
      </c>
      <c r="C25" s="28"/>
      <c r="D25" s="169"/>
      <c r="E25" s="170">
        <v>292</v>
      </c>
      <c r="F25" s="170">
        <v>337</v>
      </c>
      <c r="G25" s="175"/>
    </row>
    <row r="26" spans="1:7" ht="15.75" thickBot="1" x14ac:dyDescent="0.3">
      <c r="A26" s="294" t="s">
        <v>434</v>
      </c>
      <c r="B26" s="295"/>
      <c r="C26" s="176">
        <v>7.3847294292068195</v>
      </c>
      <c r="D26" s="177">
        <v>1.1077094143810229</v>
      </c>
      <c r="E26" s="263">
        <v>16133</v>
      </c>
      <c r="F26" s="178">
        <v>14943</v>
      </c>
      <c r="G26" s="178">
        <v>13490</v>
      </c>
    </row>
    <row r="27" spans="1:7" ht="15.75" thickBot="1" x14ac:dyDescent="0.3">
      <c r="A27" s="1" t="s">
        <v>39</v>
      </c>
      <c r="B27" s="52" t="s">
        <v>320</v>
      </c>
      <c r="C27" s="28"/>
      <c r="D27" s="169"/>
      <c r="E27" s="170">
        <v>2683</v>
      </c>
      <c r="F27" s="170">
        <v>337</v>
      </c>
      <c r="G27" s="180"/>
    </row>
    <row r="28" spans="1:7" ht="15.75" thickBot="1" x14ac:dyDescent="0.3">
      <c r="A28" s="1" t="s">
        <v>39</v>
      </c>
      <c r="B28" s="52" t="s">
        <v>321</v>
      </c>
      <c r="C28" s="28"/>
      <c r="D28" s="169"/>
      <c r="E28" s="170">
        <v>2669</v>
      </c>
      <c r="F28" s="170">
        <v>0</v>
      </c>
      <c r="G28" s="181"/>
    </row>
    <row r="29" spans="1:7" ht="15.75" thickBot="1" x14ac:dyDescent="0.3">
      <c r="A29" s="1" t="s">
        <v>39</v>
      </c>
      <c r="B29" s="52" t="s">
        <v>322</v>
      </c>
      <c r="C29" s="28"/>
      <c r="D29" s="169"/>
      <c r="E29" s="170">
        <v>3744</v>
      </c>
      <c r="F29" s="170">
        <v>2362</v>
      </c>
      <c r="G29" s="181"/>
    </row>
    <row r="30" spans="1:7" ht="15.75" thickBot="1" x14ac:dyDescent="0.3">
      <c r="A30" s="1" t="s">
        <v>39</v>
      </c>
      <c r="B30" s="52" t="s">
        <v>323</v>
      </c>
      <c r="C30" s="28"/>
      <c r="D30" s="169"/>
      <c r="E30" s="170">
        <v>500</v>
      </c>
      <c r="F30" s="170">
        <v>2503</v>
      </c>
      <c r="G30" s="181"/>
    </row>
    <row r="31" spans="1:7" ht="15.75" thickBot="1" x14ac:dyDescent="0.3">
      <c r="A31" s="1" t="s">
        <v>39</v>
      </c>
      <c r="B31" s="52" t="s">
        <v>324</v>
      </c>
      <c r="C31" s="28"/>
      <c r="D31" s="169"/>
      <c r="E31" s="170">
        <v>3049</v>
      </c>
      <c r="F31" s="170">
        <v>4386</v>
      </c>
      <c r="G31" s="181"/>
    </row>
    <row r="32" spans="1:7" ht="15.75" thickBot="1" x14ac:dyDescent="0.3">
      <c r="A32" s="1" t="s">
        <v>39</v>
      </c>
      <c r="B32" s="52" t="s">
        <v>325</v>
      </c>
      <c r="C32" s="28"/>
      <c r="D32" s="169"/>
      <c r="E32" s="170">
        <v>243</v>
      </c>
      <c r="F32" s="170">
        <v>485</v>
      </c>
      <c r="G32" s="181"/>
    </row>
    <row r="33" spans="1:7" ht="15.75" thickBot="1" x14ac:dyDescent="0.3">
      <c r="A33" s="1" t="s">
        <v>39</v>
      </c>
      <c r="B33" s="52" t="s">
        <v>326</v>
      </c>
      <c r="C33" s="28"/>
      <c r="D33" s="169"/>
      <c r="E33" s="170">
        <v>158</v>
      </c>
      <c r="F33" s="170">
        <v>3237</v>
      </c>
      <c r="G33" s="181"/>
    </row>
    <row r="34" spans="1:7" ht="15.75" thickBot="1" x14ac:dyDescent="0.3">
      <c r="A34" s="1" t="s">
        <v>39</v>
      </c>
      <c r="B34" s="52" t="s">
        <v>327</v>
      </c>
      <c r="C34" s="28"/>
      <c r="D34" s="169"/>
      <c r="E34" s="170">
        <v>734</v>
      </c>
      <c r="F34" s="170">
        <v>224</v>
      </c>
      <c r="G34" s="181"/>
    </row>
    <row r="35" spans="1:7" ht="15.75" thickBot="1" x14ac:dyDescent="0.3">
      <c r="A35" s="1" t="s">
        <v>39</v>
      </c>
      <c r="B35" s="52" t="s">
        <v>328</v>
      </c>
      <c r="C35" s="28"/>
      <c r="D35" s="169"/>
      <c r="E35" s="170">
        <v>1719</v>
      </c>
      <c r="F35" s="170">
        <v>152</v>
      </c>
      <c r="G35" s="181"/>
    </row>
    <row r="36" spans="1:7" ht="15.75" thickBot="1" x14ac:dyDescent="0.3">
      <c r="A36" s="42" t="s">
        <v>39</v>
      </c>
      <c r="B36" s="123" t="s">
        <v>329</v>
      </c>
      <c r="C36" s="28"/>
      <c r="D36" s="169"/>
      <c r="E36" s="170">
        <v>1591</v>
      </c>
      <c r="F36" s="170">
        <v>403</v>
      </c>
      <c r="G36" s="181"/>
    </row>
    <row r="37" spans="1:7" ht="15.75" thickBot="1" x14ac:dyDescent="0.3">
      <c r="A37" s="42" t="s">
        <v>39</v>
      </c>
      <c r="B37" s="40" t="s">
        <v>330</v>
      </c>
      <c r="C37" s="28"/>
      <c r="D37" s="169"/>
      <c r="E37" s="170">
        <v>1806</v>
      </c>
      <c r="F37" s="170">
        <v>1651</v>
      </c>
      <c r="G37" s="181"/>
    </row>
    <row r="38" spans="1:7" ht="15.75" thickBot="1" x14ac:dyDescent="0.3">
      <c r="A38" s="294" t="s">
        <v>435</v>
      </c>
      <c r="B38" s="295"/>
      <c r="C38" s="176">
        <v>6.1920625154408171</v>
      </c>
      <c r="D38" s="177">
        <v>1.1207633152947878</v>
      </c>
      <c r="E38" s="263">
        <v>18896</v>
      </c>
      <c r="F38" s="178">
        <v>15740</v>
      </c>
      <c r="G38" s="178">
        <v>14044</v>
      </c>
    </row>
    <row r="39" spans="1:7" ht="15.75" thickBot="1" x14ac:dyDescent="0.3">
      <c r="A39" s="1" t="s">
        <v>58</v>
      </c>
      <c r="B39" s="52" t="s">
        <v>331</v>
      </c>
      <c r="C39" s="28"/>
      <c r="D39" s="169"/>
      <c r="E39" s="170">
        <v>232</v>
      </c>
      <c r="F39" s="179">
        <v>2248</v>
      </c>
      <c r="G39" s="180"/>
    </row>
    <row r="40" spans="1:7" ht="15.75" thickBot="1" x14ac:dyDescent="0.3">
      <c r="A40" s="1" t="s">
        <v>58</v>
      </c>
      <c r="B40" s="52" t="s">
        <v>332</v>
      </c>
      <c r="C40" s="28"/>
      <c r="D40" s="169"/>
      <c r="E40" s="170">
        <v>204</v>
      </c>
      <c r="F40" s="179">
        <v>0</v>
      </c>
      <c r="G40" s="181"/>
    </row>
    <row r="41" spans="1:7" ht="15.75" thickBot="1" x14ac:dyDescent="0.3">
      <c r="A41" s="1" t="s">
        <v>58</v>
      </c>
      <c r="B41" s="52" t="s">
        <v>333</v>
      </c>
      <c r="C41" s="28"/>
      <c r="D41" s="169"/>
      <c r="E41" s="170">
        <v>216</v>
      </c>
      <c r="F41" s="179">
        <v>234</v>
      </c>
      <c r="G41" s="181"/>
    </row>
    <row r="42" spans="1:7" ht="15.75" thickBot="1" x14ac:dyDescent="0.3">
      <c r="A42" s="1" t="s">
        <v>58</v>
      </c>
      <c r="B42" s="52" t="s">
        <v>334</v>
      </c>
      <c r="C42" s="28"/>
      <c r="D42" s="169"/>
      <c r="E42" s="170">
        <v>7</v>
      </c>
      <c r="F42" s="179">
        <v>197</v>
      </c>
      <c r="G42" s="181"/>
    </row>
    <row r="43" spans="1:7" ht="15.75" thickBot="1" x14ac:dyDescent="0.3">
      <c r="A43" s="1" t="s">
        <v>58</v>
      </c>
      <c r="B43" s="52" t="s">
        <v>335</v>
      </c>
      <c r="C43" s="28"/>
      <c r="D43" s="169"/>
      <c r="E43" s="170">
        <v>220</v>
      </c>
      <c r="F43" s="179">
        <v>218</v>
      </c>
      <c r="G43" s="181"/>
    </row>
    <row r="44" spans="1:7" ht="15.75" thickBot="1" x14ac:dyDescent="0.3">
      <c r="A44" s="1" t="s">
        <v>58</v>
      </c>
      <c r="B44" s="52" t="s">
        <v>336</v>
      </c>
      <c r="C44" s="28"/>
      <c r="D44" s="169"/>
      <c r="E44" s="170">
        <v>196</v>
      </c>
      <c r="F44" s="179">
        <v>7</v>
      </c>
      <c r="G44" s="181"/>
    </row>
    <row r="45" spans="1:7" ht="15.75" thickBot="1" x14ac:dyDescent="0.3">
      <c r="A45" s="1" t="s">
        <v>58</v>
      </c>
      <c r="B45" s="52" t="s">
        <v>337</v>
      </c>
      <c r="C45" s="28"/>
      <c r="D45" s="169"/>
      <c r="E45" s="170">
        <v>315</v>
      </c>
      <c r="F45" s="179">
        <v>212</v>
      </c>
      <c r="G45" s="181"/>
    </row>
    <row r="46" spans="1:7" ht="15.75" thickBot="1" x14ac:dyDescent="0.3">
      <c r="A46" s="1" t="s">
        <v>58</v>
      </c>
      <c r="B46" s="52" t="s">
        <v>338</v>
      </c>
      <c r="C46" s="28"/>
      <c r="D46" s="169"/>
      <c r="E46" s="170">
        <v>50</v>
      </c>
      <c r="F46" s="179">
        <v>209</v>
      </c>
      <c r="G46" s="181"/>
    </row>
    <row r="47" spans="1:7" ht="15.75" thickBot="1" x14ac:dyDescent="0.3">
      <c r="A47" s="1" t="s">
        <v>58</v>
      </c>
      <c r="B47" s="52" t="s">
        <v>339</v>
      </c>
      <c r="C47" s="28"/>
      <c r="D47" s="169"/>
      <c r="E47" s="170">
        <v>51</v>
      </c>
      <c r="F47" s="179">
        <v>299</v>
      </c>
      <c r="G47" s="181"/>
    </row>
    <row r="48" spans="1:7" ht="15.75" thickBot="1" x14ac:dyDescent="0.3">
      <c r="A48" s="40" t="s">
        <v>58</v>
      </c>
      <c r="B48" s="40" t="s">
        <v>340</v>
      </c>
      <c r="C48" s="28"/>
      <c r="D48" s="169"/>
      <c r="E48" s="170">
        <v>426</v>
      </c>
      <c r="F48" s="179">
        <v>50</v>
      </c>
      <c r="G48" s="182"/>
    </row>
    <row r="49" spans="1:7" ht="15.75" thickBot="1" x14ac:dyDescent="0.3">
      <c r="A49" s="294" t="s">
        <v>436</v>
      </c>
      <c r="B49" s="295"/>
      <c r="C49" s="176">
        <v>14.579365079365079</v>
      </c>
      <c r="D49" s="177">
        <v>3.6448412698412698</v>
      </c>
      <c r="E49" s="263">
        <v>1917</v>
      </c>
      <c r="F49" s="178">
        <v>3674</v>
      </c>
      <c r="G49" s="178">
        <v>1008</v>
      </c>
    </row>
    <row r="50" spans="1:7" ht="15.75" thickBot="1" x14ac:dyDescent="0.3">
      <c r="A50" s="1" t="s">
        <v>72</v>
      </c>
      <c r="B50" s="52" t="s">
        <v>341</v>
      </c>
      <c r="C50" s="28"/>
      <c r="D50" s="169"/>
      <c r="E50" s="170">
        <v>994</v>
      </c>
      <c r="F50" s="183">
        <v>461</v>
      </c>
      <c r="G50" s="180"/>
    </row>
    <row r="51" spans="1:7" ht="15.75" thickBot="1" x14ac:dyDescent="0.3">
      <c r="A51" s="1" t="s">
        <v>72</v>
      </c>
      <c r="B51" s="52" t="s">
        <v>342</v>
      </c>
      <c r="C51" s="28"/>
      <c r="D51" s="169"/>
      <c r="E51" s="170">
        <v>72</v>
      </c>
      <c r="F51" s="183">
        <v>0</v>
      </c>
      <c r="G51" s="181"/>
    </row>
    <row r="52" spans="1:7" ht="15.75" thickBot="1" x14ac:dyDescent="0.3">
      <c r="A52" s="1" t="s">
        <v>72</v>
      </c>
      <c r="B52" s="52" t="s">
        <v>343</v>
      </c>
      <c r="C52" s="28"/>
      <c r="D52" s="169"/>
      <c r="E52" s="170">
        <v>0</v>
      </c>
      <c r="F52" s="183">
        <v>948</v>
      </c>
      <c r="G52" s="181"/>
    </row>
    <row r="53" spans="1:7" ht="15.75" thickBot="1" x14ac:dyDescent="0.3">
      <c r="A53" s="1" t="s">
        <v>72</v>
      </c>
      <c r="B53" s="52" t="s">
        <v>344</v>
      </c>
      <c r="C53" s="28"/>
      <c r="D53" s="169"/>
      <c r="E53" s="170">
        <v>69</v>
      </c>
      <c r="F53" s="183">
        <v>77</v>
      </c>
      <c r="G53" s="181"/>
    </row>
    <row r="54" spans="1:7" ht="15.75" thickBot="1" x14ac:dyDescent="0.3">
      <c r="A54" s="1" t="s">
        <v>72</v>
      </c>
      <c r="B54" s="52" t="s">
        <v>345</v>
      </c>
      <c r="C54" s="28"/>
      <c r="D54" s="169"/>
      <c r="E54" s="170">
        <v>0</v>
      </c>
      <c r="F54" s="183">
        <v>60</v>
      </c>
      <c r="G54" s="181"/>
    </row>
    <row r="55" spans="1:7" ht="15.75" thickBot="1" x14ac:dyDescent="0.3">
      <c r="A55" s="1" t="s">
        <v>72</v>
      </c>
      <c r="B55" s="52" t="s">
        <v>346</v>
      </c>
      <c r="C55" s="28"/>
      <c r="D55" s="169"/>
      <c r="E55" s="170">
        <v>68</v>
      </c>
      <c r="F55" s="183">
        <v>79</v>
      </c>
      <c r="G55" s="181"/>
    </row>
    <row r="56" spans="1:7" ht="15.75" thickBot="1" x14ac:dyDescent="0.3">
      <c r="A56" s="1" t="s">
        <v>72</v>
      </c>
      <c r="B56" s="52" t="s">
        <v>347</v>
      </c>
      <c r="C56" s="28"/>
      <c r="D56" s="169"/>
      <c r="E56" s="170">
        <v>58</v>
      </c>
      <c r="F56" s="183">
        <v>11</v>
      </c>
      <c r="G56" s="181"/>
    </row>
    <row r="57" spans="1:7" ht="15.75" thickBot="1" x14ac:dyDescent="0.3">
      <c r="A57" s="1" t="s">
        <v>72</v>
      </c>
      <c r="B57" s="52" t="s">
        <v>348</v>
      </c>
      <c r="C57" s="28"/>
      <c r="D57" s="169"/>
      <c r="E57" s="170">
        <v>15</v>
      </c>
      <c r="F57" s="183">
        <v>69</v>
      </c>
      <c r="G57" s="181"/>
    </row>
    <row r="58" spans="1:7" ht="15.75" thickBot="1" x14ac:dyDescent="0.3">
      <c r="A58" s="1" t="s">
        <v>72</v>
      </c>
      <c r="B58" s="52" t="s">
        <v>349</v>
      </c>
      <c r="C58" s="28"/>
      <c r="D58" s="169"/>
      <c r="E58" s="170">
        <v>87</v>
      </c>
      <c r="F58" s="183">
        <v>64</v>
      </c>
      <c r="G58" s="181"/>
    </row>
    <row r="59" spans="1:7" ht="15.75" thickBot="1" x14ac:dyDescent="0.3">
      <c r="A59" s="1" t="s">
        <v>72</v>
      </c>
      <c r="B59" s="52" t="s">
        <v>350</v>
      </c>
      <c r="C59" s="28"/>
      <c r="D59" s="169"/>
      <c r="E59" s="170">
        <v>22</v>
      </c>
      <c r="F59" s="183">
        <v>14</v>
      </c>
      <c r="G59" s="181"/>
    </row>
    <row r="60" spans="1:7" ht="15.75" thickBot="1" x14ac:dyDescent="0.3">
      <c r="A60" s="1" t="s">
        <v>72</v>
      </c>
      <c r="B60" s="52" t="s">
        <v>351</v>
      </c>
      <c r="C60" s="28"/>
      <c r="D60" s="169"/>
      <c r="E60" s="170">
        <v>244</v>
      </c>
      <c r="F60" s="183">
        <v>94</v>
      </c>
      <c r="G60" s="181"/>
    </row>
    <row r="61" spans="1:7" ht="15.75" thickBot="1" x14ac:dyDescent="0.3">
      <c r="A61" s="1" t="s">
        <v>72</v>
      </c>
      <c r="B61" s="52" t="s">
        <v>352</v>
      </c>
      <c r="C61" s="28"/>
      <c r="D61" s="169"/>
      <c r="E61" s="170">
        <v>33</v>
      </c>
      <c r="F61" s="183">
        <v>20</v>
      </c>
      <c r="G61" s="181"/>
    </row>
    <row r="62" spans="1:7" ht="15.75" thickBot="1" x14ac:dyDescent="0.3">
      <c r="A62" s="1" t="s">
        <v>72</v>
      </c>
      <c r="B62" s="52" t="s">
        <v>353</v>
      </c>
      <c r="C62" s="28"/>
      <c r="D62" s="169"/>
      <c r="E62" s="170">
        <v>59</v>
      </c>
      <c r="F62" s="183">
        <v>245</v>
      </c>
      <c r="G62" s="181"/>
    </row>
    <row r="63" spans="1:7" ht="15.75" thickBot="1" x14ac:dyDescent="0.3">
      <c r="A63" s="51" t="s">
        <v>72</v>
      </c>
      <c r="B63" s="52" t="s">
        <v>354</v>
      </c>
      <c r="C63" s="28"/>
      <c r="D63" s="169"/>
      <c r="E63" s="170">
        <v>984</v>
      </c>
      <c r="F63" s="183">
        <v>31</v>
      </c>
      <c r="G63" s="182"/>
    </row>
    <row r="64" spans="1:7" ht="15.75" thickBot="1" x14ac:dyDescent="0.3">
      <c r="A64" s="294" t="s">
        <v>160</v>
      </c>
      <c r="B64" s="295"/>
      <c r="C64" s="176">
        <v>5.1675592378741904</v>
      </c>
      <c r="D64" s="177">
        <v>1.0800198807157058</v>
      </c>
      <c r="E64" s="263">
        <v>2705</v>
      </c>
      <c r="F64" s="184">
        <v>2173</v>
      </c>
      <c r="G64" s="185">
        <v>2012</v>
      </c>
    </row>
    <row r="65" spans="1:7" ht="15.75" thickBot="1" x14ac:dyDescent="0.3">
      <c r="A65" s="1" t="s">
        <v>83</v>
      </c>
      <c r="B65" s="52" t="s">
        <v>355</v>
      </c>
      <c r="C65" s="28"/>
      <c r="D65" s="169"/>
      <c r="E65" s="170">
        <v>801</v>
      </c>
      <c r="F65" s="170">
        <v>1109</v>
      </c>
      <c r="G65" s="186"/>
    </row>
    <row r="66" spans="1:7" ht="15.75" thickBot="1" x14ac:dyDescent="0.3">
      <c r="A66" s="1" t="s">
        <v>83</v>
      </c>
      <c r="B66" s="52" t="s">
        <v>356</v>
      </c>
      <c r="C66" s="28"/>
      <c r="D66" s="169"/>
      <c r="E66" s="170">
        <v>60</v>
      </c>
      <c r="F66" s="170">
        <v>0</v>
      </c>
      <c r="G66" s="187"/>
    </row>
    <row r="67" spans="1:7" ht="15.75" thickBot="1" x14ac:dyDescent="0.3">
      <c r="A67" s="1" t="s">
        <v>83</v>
      </c>
      <c r="B67" s="52" t="s">
        <v>357</v>
      </c>
      <c r="C67" s="28"/>
      <c r="D67" s="169"/>
      <c r="E67" s="170">
        <v>19</v>
      </c>
      <c r="F67" s="170">
        <v>713</v>
      </c>
      <c r="G67" s="187"/>
    </row>
    <row r="68" spans="1:7" ht="15.75" thickBot="1" x14ac:dyDescent="0.3">
      <c r="A68" s="1" t="s">
        <v>83</v>
      </c>
      <c r="B68" s="52" t="s">
        <v>358</v>
      </c>
      <c r="C68" s="28"/>
      <c r="D68" s="169"/>
      <c r="E68" s="170">
        <v>10</v>
      </c>
      <c r="F68" s="170">
        <v>61</v>
      </c>
      <c r="G68" s="187"/>
    </row>
    <row r="69" spans="1:7" ht="15.75" thickBot="1" x14ac:dyDescent="0.3">
      <c r="A69" s="1" t="s">
        <v>83</v>
      </c>
      <c r="B69" s="52" t="s">
        <v>359</v>
      </c>
      <c r="C69" s="28"/>
      <c r="D69" s="169"/>
      <c r="E69" s="170">
        <v>17</v>
      </c>
      <c r="F69" s="170">
        <v>20</v>
      </c>
      <c r="G69" s="187"/>
    </row>
    <row r="70" spans="1:7" ht="15.75" thickBot="1" x14ac:dyDescent="0.3">
      <c r="A70" s="1" t="s">
        <v>83</v>
      </c>
      <c r="B70" s="52" t="s">
        <v>360</v>
      </c>
      <c r="C70" s="28"/>
      <c r="D70" s="169"/>
      <c r="E70" s="170">
        <v>39</v>
      </c>
      <c r="F70" s="170">
        <v>4</v>
      </c>
      <c r="G70" s="187"/>
    </row>
    <row r="71" spans="1:7" ht="15.75" thickBot="1" x14ac:dyDescent="0.3">
      <c r="A71" s="1" t="s">
        <v>83</v>
      </c>
      <c r="B71" s="52" t="s">
        <v>361</v>
      </c>
      <c r="C71" s="28"/>
      <c r="D71" s="169"/>
      <c r="E71" s="170">
        <v>5</v>
      </c>
      <c r="F71" s="170">
        <v>16</v>
      </c>
      <c r="G71" s="187"/>
    </row>
    <row r="72" spans="1:7" ht="15.75" thickBot="1" x14ac:dyDescent="0.3">
      <c r="A72" s="1" t="s">
        <v>83</v>
      </c>
      <c r="B72" s="52" t="s">
        <v>362</v>
      </c>
      <c r="C72" s="28"/>
      <c r="D72" s="169"/>
      <c r="E72" s="170">
        <v>4</v>
      </c>
      <c r="F72" s="170">
        <v>39</v>
      </c>
      <c r="G72" s="187"/>
    </row>
    <row r="73" spans="1:7" ht="15.75" thickBot="1" x14ac:dyDescent="0.3">
      <c r="A73" s="1" t="s">
        <v>83</v>
      </c>
      <c r="B73" s="52" t="s">
        <v>363</v>
      </c>
      <c r="C73" s="28"/>
      <c r="D73" s="169"/>
      <c r="E73" s="170">
        <v>7</v>
      </c>
      <c r="F73" s="170">
        <v>5</v>
      </c>
      <c r="G73" s="187"/>
    </row>
    <row r="74" spans="1:7" ht="15.75" thickBot="1" x14ac:dyDescent="0.3">
      <c r="A74" s="1" t="s">
        <v>83</v>
      </c>
      <c r="B74" s="52" t="s">
        <v>364</v>
      </c>
      <c r="C74" s="28"/>
      <c r="D74" s="169"/>
      <c r="E74" s="170">
        <v>2</v>
      </c>
      <c r="F74" s="170">
        <v>4</v>
      </c>
      <c r="G74" s="189"/>
    </row>
    <row r="75" spans="1:7" ht="15.75" thickBot="1" x14ac:dyDescent="0.3">
      <c r="A75" s="294" t="s">
        <v>437</v>
      </c>
      <c r="B75" s="295"/>
      <c r="C75" s="176">
        <v>16.843562528841716</v>
      </c>
      <c r="D75" s="177">
        <v>3.3350253807106598</v>
      </c>
      <c r="E75" s="263">
        <v>964</v>
      </c>
      <c r="F75" s="184">
        <v>1971</v>
      </c>
      <c r="G75" s="185">
        <v>591</v>
      </c>
    </row>
    <row r="76" spans="1:7" ht="15.75" thickBot="1" x14ac:dyDescent="0.3">
      <c r="A76" s="1" t="s">
        <v>89</v>
      </c>
      <c r="B76" s="52" t="s">
        <v>365</v>
      </c>
      <c r="C76" s="28"/>
      <c r="D76" s="169"/>
      <c r="E76" s="170">
        <v>89</v>
      </c>
      <c r="F76" s="170">
        <v>2</v>
      </c>
      <c r="G76" s="190"/>
    </row>
    <row r="77" spans="1:7" ht="15.75" thickBot="1" x14ac:dyDescent="0.3">
      <c r="A77" s="1" t="s">
        <v>89</v>
      </c>
      <c r="B77" s="52" t="s">
        <v>366</v>
      </c>
      <c r="C77" s="28"/>
      <c r="D77" s="169"/>
      <c r="E77" s="170">
        <v>89</v>
      </c>
      <c r="F77" s="170">
        <v>0</v>
      </c>
      <c r="G77" s="181"/>
    </row>
    <row r="78" spans="1:7" ht="15.75" thickBot="1" x14ac:dyDescent="0.3">
      <c r="A78" s="1" t="s">
        <v>89</v>
      </c>
      <c r="B78" s="52" t="s">
        <v>367</v>
      </c>
      <c r="C78" s="28"/>
      <c r="D78" s="169"/>
      <c r="E78" s="170">
        <v>250</v>
      </c>
      <c r="F78" s="170">
        <v>91</v>
      </c>
      <c r="G78" s="181"/>
    </row>
    <row r="79" spans="1:7" ht="15.75" thickBot="1" x14ac:dyDescent="0.3">
      <c r="A79" s="1" t="s">
        <v>89</v>
      </c>
      <c r="B79" s="52" t="s">
        <v>368</v>
      </c>
      <c r="C79" s="28"/>
      <c r="D79" s="169"/>
      <c r="E79" s="170">
        <v>40</v>
      </c>
      <c r="F79" s="170">
        <v>84</v>
      </c>
      <c r="G79" s="181"/>
    </row>
    <row r="80" spans="1:7" ht="15.75" thickBot="1" x14ac:dyDescent="0.3">
      <c r="A80" s="1" t="s">
        <v>89</v>
      </c>
      <c r="B80" s="52" t="s">
        <v>369</v>
      </c>
      <c r="C80" s="28"/>
      <c r="D80" s="169"/>
      <c r="E80" s="170">
        <v>107</v>
      </c>
      <c r="F80" s="170">
        <v>245</v>
      </c>
      <c r="G80" s="191"/>
    </row>
    <row r="81" spans="1:7" ht="15.75" thickBot="1" x14ac:dyDescent="0.3">
      <c r="A81" s="294" t="s">
        <v>438</v>
      </c>
      <c r="B81" s="295"/>
      <c r="C81" s="176">
        <v>5.4162281489847777</v>
      </c>
      <c r="D81" s="177">
        <v>0.88284518828451886</v>
      </c>
      <c r="E81" s="263">
        <v>575</v>
      </c>
      <c r="F81" s="184">
        <v>422</v>
      </c>
      <c r="G81" s="185">
        <v>478</v>
      </c>
    </row>
    <row r="82" spans="1:7" ht="15.75" thickBot="1" x14ac:dyDescent="0.3">
      <c r="A82" s="1" t="s">
        <v>100</v>
      </c>
      <c r="B82" s="52" t="s">
        <v>370</v>
      </c>
      <c r="C82" s="28"/>
      <c r="D82" s="169"/>
      <c r="E82" s="170">
        <v>164</v>
      </c>
      <c r="F82" s="170">
        <v>129</v>
      </c>
      <c r="G82" s="186"/>
    </row>
    <row r="83" spans="1:7" ht="15.75" thickBot="1" x14ac:dyDescent="0.3">
      <c r="A83" s="1" t="s">
        <v>100</v>
      </c>
      <c r="B83" s="52" t="s">
        <v>371</v>
      </c>
      <c r="C83" s="28"/>
      <c r="D83" s="169"/>
      <c r="E83" s="170">
        <v>301</v>
      </c>
      <c r="F83" s="170">
        <v>0</v>
      </c>
      <c r="G83" s="187"/>
    </row>
    <row r="84" spans="1:7" ht="15.75" thickBot="1" x14ac:dyDescent="0.3">
      <c r="A84" s="1" t="s">
        <v>100</v>
      </c>
      <c r="B84" s="52" t="s">
        <v>372</v>
      </c>
      <c r="C84" s="28"/>
      <c r="D84" s="169"/>
      <c r="E84" s="170">
        <v>9</v>
      </c>
      <c r="F84" s="170">
        <v>174</v>
      </c>
      <c r="G84" s="187"/>
    </row>
    <row r="85" spans="1:7" ht="15.75" thickBot="1" x14ac:dyDescent="0.3">
      <c r="A85" s="1" t="s">
        <v>100</v>
      </c>
      <c r="B85" s="52" t="s">
        <v>379</v>
      </c>
      <c r="C85" s="28"/>
      <c r="D85" s="169"/>
      <c r="E85" s="170">
        <v>163</v>
      </c>
      <c r="F85" s="170">
        <v>280</v>
      </c>
      <c r="G85" s="187"/>
    </row>
    <row r="86" spans="1:7" ht="15.75" thickBot="1" x14ac:dyDescent="0.3">
      <c r="A86" s="1" t="s">
        <v>100</v>
      </c>
      <c r="B86" s="52" t="s">
        <v>373</v>
      </c>
      <c r="C86" s="28"/>
      <c r="D86" s="169"/>
      <c r="E86" s="170">
        <v>127</v>
      </c>
      <c r="F86" s="170">
        <v>13</v>
      </c>
      <c r="G86" s="187"/>
    </row>
    <row r="87" spans="1:7" ht="15.75" thickBot="1" x14ac:dyDescent="0.3">
      <c r="A87" s="1" t="s">
        <v>100</v>
      </c>
      <c r="B87" s="52" t="s">
        <v>374</v>
      </c>
      <c r="C87" s="28"/>
      <c r="D87" s="169"/>
      <c r="E87" s="170">
        <v>36</v>
      </c>
      <c r="F87" s="170">
        <v>99</v>
      </c>
      <c r="G87" s="186"/>
    </row>
    <row r="88" spans="1:7" ht="15.75" thickBot="1" x14ac:dyDescent="0.3">
      <c r="A88" s="1" t="s">
        <v>100</v>
      </c>
      <c r="B88" s="52" t="s">
        <v>375</v>
      </c>
      <c r="C88" s="28"/>
      <c r="D88" s="169"/>
      <c r="E88" s="170">
        <v>267</v>
      </c>
      <c r="F88" s="170">
        <v>132</v>
      </c>
      <c r="G88" s="187"/>
    </row>
    <row r="89" spans="1:7" ht="15.75" thickBot="1" x14ac:dyDescent="0.3">
      <c r="A89" s="1" t="s">
        <v>100</v>
      </c>
      <c r="B89" s="52" t="s">
        <v>376</v>
      </c>
      <c r="C89" s="28"/>
      <c r="D89" s="169"/>
      <c r="E89" s="170">
        <v>286</v>
      </c>
      <c r="F89" s="170">
        <v>46</v>
      </c>
      <c r="G89" s="187"/>
    </row>
    <row r="90" spans="1:7" ht="15.75" thickBot="1" x14ac:dyDescent="0.3">
      <c r="A90" s="1" t="s">
        <v>100</v>
      </c>
      <c r="B90" s="52" t="s">
        <v>377</v>
      </c>
      <c r="C90" s="28"/>
      <c r="D90" s="169"/>
      <c r="E90" s="170">
        <v>85</v>
      </c>
      <c r="F90" s="170">
        <v>294</v>
      </c>
      <c r="G90" s="187"/>
    </row>
    <row r="91" spans="1:7" ht="15.75" thickBot="1" x14ac:dyDescent="0.3">
      <c r="A91" s="1" t="s">
        <v>100</v>
      </c>
      <c r="B91" s="52" t="s">
        <v>378</v>
      </c>
      <c r="C91" s="28"/>
      <c r="D91" s="169"/>
      <c r="E91" s="170">
        <v>158</v>
      </c>
      <c r="F91" s="170">
        <v>317</v>
      </c>
      <c r="G91" s="189"/>
    </row>
    <row r="92" spans="1:7" ht="15.75" thickBot="1" x14ac:dyDescent="0.3">
      <c r="A92" s="294" t="s">
        <v>439</v>
      </c>
      <c r="B92" s="295"/>
      <c r="C92" s="176">
        <v>9.1625299449260318</v>
      </c>
      <c r="D92" s="177">
        <v>1.8141809290953546</v>
      </c>
      <c r="E92" s="263">
        <v>1596</v>
      </c>
      <c r="F92" s="184">
        <v>1484</v>
      </c>
      <c r="G92" s="185">
        <v>818</v>
      </c>
    </row>
    <row r="93" spans="1:7" ht="15.75" thickBot="1" x14ac:dyDescent="0.3">
      <c r="A93" s="1" t="s">
        <v>116</v>
      </c>
      <c r="B93" s="52" t="s">
        <v>380</v>
      </c>
      <c r="C93" s="28"/>
      <c r="D93" s="169"/>
      <c r="E93" s="170">
        <v>601</v>
      </c>
      <c r="F93" s="170">
        <v>152</v>
      </c>
      <c r="G93" s="186"/>
    </row>
    <row r="94" spans="1:7" ht="15.75" thickBot="1" x14ac:dyDescent="0.3">
      <c r="A94" s="1" t="s">
        <v>116</v>
      </c>
      <c r="B94" s="52" t="s">
        <v>381</v>
      </c>
      <c r="C94" s="28"/>
      <c r="D94" s="169"/>
      <c r="E94" s="170">
        <v>2608</v>
      </c>
      <c r="F94" s="170">
        <v>0</v>
      </c>
      <c r="G94" s="187"/>
    </row>
    <row r="95" spans="1:7" ht="15.75" thickBot="1" x14ac:dyDescent="0.3">
      <c r="A95" s="1" t="s">
        <v>116</v>
      </c>
      <c r="B95" s="52" t="s">
        <v>382</v>
      </c>
      <c r="C95" s="28"/>
      <c r="D95" s="169"/>
      <c r="E95" s="170">
        <v>0</v>
      </c>
      <c r="F95" s="170">
        <v>619</v>
      </c>
      <c r="G95" s="187"/>
    </row>
    <row r="96" spans="1:7" ht="15.75" thickBot="1" x14ac:dyDescent="0.3">
      <c r="A96" s="1" t="s">
        <v>116</v>
      </c>
      <c r="B96" s="52" t="s">
        <v>383</v>
      </c>
      <c r="C96" s="28"/>
      <c r="D96" s="169"/>
      <c r="E96" s="170">
        <v>684</v>
      </c>
      <c r="F96" s="170">
        <v>2496</v>
      </c>
      <c r="G96" s="187"/>
    </row>
    <row r="97" spans="1:7" ht="15.75" thickBot="1" x14ac:dyDescent="0.3">
      <c r="A97" s="1" t="s">
        <v>116</v>
      </c>
      <c r="B97" s="52" t="s">
        <v>384</v>
      </c>
      <c r="C97" s="28"/>
      <c r="D97" s="169"/>
      <c r="E97" s="170">
        <v>169</v>
      </c>
      <c r="F97" s="170">
        <v>2406</v>
      </c>
      <c r="G97" s="187"/>
    </row>
    <row r="98" spans="1:7" ht="15.75" thickBot="1" x14ac:dyDescent="0.3">
      <c r="A98" s="1" t="s">
        <v>116</v>
      </c>
      <c r="B98" s="52" t="s">
        <v>385</v>
      </c>
      <c r="C98" s="28"/>
      <c r="D98" s="169"/>
      <c r="E98" s="170">
        <v>152</v>
      </c>
      <c r="F98" s="170">
        <v>643</v>
      </c>
      <c r="G98" s="186"/>
    </row>
    <row r="99" spans="1:7" ht="15.75" thickBot="1" x14ac:dyDescent="0.3">
      <c r="A99" s="1" t="s">
        <v>116</v>
      </c>
      <c r="B99" s="52" t="s">
        <v>386</v>
      </c>
      <c r="C99" s="28"/>
      <c r="D99" s="169"/>
      <c r="E99" s="170">
        <v>121</v>
      </c>
      <c r="F99" s="170">
        <v>209</v>
      </c>
      <c r="G99" s="187"/>
    </row>
    <row r="100" spans="1:7" ht="15.75" thickBot="1" x14ac:dyDescent="0.3">
      <c r="A100" s="1" t="s">
        <v>116</v>
      </c>
      <c r="B100" s="52" t="s">
        <v>387</v>
      </c>
      <c r="C100" s="28"/>
      <c r="D100" s="169"/>
      <c r="E100" s="170">
        <v>48</v>
      </c>
      <c r="F100" s="170">
        <v>148</v>
      </c>
      <c r="G100" s="187"/>
    </row>
    <row r="101" spans="1:7" ht="15.75" thickBot="1" x14ac:dyDescent="0.3">
      <c r="A101" s="1" t="s">
        <v>116</v>
      </c>
      <c r="B101" s="52" t="s">
        <v>388</v>
      </c>
      <c r="C101" s="28"/>
      <c r="D101" s="169"/>
      <c r="E101" s="170">
        <v>36</v>
      </c>
      <c r="F101" s="170">
        <v>133</v>
      </c>
      <c r="G101" s="187"/>
    </row>
    <row r="102" spans="1:7" ht="15.75" thickBot="1" x14ac:dyDescent="0.3">
      <c r="A102" s="1" t="s">
        <v>116</v>
      </c>
      <c r="B102" s="52" t="s">
        <v>389</v>
      </c>
      <c r="C102" s="28"/>
      <c r="D102" s="169"/>
      <c r="E102" s="170">
        <v>72</v>
      </c>
      <c r="F102" s="170">
        <v>66</v>
      </c>
      <c r="G102" s="186"/>
    </row>
    <row r="103" spans="1:7" ht="15.75" thickBot="1" x14ac:dyDescent="0.3">
      <c r="A103" s="1" t="s">
        <v>116</v>
      </c>
      <c r="B103" s="52" t="s">
        <v>390</v>
      </c>
      <c r="C103" s="28"/>
      <c r="D103" s="169"/>
      <c r="E103" s="170">
        <v>28</v>
      </c>
      <c r="F103" s="170">
        <v>40</v>
      </c>
      <c r="G103" s="187"/>
    </row>
    <row r="104" spans="1:7" ht="15.75" thickBot="1" x14ac:dyDescent="0.3">
      <c r="A104" s="1" t="s">
        <v>116</v>
      </c>
      <c r="B104" s="52" t="s">
        <v>391</v>
      </c>
      <c r="C104" s="28"/>
      <c r="D104" s="169"/>
      <c r="E104" s="170">
        <v>185</v>
      </c>
      <c r="F104" s="170">
        <v>75</v>
      </c>
      <c r="G104" s="187"/>
    </row>
    <row r="105" spans="1:7" ht="15.75" thickBot="1" x14ac:dyDescent="0.3">
      <c r="A105" s="1" t="s">
        <v>116</v>
      </c>
      <c r="B105" s="52" t="s">
        <v>392</v>
      </c>
      <c r="C105" s="28"/>
      <c r="D105" s="169"/>
      <c r="E105" s="170">
        <v>178</v>
      </c>
      <c r="F105" s="170">
        <v>28</v>
      </c>
      <c r="G105" s="187"/>
    </row>
    <row r="106" spans="1:7" ht="15.75" thickBot="1" x14ac:dyDescent="0.3">
      <c r="A106" s="1" t="s">
        <v>116</v>
      </c>
      <c r="B106" s="52" t="s">
        <v>393</v>
      </c>
      <c r="C106" s="28"/>
      <c r="D106" s="169"/>
      <c r="E106" s="170">
        <v>660</v>
      </c>
      <c r="F106" s="170">
        <v>194</v>
      </c>
      <c r="G106" s="187"/>
    </row>
    <row r="107" spans="1:7" ht="15.75" thickBot="1" x14ac:dyDescent="0.3">
      <c r="A107" s="1" t="s">
        <v>116</v>
      </c>
      <c r="B107" s="52" t="s">
        <v>394</v>
      </c>
      <c r="C107" s="28"/>
      <c r="D107" s="169"/>
      <c r="E107" s="170">
        <v>326</v>
      </c>
      <c r="F107" s="170">
        <v>179</v>
      </c>
      <c r="G107" s="186"/>
    </row>
    <row r="108" spans="1:7" ht="15.75" thickBot="1" x14ac:dyDescent="0.3">
      <c r="A108" s="1" t="s">
        <v>116</v>
      </c>
      <c r="B108" s="52" t="s">
        <v>395</v>
      </c>
      <c r="C108" s="28"/>
      <c r="D108" s="169"/>
      <c r="E108" s="170">
        <v>451</v>
      </c>
      <c r="F108" s="170">
        <v>673</v>
      </c>
      <c r="G108" s="187"/>
    </row>
    <row r="109" spans="1:7" ht="15.75" thickBot="1" x14ac:dyDescent="0.3">
      <c r="A109" s="1" t="s">
        <v>116</v>
      </c>
      <c r="B109" s="52" t="s">
        <v>396</v>
      </c>
      <c r="C109" s="28"/>
      <c r="D109" s="169"/>
      <c r="E109" s="170">
        <v>0</v>
      </c>
      <c r="F109" s="170">
        <v>234</v>
      </c>
      <c r="G109" s="189"/>
    </row>
    <row r="110" spans="1:7" ht="15.75" thickBot="1" x14ac:dyDescent="0.3">
      <c r="A110" s="138" t="s">
        <v>116</v>
      </c>
      <c r="B110" s="52" t="s">
        <v>397</v>
      </c>
      <c r="C110" s="28"/>
      <c r="D110" s="169"/>
      <c r="E110" s="170">
        <v>1899</v>
      </c>
      <c r="F110" s="170">
        <v>438</v>
      </c>
      <c r="G110" s="192"/>
    </row>
    <row r="111" spans="1:7" ht="15.75" thickBot="1" x14ac:dyDescent="0.3">
      <c r="A111" s="294" t="s">
        <v>163</v>
      </c>
      <c r="B111" s="295"/>
      <c r="C111" s="176">
        <v>7.4753667278129354</v>
      </c>
      <c r="D111" s="177">
        <v>1.1736325762666309</v>
      </c>
      <c r="E111" s="263">
        <v>8218</v>
      </c>
      <c r="F111" s="184">
        <v>8733</v>
      </c>
      <c r="G111" s="185">
        <v>7441</v>
      </c>
    </row>
    <row r="112" spans="1:7" ht="15.75" thickBot="1" x14ac:dyDescent="0.3">
      <c r="A112" s="1" t="s">
        <v>129</v>
      </c>
      <c r="B112" s="52" t="s">
        <v>398</v>
      </c>
      <c r="C112" s="28"/>
      <c r="D112" s="169"/>
      <c r="E112" s="170">
        <v>8</v>
      </c>
      <c r="F112" s="170">
        <v>1689</v>
      </c>
      <c r="G112" s="186"/>
    </row>
    <row r="113" spans="1:7" ht="15.75" thickBot="1" x14ac:dyDescent="0.3">
      <c r="A113" s="1" t="s">
        <v>129</v>
      </c>
      <c r="B113" s="52" t="s">
        <v>399</v>
      </c>
      <c r="C113" s="28"/>
      <c r="D113" s="169"/>
      <c r="E113" s="170">
        <v>47</v>
      </c>
      <c r="F113" s="170">
        <v>0</v>
      </c>
      <c r="G113" s="187"/>
    </row>
    <row r="114" spans="1:7" ht="15.75" thickBot="1" x14ac:dyDescent="0.3">
      <c r="A114" s="1" t="s">
        <v>129</v>
      </c>
      <c r="B114" s="52" t="s">
        <v>400</v>
      </c>
      <c r="C114" s="28"/>
      <c r="D114" s="169"/>
      <c r="E114" s="170">
        <v>27</v>
      </c>
      <c r="F114" s="170">
        <v>10</v>
      </c>
      <c r="G114" s="187"/>
    </row>
    <row r="115" spans="1:7" ht="15.75" thickBot="1" x14ac:dyDescent="0.3">
      <c r="A115" s="1" t="s">
        <v>129</v>
      </c>
      <c r="B115" s="52" t="s">
        <v>401</v>
      </c>
      <c r="C115" s="28"/>
      <c r="D115" s="169"/>
      <c r="E115" s="170">
        <v>37</v>
      </c>
      <c r="F115" s="170">
        <v>47</v>
      </c>
      <c r="G115" s="187"/>
    </row>
    <row r="116" spans="1:7" ht="15.75" thickBot="1" x14ac:dyDescent="0.3">
      <c r="A116" s="1" t="s">
        <v>129</v>
      </c>
      <c r="B116" s="52" t="s">
        <v>402</v>
      </c>
      <c r="C116" s="28"/>
      <c r="D116" s="169"/>
      <c r="E116" s="170">
        <v>130</v>
      </c>
      <c r="F116" s="170">
        <v>0</v>
      </c>
      <c r="G116" s="187"/>
    </row>
    <row r="117" spans="1:7" ht="15.75" thickBot="1" x14ac:dyDescent="0.3">
      <c r="A117" s="1" t="s">
        <v>129</v>
      </c>
      <c r="B117" s="52" t="s">
        <v>403</v>
      </c>
      <c r="C117" s="28"/>
      <c r="D117" s="169"/>
      <c r="E117" s="170">
        <v>16</v>
      </c>
      <c r="F117" s="170">
        <v>37</v>
      </c>
      <c r="G117" s="187"/>
    </row>
    <row r="118" spans="1:7" ht="15.75" thickBot="1" x14ac:dyDescent="0.3">
      <c r="A118" s="1" t="s">
        <v>129</v>
      </c>
      <c r="B118" s="52" t="s">
        <v>404</v>
      </c>
      <c r="C118" s="28"/>
      <c r="D118" s="169"/>
      <c r="E118" s="170">
        <v>32</v>
      </c>
      <c r="F118" s="170">
        <v>134</v>
      </c>
      <c r="G118" s="187"/>
    </row>
    <row r="119" spans="1:7" ht="15.75" thickBot="1" x14ac:dyDescent="0.3">
      <c r="A119" s="1" t="s">
        <v>129</v>
      </c>
      <c r="B119" s="52" t="s">
        <v>405</v>
      </c>
      <c r="C119" s="28"/>
      <c r="D119" s="169"/>
      <c r="E119" s="170">
        <v>69</v>
      </c>
      <c r="F119" s="170">
        <v>16</v>
      </c>
      <c r="G119" s="187"/>
    </row>
    <row r="120" spans="1:7" ht="15.75" thickBot="1" x14ac:dyDescent="0.3">
      <c r="A120" s="1" t="s">
        <v>129</v>
      </c>
      <c r="B120" s="52" t="s">
        <v>406</v>
      </c>
      <c r="C120" s="28"/>
      <c r="D120" s="169"/>
      <c r="E120" s="170">
        <v>56</v>
      </c>
      <c r="F120" s="170">
        <v>37</v>
      </c>
      <c r="G120" s="187"/>
    </row>
    <row r="121" spans="1:7" ht="15.75" thickBot="1" x14ac:dyDescent="0.3">
      <c r="A121" s="1" t="s">
        <v>129</v>
      </c>
      <c r="B121" s="52" t="s">
        <v>407</v>
      </c>
      <c r="C121" s="28"/>
      <c r="D121" s="169"/>
      <c r="E121" s="170">
        <v>43</v>
      </c>
      <c r="F121" s="170">
        <v>81</v>
      </c>
      <c r="G121" s="187"/>
    </row>
    <row r="122" spans="1:7" ht="15.75" thickBot="1" x14ac:dyDescent="0.3">
      <c r="A122" s="1" t="s">
        <v>129</v>
      </c>
      <c r="B122" s="52" t="s">
        <v>408</v>
      </c>
      <c r="C122" s="28"/>
      <c r="D122" s="169"/>
      <c r="E122" s="170">
        <v>24</v>
      </c>
      <c r="F122" s="170">
        <v>55</v>
      </c>
      <c r="G122" s="187"/>
    </row>
    <row r="123" spans="1:7" ht="15.75" thickBot="1" x14ac:dyDescent="0.3">
      <c r="A123" s="1" t="s">
        <v>129</v>
      </c>
      <c r="B123" s="52" t="s">
        <v>409</v>
      </c>
      <c r="C123" s="28"/>
      <c r="D123" s="169"/>
      <c r="E123" s="170">
        <v>24</v>
      </c>
      <c r="F123" s="170">
        <v>44</v>
      </c>
      <c r="G123" s="189"/>
    </row>
    <row r="124" spans="1:7" ht="15.75" thickBot="1" x14ac:dyDescent="0.3">
      <c r="A124" s="294" t="s">
        <v>440</v>
      </c>
      <c r="B124" s="295"/>
      <c r="C124" s="176">
        <v>45.62818336162988</v>
      </c>
      <c r="D124" s="177">
        <v>6.935483870967742</v>
      </c>
      <c r="E124" s="263">
        <v>513</v>
      </c>
      <c r="F124" s="184">
        <v>2150</v>
      </c>
      <c r="G124" s="185">
        <v>310</v>
      </c>
    </row>
    <row r="125" spans="1:7" ht="15.75" thickBot="1" x14ac:dyDescent="0.3">
      <c r="A125" s="1" t="s">
        <v>143</v>
      </c>
      <c r="B125" s="52" t="s">
        <v>410</v>
      </c>
      <c r="C125" s="28"/>
      <c r="D125" s="169"/>
      <c r="E125" s="170">
        <v>1693</v>
      </c>
      <c r="F125" s="170">
        <v>21</v>
      </c>
      <c r="G125" s="186"/>
    </row>
    <row r="126" spans="1:7" ht="15.75" thickBot="1" x14ac:dyDescent="0.3">
      <c r="A126" s="1" t="s">
        <v>143</v>
      </c>
      <c r="B126" s="52" t="s">
        <v>411</v>
      </c>
      <c r="C126" s="28"/>
      <c r="D126" s="169"/>
      <c r="E126" s="170">
        <v>413</v>
      </c>
      <c r="F126" s="170">
        <v>0</v>
      </c>
      <c r="G126" s="187"/>
    </row>
    <row r="127" spans="1:7" ht="15.75" thickBot="1" x14ac:dyDescent="0.3">
      <c r="A127" s="1" t="s">
        <v>143</v>
      </c>
      <c r="B127" s="52" t="s">
        <v>412</v>
      </c>
      <c r="C127" s="28"/>
      <c r="D127" s="169"/>
      <c r="E127" s="170">
        <v>284</v>
      </c>
      <c r="F127" s="170">
        <v>1634</v>
      </c>
      <c r="G127" s="187"/>
    </row>
    <row r="128" spans="1:7" ht="15.75" thickBot="1" x14ac:dyDescent="0.3">
      <c r="A128" s="1" t="s">
        <v>143</v>
      </c>
      <c r="B128" s="52" t="s">
        <v>413</v>
      </c>
      <c r="C128" s="28"/>
      <c r="D128" s="169"/>
      <c r="E128" s="170">
        <v>1350</v>
      </c>
      <c r="F128" s="170">
        <v>431</v>
      </c>
      <c r="G128" s="187"/>
    </row>
    <row r="129" spans="1:7" ht="15.75" thickBot="1" x14ac:dyDescent="0.3">
      <c r="A129" s="1" t="s">
        <v>143</v>
      </c>
      <c r="B129" s="52" t="s">
        <v>414</v>
      </c>
      <c r="C129" s="28"/>
      <c r="D129" s="169"/>
      <c r="E129" s="170">
        <v>111</v>
      </c>
      <c r="F129" s="170">
        <v>313</v>
      </c>
      <c r="G129" s="187"/>
    </row>
    <row r="130" spans="1:7" ht="15.75" thickBot="1" x14ac:dyDescent="0.3">
      <c r="A130" s="1" t="s">
        <v>143</v>
      </c>
      <c r="B130" s="52" t="s">
        <v>415</v>
      </c>
      <c r="C130" s="28"/>
      <c r="D130" s="169"/>
      <c r="E130" s="170">
        <v>109</v>
      </c>
      <c r="F130" s="170">
        <v>1267</v>
      </c>
      <c r="G130" s="187"/>
    </row>
    <row r="131" spans="1:7" ht="15.75" thickBot="1" x14ac:dyDescent="0.3">
      <c r="A131" s="1" t="s">
        <v>143</v>
      </c>
      <c r="B131" s="52" t="s">
        <v>416</v>
      </c>
      <c r="C131" s="28"/>
      <c r="D131" s="169"/>
      <c r="E131" s="170">
        <v>74</v>
      </c>
      <c r="F131" s="170">
        <v>108</v>
      </c>
      <c r="G131" s="187"/>
    </row>
    <row r="132" spans="1:7" ht="15.75" thickBot="1" x14ac:dyDescent="0.3">
      <c r="A132" s="1" t="s">
        <v>143</v>
      </c>
      <c r="B132" s="52" t="s">
        <v>417</v>
      </c>
      <c r="C132" s="28"/>
      <c r="D132" s="169"/>
      <c r="E132" s="170">
        <v>80</v>
      </c>
      <c r="F132" s="170">
        <v>103</v>
      </c>
      <c r="G132" s="187"/>
    </row>
    <row r="133" spans="1:7" ht="15.75" thickBot="1" x14ac:dyDescent="0.3">
      <c r="A133" s="1" t="s">
        <v>143</v>
      </c>
      <c r="B133" s="52" t="s">
        <v>418</v>
      </c>
      <c r="C133" s="28"/>
      <c r="D133" s="169"/>
      <c r="E133" s="170">
        <v>60</v>
      </c>
      <c r="F133" s="170">
        <v>72</v>
      </c>
      <c r="G133" s="187"/>
    </row>
    <row r="134" spans="1:7" ht="15.75" thickBot="1" x14ac:dyDescent="0.3">
      <c r="A134" s="1" t="s">
        <v>143</v>
      </c>
      <c r="B134" s="52" t="s">
        <v>419</v>
      </c>
      <c r="C134" s="28"/>
      <c r="D134" s="169"/>
      <c r="E134" s="170">
        <v>178</v>
      </c>
      <c r="F134" s="170">
        <v>73</v>
      </c>
      <c r="G134" s="187"/>
    </row>
    <row r="135" spans="1:7" ht="15.75" thickBot="1" x14ac:dyDescent="0.3">
      <c r="A135" s="1" t="s">
        <v>143</v>
      </c>
      <c r="B135" s="52" t="s">
        <v>420</v>
      </c>
      <c r="C135" s="28"/>
      <c r="D135" s="169"/>
      <c r="E135" s="170">
        <v>142</v>
      </c>
      <c r="F135" s="170">
        <v>52</v>
      </c>
      <c r="G135" s="187"/>
    </row>
    <row r="136" spans="1:7" ht="15.75" thickBot="1" x14ac:dyDescent="0.3">
      <c r="A136" s="1" t="s">
        <v>143</v>
      </c>
      <c r="B136" s="52" t="s">
        <v>421</v>
      </c>
      <c r="C136" s="28"/>
      <c r="D136" s="169"/>
      <c r="E136" s="170">
        <v>36</v>
      </c>
      <c r="F136" s="170">
        <v>162</v>
      </c>
      <c r="G136" s="189"/>
    </row>
    <row r="137" spans="1:7" ht="15.75" thickBot="1" x14ac:dyDescent="0.3">
      <c r="A137" s="1" t="s">
        <v>143</v>
      </c>
      <c r="B137" s="52" t="s">
        <v>422</v>
      </c>
      <c r="C137" s="28"/>
      <c r="D137" s="169"/>
      <c r="E137" s="170">
        <v>35</v>
      </c>
      <c r="F137" s="170">
        <v>134</v>
      </c>
      <c r="G137" s="193"/>
    </row>
    <row r="138" spans="1:7" ht="15.75" thickBot="1" x14ac:dyDescent="0.3">
      <c r="A138" s="294" t="s">
        <v>441</v>
      </c>
      <c r="B138" s="295"/>
      <c r="C138" s="176">
        <v>7.8632478632478628</v>
      </c>
      <c r="D138" s="177">
        <v>1.9658119658119657</v>
      </c>
      <c r="E138" s="263">
        <v>4565</v>
      </c>
      <c r="F138" s="184">
        <v>4370</v>
      </c>
      <c r="G138" s="185">
        <v>2223</v>
      </c>
    </row>
    <row r="139" spans="1:7" ht="15.75" thickBot="1" x14ac:dyDescent="0.3">
      <c r="A139" s="3" t="s">
        <v>148</v>
      </c>
      <c r="B139" s="52" t="s">
        <v>423</v>
      </c>
      <c r="C139" s="28"/>
      <c r="D139" s="169"/>
      <c r="E139" s="170">
        <v>1265</v>
      </c>
      <c r="F139" s="170">
        <v>36</v>
      </c>
      <c r="G139" s="186"/>
    </row>
    <row r="140" spans="1:7" ht="15.75" thickBot="1" x14ac:dyDescent="0.3">
      <c r="A140" s="3" t="s">
        <v>148</v>
      </c>
      <c r="B140" s="52" t="s">
        <v>424</v>
      </c>
      <c r="C140" s="28"/>
      <c r="D140" s="169"/>
      <c r="E140" s="170">
        <v>24</v>
      </c>
      <c r="F140" s="170">
        <v>0</v>
      </c>
      <c r="G140" s="187"/>
    </row>
    <row r="141" spans="1:7" ht="15.75" thickBot="1" x14ac:dyDescent="0.3">
      <c r="A141" s="3" t="s">
        <v>148</v>
      </c>
      <c r="B141" s="52" t="s">
        <v>425</v>
      </c>
      <c r="C141" s="28"/>
      <c r="D141" s="169"/>
      <c r="E141" s="170">
        <v>24</v>
      </c>
      <c r="F141" s="170">
        <v>1505</v>
      </c>
      <c r="G141" s="187"/>
    </row>
    <row r="142" spans="1:7" ht="15.75" thickBot="1" x14ac:dyDescent="0.3">
      <c r="A142" s="3" t="s">
        <v>148</v>
      </c>
      <c r="B142" s="52" t="s">
        <v>426</v>
      </c>
      <c r="C142" s="28"/>
      <c r="D142" s="169"/>
      <c r="E142" s="170">
        <v>27</v>
      </c>
      <c r="F142" s="170">
        <v>30</v>
      </c>
      <c r="G142" s="189"/>
    </row>
    <row r="143" spans="1:7" ht="15.75" thickBot="1" x14ac:dyDescent="0.3">
      <c r="A143" s="294" t="s">
        <v>166</v>
      </c>
      <c r="B143" s="295"/>
      <c r="C143" s="176">
        <v>9.2031727806352599</v>
      </c>
      <c r="D143" s="177">
        <v>1.6381647549530762</v>
      </c>
      <c r="E143" s="263">
        <v>1340</v>
      </c>
      <c r="F143" s="184">
        <v>1571</v>
      </c>
      <c r="G143" s="185">
        <v>959</v>
      </c>
    </row>
    <row r="144" spans="1:7" ht="15.75" thickBot="1" x14ac:dyDescent="0.3">
      <c r="A144" s="42" t="s">
        <v>156</v>
      </c>
      <c r="B144" s="52" t="s">
        <v>427</v>
      </c>
      <c r="C144" s="28"/>
      <c r="D144" s="169"/>
      <c r="E144" s="170">
        <v>254</v>
      </c>
      <c r="F144" s="179">
        <v>24</v>
      </c>
      <c r="G144" s="180"/>
    </row>
    <row r="145" spans="1:7" ht="15.75" thickBot="1" x14ac:dyDescent="0.3">
      <c r="A145" s="42" t="s">
        <v>156</v>
      </c>
      <c r="B145" s="52" t="s">
        <v>428</v>
      </c>
      <c r="C145" s="28"/>
      <c r="D145" s="169"/>
      <c r="E145" s="170">
        <v>21</v>
      </c>
      <c r="F145" s="179">
        <v>0</v>
      </c>
      <c r="G145" s="181"/>
    </row>
    <row r="146" spans="1:7" ht="15.75" thickBot="1" x14ac:dyDescent="0.3">
      <c r="A146" s="42" t="s">
        <v>156</v>
      </c>
      <c r="B146" s="52" t="s">
        <v>429</v>
      </c>
      <c r="C146" s="28"/>
      <c r="D146" s="169"/>
      <c r="E146" s="170">
        <v>30</v>
      </c>
      <c r="F146" s="179">
        <v>237</v>
      </c>
      <c r="G146" s="181"/>
    </row>
    <row r="147" spans="1:7" ht="15.75" thickBot="1" x14ac:dyDescent="0.3">
      <c r="A147" s="42" t="s">
        <v>156</v>
      </c>
      <c r="B147" s="52" t="s">
        <v>430</v>
      </c>
      <c r="C147" s="28"/>
      <c r="D147" s="169"/>
      <c r="E147" s="170">
        <v>52</v>
      </c>
      <c r="F147" s="179">
        <v>21</v>
      </c>
      <c r="G147" s="181"/>
    </row>
    <row r="148" spans="1:7" ht="15.75" thickBot="1" x14ac:dyDescent="0.3">
      <c r="A148" s="42" t="s">
        <v>156</v>
      </c>
      <c r="B148" s="52" t="s">
        <v>431</v>
      </c>
      <c r="C148" s="28"/>
      <c r="D148" s="169"/>
      <c r="E148" s="170">
        <v>72</v>
      </c>
      <c r="F148" s="179">
        <v>34</v>
      </c>
      <c r="G148" s="190"/>
    </row>
    <row r="149" spans="1:7" ht="15.75" thickBot="1" x14ac:dyDescent="0.3">
      <c r="A149" s="42" t="s">
        <v>156</v>
      </c>
      <c r="B149" s="52" t="s">
        <v>432</v>
      </c>
      <c r="C149" s="28"/>
      <c r="D149" s="169"/>
      <c r="E149" s="170">
        <v>89</v>
      </c>
      <c r="F149" s="179">
        <v>49</v>
      </c>
      <c r="G149" s="181"/>
    </row>
    <row r="150" spans="1:7" ht="15.75" thickBot="1" x14ac:dyDescent="0.3">
      <c r="A150" s="42" t="s">
        <v>156</v>
      </c>
      <c r="B150" s="52" t="s">
        <v>433</v>
      </c>
      <c r="C150" s="28"/>
      <c r="D150" s="169"/>
      <c r="E150" s="170">
        <v>65</v>
      </c>
      <c r="F150" s="179">
        <v>72</v>
      </c>
      <c r="G150" s="182"/>
    </row>
    <row r="151" spans="1:7" ht="15.75" thickBot="1" x14ac:dyDescent="0.3">
      <c r="A151" s="294" t="s">
        <v>167</v>
      </c>
      <c r="B151" s="295"/>
      <c r="C151" s="176">
        <v>5.6711265686439907</v>
      </c>
      <c r="D151" s="177">
        <v>1.4234527687296417</v>
      </c>
      <c r="E151" s="263">
        <v>583</v>
      </c>
      <c r="F151" s="184">
        <v>437</v>
      </c>
      <c r="G151" s="185">
        <v>307</v>
      </c>
    </row>
    <row r="152" spans="1:7" x14ac:dyDescent="0.25">
      <c r="C152" s="77"/>
      <c r="D152" s="194"/>
      <c r="E152" s="265" t="s">
        <v>614</v>
      </c>
      <c r="F152" s="265" t="s">
        <v>615</v>
      </c>
    </row>
  </sheetData>
  <mergeCells count="21">
    <mergeCell ref="A26:B26"/>
    <mergeCell ref="A38:B38"/>
    <mergeCell ref="A49:B49"/>
    <mergeCell ref="A64:B64"/>
    <mergeCell ref="A75:B75"/>
    <mergeCell ref="A1:A10"/>
    <mergeCell ref="B1:B10"/>
    <mergeCell ref="C1:C11"/>
    <mergeCell ref="D1:D10"/>
    <mergeCell ref="E1:G1"/>
    <mergeCell ref="E2:F9"/>
    <mergeCell ref="G2:G9"/>
    <mergeCell ref="E10:F10"/>
    <mergeCell ref="G10:G11"/>
    <mergeCell ref="A143:B143"/>
    <mergeCell ref="A151:B151"/>
    <mergeCell ref="A81:B81"/>
    <mergeCell ref="A92:B92"/>
    <mergeCell ref="A111:B111"/>
    <mergeCell ref="A124:B124"/>
    <mergeCell ref="A138:B13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2"/>
  <sheetViews>
    <sheetView zoomScale="80" zoomScaleNormal="8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I2" sqref="I2:I9"/>
    </sheetView>
  </sheetViews>
  <sheetFormatPr baseColWidth="10" defaultColWidth="11.42578125" defaultRowHeight="14.25" x14ac:dyDescent="0.2"/>
  <cols>
    <col min="1" max="1" width="24.28515625" style="27" bestFit="1" customWidth="1"/>
    <col min="2" max="2" width="48.140625" style="42" customWidth="1"/>
    <col min="3" max="3" width="17.5703125" style="29" customWidth="1"/>
    <col min="4" max="4" width="21.7109375" style="27" customWidth="1"/>
    <col min="5" max="5" width="20" style="34" bestFit="1" customWidth="1"/>
    <col min="6" max="6" width="24.85546875" style="34" bestFit="1" customWidth="1"/>
    <col min="7" max="7" width="20" style="34" bestFit="1" customWidth="1"/>
    <col min="8" max="8" width="24.85546875" style="34" bestFit="1" customWidth="1"/>
    <col min="9" max="9" width="28.7109375" style="34" customWidth="1"/>
    <col min="10" max="16384" width="11.42578125" style="27"/>
  </cols>
  <sheetData>
    <row r="1" spans="1:9" s="86" customFormat="1" ht="144.75" customHeight="1" thickTop="1" thickBot="1" x14ac:dyDescent="0.25">
      <c r="A1" s="306" t="s">
        <v>0</v>
      </c>
      <c r="B1" s="361" t="s">
        <v>1</v>
      </c>
      <c r="C1" s="309" t="s">
        <v>170</v>
      </c>
      <c r="D1" s="447" t="s">
        <v>168</v>
      </c>
      <c r="E1" s="439" t="s">
        <v>278</v>
      </c>
      <c r="F1" s="440"/>
      <c r="G1" s="440"/>
      <c r="H1" s="440"/>
      <c r="I1" s="441"/>
    </row>
    <row r="2" spans="1:9" s="86" customFormat="1" ht="15" customHeight="1" thickTop="1" x14ac:dyDescent="0.2">
      <c r="A2" s="307"/>
      <c r="B2" s="310"/>
      <c r="C2" s="312"/>
      <c r="D2" s="314"/>
      <c r="E2" s="394" t="s">
        <v>2</v>
      </c>
      <c r="F2" s="395"/>
      <c r="G2" s="395"/>
      <c r="H2" s="395"/>
      <c r="I2" s="442" t="s">
        <v>3</v>
      </c>
    </row>
    <row r="3" spans="1:9" s="86" customFormat="1" ht="15" customHeight="1" x14ac:dyDescent="0.2">
      <c r="A3" s="307"/>
      <c r="B3" s="310"/>
      <c r="C3" s="312"/>
      <c r="D3" s="314"/>
      <c r="E3" s="397"/>
      <c r="F3" s="320"/>
      <c r="G3" s="320"/>
      <c r="H3" s="320"/>
      <c r="I3" s="443"/>
    </row>
    <row r="4" spans="1:9" s="86" customFormat="1" ht="15" customHeight="1" x14ac:dyDescent="0.2">
      <c r="A4" s="307"/>
      <c r="B4" s="310"/>
      <c r="C4" s="312"/>
      <c r="D4" s="314"/>
      <c r="E4" s="397"/>
      <c r="F4" s="320"/>
      <c r="G4" s="320"/>
      <c r="H4" s="320"/>
      <c r="I4" s="443"/>
    </row>
    <row r="5" spans="1:9" s="86" customFormat="1" ht="15" customHeight="1" x14ac:dyDescent="0.2">
      <c r="A5" s="307"/>
      <c r="B5" s="310"/>
      <c r="C5" s="312"/>
      <c r="D5" s="314"/>
      <c r="E5" s="397"/>
      <c r="F5" s="320"/>
      <c r="G5" s="320"/>
      <c r="H5" s="320"/>
      <c r="I5" s="443"/>
    </row>
    <row r="6" spans="1:9" s="86" customFormat="1" ht="15" customHeight="1" x14ac:dyDescent="0.2">
      <c r="A6" s="307"/>
      <c r="B6" s="310"/>
      <c r="C6" s="312"/>
      <c r="D6" s="314"/>
      <c r="E6" s="397"/>
      <c r="F6" s="320"/>
      <c r="G6" s="320"/>
      <c r="H6" s="320"/>
      <c r="I6" s="443"/>
    </row>
    <row r="7" spans="1:9" s="86" customFormat="1" ht="15" customHeight="1" x14ac:dyDescent="0.2">
      <c r="A7" s="307"/>
      <c r="B7" s="310"/>
      <c r="C7" s="312"/>
      <c r="D7" s="314"/>
      <c r="E7" s="397"/>
      <c r="F7" s="320"/>
      <c r="G7" s="320"/>
      <c r="H7" s="320"/>
      <c r="I7" s="443"/>
    </row>
    <row r="8" spans="1:9" s="86" customFormat="1" ht="15" customHeight="1" x14ac:dyDescent="0.2">
      <c r="A8" s="307"/>
      <c r="B8" s="310"/>
      <c r="C8" s="312"/>
      <c r="D8" s="314"/>
      <c r="E8" s="397"/>
      <c r="F8" s="320"/>
      <c r="G8" s="320"/>
      <c r="H8" s="320"/>
      <c r="I8" s="443"/>
    </row>
    <row r="9" spans="1:9" s="86" customFormat="1" ht="15.75" customHeight="1" thickBot="1" x14ac:dyDescent="0.25">
      <c r="A9" s="307"/>
      <c r="B9" s="310"/>
      <c r="C9" s="312"/>
      <c r="D9" s="314"/>
      <c r="E9" s="399"/>
      <c r="F9" s="400"/>
      <c r="G9" s="400"/>
      <c r="H9" s="400"/>
      <c r="I9" s="444"/>
    </row>
    <row r="10" spans="1:9" s="86" customFormat="1" ht="57.75" customHeight="1" thickTop="1" thickBot="1" x14ac:dyDescent="0.25">
      <c r="A10" s="308"/>
      <c r="B10" s="345"/>
      <c r="C10" s="312"/>
      <c r="D10" s="315"/>
      <c r="E10" s="391" t="s">
        <v>279</v>
      </c>
      <c r="F10" s="393"/>
      <c r="G10" s="391" t="s">
        <v>442</v>
      </c>
      <c r="H10" s="392"/>
      <c r="I10" s="445" t="s">
        <v>280</v>
      </c>
    </row>
    <row r="11" spans="1:9" s="86" customFormat="1" ht="15" thickBot="1" x14ac:dyDescent="0.25">
      <c r="A11" s="119"/>
      <c r="B11" s="120"/>
      <c r="C11" s="311"/>
      <c r="D11" s="196" t="s">
        <v>169</v>
      </c>
      <c r="E11" s="197" t="s">
        <v>277</v>
      </c>
      <c r="F11" s="198" t="s">
        <v>18</v>
      </c>
      <c r="G11" s="197" t="s">
        <v>277</v>
      </c>
      <c r="H11" s="197" t="s">
        <v>18</v>
      </c>
      <c r="I11" s="446"/>
    </row>
    <row r="12" spans="1:9" ht="15" thickBot="1" x14ac:dyDescent="0.25">
      <c r="A12" s="108" t="s">
        <v>38</v>
      </c>
      <c r="B12" s="52" t="s">
        <v>306</v>
      </c>
      <c r="C12" s="28"/>
      <c r="D12" s="28"/>
      <c r="E12" s="199">
        <f>IFERROR(VLOOKUP($B12,'[3]Datos Meta 15'!$G$3:$I$160,3,FALSE),0)</f>
        <v>2176</v>
      </c>
      <c r="F12" s="200">
        <v>2168</v>
      </c>
      <c r="G12" s="199">
        <v>2176</v>
      </c>
      <c r="H12" s="199">
        <v>2168</v>
      </c>
    </row>
    <row r="13" spans="1:9" ht="15" thickBot="1" x14ac:dyDescent="0.25">
      <c r="A13" s="1" t="s">
        <v>38</v>
      </c>
      <c r="B13" s="52" t="s">
        <v>307</v>
      </c>
      <c r="C13" s="28"/>
      <c r="D13" s="28"/>
      <c r="E13" s="199">
        <f>IFERROR(VLOOKUP($B13,'[3]Datos Meta 15'!$G$3:$I$160,3,FALSE),0)</f>
        <v>1447</v>
      </c>
      <c r="F13" s="200">
        <v>1542</v>
      </c>
      <c r="G13" s="199">
        <v>1447</v>
      </c>
      <c r="H13" s="199">
        <v>1542</v>
      </c>
    </row>
    <row r="14" spans="1:9" ht="15" thickBot="1" x14ac:dyDescent="0.25">
      <c r="A14" s="1" t="s">
        <v>38</v>
      </c>
      <c r="B14" s="52" t="s">
        <v>308</v>
      </c>
      <c r="C14" s="28"/>
      <c r="D14" s="28"/>
      <c r="E14" s="199">
        <f>IFERROR(VLOOKUP($B14,'[3]Datos Meta 15'!$G$3:$I$160,3,FALSE),0)</f>
        <v>1673</v>
      </c>
      <c r="F14" s="200">
        <v>1997</v>
      </c>
      <c r="G14" s="199">
        <v>1673</v>
      </c>
      <c r="H14" s="199">
        <v>1997</v>
      </c>
    </row>
    <row r="15" spans="1:9" ht="15" thickBot="1" x14ac:dyDescent="0.25">
      <c r="A15" s="1" t="s">
        <v>38</v>
      </c>
      <c r="B15" s="52" t="s">
        <v>309</v>
      </c>
      <c r="C15" s="28"/>
      <c r="D15" s="28"/>
      <c r="E15" s="199">
        <f>IFERROR(VLOOKUP($B15,'[3]Datos Meta 15'!$G$3:$I$160,3,FALSE),0)</f>
        <v>1934</v>
      </c>
      <c r="F15" s="200">
        <v>1835</v>
      </c>
      <c r="G15" s="199">
        <v>1934</v>
      </c>
      <c r="H15" s="199">
        <v>1835</v>
      </c>
    </row>
    <row r="16" spans="1:9" ht="15" thickBot="1" x14ac:dyDescent="0.25">
      <c r="A16" s="1" t="s">
        <v>38</v>
      </c>
      <c r="B16" s="54" t="s">
        <v>310</v>
      </c>
      <c r="C16" s="30"/>
      <c r="D16" s="28"/>
      <c r="E16" s="199">
        <f>IFERROR(VLOOKUP($B16,'[3]Datos Meta 15'!$G$3:$I$160,3,FALSE),0)</f>
        <v>1340</v>
      </c>
      <c r="F16" s="200">
        <v>1347</v>
      </c>
      <c r="G16" s="199">
        <v>1340</v>
      </c>
      <c r="H16" s="199">
        <v>1347</v>
      </c>
    </row>
    <row r="17" spans="1:9" ht="15" thickBot="1" x14ac:dyDescent="0.25">
      <c r="A17" s="1" t="s">
        <v>38</v>
      </c>
      <c r="B17" s="52" t="s">
        <v>311</v>
      </c>
      <c r="C17" s="28"/>
      <c r="D17" s="28"/>
      <c r="E17" s="199">
        <f>IFERROR(VLOOKUP($B17,'[3]Datos Meta 15'!$G$3:$I$160,3,FALSE),0)</f>
        <v>1176</v>
      </c>
      <c r="F17" s="200">
        <v>997</v>
      </c>
      <c r="G17" s="199">
        <v>1176</v>
      </c>
      <c r="H17" s="199">
        <v>997</v>
      </c>
    </row>
    <row r="18" spans="1:9" ht="15" thickBot="1" x14ac:dyDescent="0.25">
      <c r="A18" s="1" t="s">
        <v>38</v>
      </c>
      <c r="B18" s="52" t="s">
        <v>312</v>
      </c>
      <c r="C18" s="28"/>
      <c r="D18" s="28"/>
      <c r="E18" s="199">
        <f>IFERROR(VLOOKUP($B18,'[3]Datos Meta 15'!$G$3:$I$160,3,FALSE),0)</f>
        <v>242</v>
      </c>
      <c r="F18" s="200">
        <v>123</v>
      </c>
      <c r="G18" s="199">
        <v>121</v>
      </c>
      <c r="H18" s="199">
        <v>123</v>
      </c>
    </row>
    <row r="19" spans="1:9" ht="15" thickBot="1" x14ac:dyDescent="0.25">
      <c r="A19" s="1" t="s">
        <v>38</v>
      </c>
      <c r="B19" s="52" t="s">
        <v>313</v>
      </c>
      <c r="C19" s="28"/>
      <c r="D19" s="28"/>
      <c r="E19" s="199">
        <f>IFERROR(VLOOKUP($B19,'[3]Datos Meta 15'!$G$3:$I$160,3,FALSE),0)</f>
        <v>244</v>
      </c>
      <c r="F19" s="200">
        <v>91</v>
      </c>
      <c r="G19" s="199">
        <v>122</v>
      </c>
      <c r="H19" s="199">
        <v>91</v>
      </c>
    </row>
    <row r="20" spans="1:9" ht="15" thickBot="1" x14ac:dyDescent="0.25">
      <c r="A20" s="1" t="s">
        <v>38</v>
      </c>
      <c r="B20" s="52" t="s">
        <v>314</v>
      </c>
      <c r="C20" s="28"/>
      <c r="D20" s="28"/>
      <c r="E20" s="199">
        <f>IFERROR(VLOOKUP($B20,'[3]Datos Meta 15'!$G$3:$I$160,3,FALSE),0)</f>
        <v>366</v>
      </c>
      <c r="F20" s="200">
        <v>152</v>
      </c>
      <c r="G20" s="199">
        <v>183</v>
      </c>
      <c r="H20" s="199">
        <v>152</v>
      </c>
    </row>
    <row r="21" spans="1:9" ht="15" thickBot="1" x14ac:dyDescent="0.25">
      <c r="A21" s="1" t="s">
        <v>38</v>
      </c>
      <c r="B21" s="52" t="s">
        <v>315</v>
      </c>
      <c r="C21" s="31"/>
      <c r="D21" s="28"/>
      <c r="E21" s="199">
        <f>IFERROR(VLOOKUP($B21,'[3]Datos Meta 15'!$G$3:$I$160,3,FALSE),0)</f>
        <v>182</v>
      </c>
      <c r="F21" s="200">
        <v>70</v>
      </c>
      <c r="G21" s="199">
        <v>91</v>
      </c>
      <c r="H21" s="199">
        <v>70</v>
      </c>
    </row>
    <row r="22" spans="1:9" ht="15" thickBot="1" x14ac:dyDescent="0.25">
      <c r="A22" s="1" t="s">
        <v>38</v>
      </c>
      <c r="B22" s="52" t="s">
        <v>316</v>
      </c>
      <c r="C22" s="28"/>
      <c r="D22" s="28"/>
      <c r="E22" s="199">
        <f>IFERROR(VLOOKUP($B22,'[3]Datos Meta 15'!$G$3:$I$160,3,FALSE),0)</f>
        <v>205</v>
      </c>
      <c r="F22" s="200">
        <v>185</v>
      </c>
      <c r="G22" s="199">
        <v>205</v>
      </c>
      <c r="H22" s="199">
        <v>185</v>
      </c>
    </row>
    <row r="23" spans="1:9" ht="15" thickBot="1" x14ac:dyDescent="0.25">
      <c r="A23" s="1" t="s">
        <v>38</v>
      </c>
      <c r="B23" s="52" t="s">
        <v>317</v>
      </c>
      <c r="C23" s="28"/>
      <c r="D23" s="28"/>
      <c r="E23" s="199">
        <f>IFERROR(VLOOKUP($B23,'[3]Datos Meta 15'!$G$3:$I$160,3,FALSE),0)</f>
        <v>132</v>
      </c>
      <c r="F23" s="200">
        <v>95</v>
      </c>
      <c r="G23" s="199">
        <v>132</v>
      </c>
      <c r="H23" s="199">
        <v>95</v>
      </c>
    </row>
    <row r="24" spans="1:9" ht="15" thickBot="1" x14ac:dyDescent="0.25">
      <c r="A24" s="1" t="s">
        <v>38</v>
      </c>
      <c r="B24" s="52" t="s">
        <v>318</v>
      </c>
      <c r="C24" s="28"/>
      <c r="D24" s="28"/>
      <c r="E24" s="199">
        <f>IFERROR(VLOOKUP($B24,'[3]Datos Meta 15'!$G$3:$I$160,3,FALSE),0)</f>
        <v>213</v>
      </c>
      <c r="F24" s="200">
        <v>197</v>
      </c>
      <c r="G24" s="199">
        <v>213</v>
      </c>
      <c r="H24" s="199">
        <v>197</v>
      </c>
    </row>
    <row r="25" spans="1:9" ht="15" thickBot="1" x14ac:dyDescent="0.25">
      <c r="A25" s="40" t="s">
        <v>38</v>
      </c>
      <c r="B25" s="52" t="s">
        <v>319</v>
      </c>
      <c r="C25" s="28"/>
      <c r="D25" s="28"/>
      <c r="E25" s="199">
        <f>IFERROR(VLOOKUP($B25,'[3]Datos Meta 15'!$G$3:$I$160,3,FALSE),0)</f>
        <v>148</v>
      </c>
      <c r="F25" s="200">
        <v>137</v>
      </c>
      <c r="G25" s="199">
        <v>148</v>
      </c>
      <c r="H25" s="199">
        <v>137</v>
      </c>
    </row>
    <row r="26" spans="1:9" ht="15" thickBot="1" x14ac:dyDescent="0.25">
      <c r="A26" s="294" t="s">
        <v>434</v>
      </c>
      <c r="B26" s="295"/>
      <c r="C26" s="176">
        <f>D26/Metas!P10</f>
        <v>0.96018262434698631</v>
      </c>
      <c r="D26" s="206">
        <f>F26/I26</f>
        <v>0.48009131217349316</v>
      </c>
      <c r="E26" s="264">
        <f>SUM(E12:E25)</f>
        <v>11478</v>
      </c>
      <c r="F26" s="207">
        <v>10936</v>
      </c>
      <c r="G26" s="264">
        <v>10961</v>
      </c>
      <c r="H26" s="207">
        <v>10936</v>
      </c>
      <c r="I26" s="208">
        <v>22779</v>
      </c>
    </row>
    <row r="27" spans="1:9" ht="15" thickBot="1" x14ac:dyDescent="0.25">
      <c r="A27" s="1" t="s">
        <v>39</v>
      </c>
      <c r="B27" s="52" t="s">
        <v>320</v>
      </c>
      <c r="C27" s="28"/>
      <c r="D27" s="28"/>
      <c r="E27" s="199">
        <f>IFERROR(VLOOKUP($B27,'[3]Datos Meta 15'!$G$3:$I$160,3,FALSE),0)</f>
        <v>1921</v>
      </c>
      <c r="F27" s="200">
        <v>1268</v>
      </c>
      <c r="G27" s="199">
        <v>1921</v>
      </c>
      <c r="H27" s="201">
        <v>1268</v>
      </c>
    </row>
    <row r="28" spans="1:9" ht="15" thickBot="1" x14ac:dyDescent="0.25">
      <c r="A28" s="1" t="s">
        <v>39</v>
      </c>
      <c r="B28" s="52" t="s">
        <v>321</v>
      </c>
      <c r="C28" s="28"/>
      <c r="D28" s="28"/>
      <c r="E28" s="199">
        <f>IFERROR(VLOOKUP($B28,'[3]Datos Meta 15'!$G$3:$I$160,3,FALSE),0)</f>
        <v>1433</v>
      </c>
      <c r="F28" s="200">
        <v>1384</v>
      </c>
      <c r="G28" s="199">
        <v>1433</v>
      </c>
      <c r="H28" s="201">
        <v>1384</v>
      </c>
    </row>
    <row r="29" spans="1:9" ht="15" thickBot="1" x14ac:dyDescent="0.25">
      <c r="A29" s="1" t="s">
        <v>39</v>
      </c>
      <c r="B29" s="52" t="s">
        <v>322</v>
      </c>
      <c r="C29" s="28"/>
      <c r="D29" s="28"/>
      <c r="E29" s="199">
        <f>IFERROR(VLOOKUP($B29,'[3]Datos Meta 15'!$G$3:$I$160,3,FALSE),0)</f>
        <v>3778</v>
      </c>
      <c r="F29" s="200">
        <v>1898</v>
      </c>
      <c r="G29" s="199">
        <v>1889</v>
      </c>
      <c r="H29" s="201">
        <v>1898</v>
      </c>
    </row>
    <row r="30" spans="1:9" ht="15" thickBot="1" x14ac:dyDescent="0.25">
      <c r="A30" s="1" t="s">
        <v>39</v>
      </c>
      <c r="B30" s="52" t="s">
        <v>323</v>
      </c>
      <c r="C30" s="28"/>
      <c r="D30" s="28"/>
      <c r="E30" s="199">
        <f>IFERROR(VLOOKUP($B30,'[3]Datos Meta 15'!$G$3:$I$160,3,FALSE),0)</f>
        <v>460</v>
      </c>
      <c r="F30" s="200">
        <v>424</v>
      </c>
      <c r="G30" s="199">
        <v>460</v>
      </c>
      <c r="H30" s="201">
        <v>424</v>
      </c>
    </row>
    <row r="31" spans="1:9" ht="15" thickBot="1" x14ac:dyDescent="0.25">
      <c r="A31" s="1" t="s">
        <v>39</v>
      </c>
      <c r="B31" s="52" t="s">
        <v>324</v>
      </c>
      <c r="C31" s="28"/>
      <c r="D31" s="28"/>
      <c r="E31" s="199">
        <f>IFERROR(VLOOKUP($B31,'[3]Datos Meta 15'!$G$3:$I$160,3,FALSE),0)</f>
        <v>4694</v>
      </c>
      <c r="F31" s="200">
        <v>1780</v>
      </c>
      <c r="G31" s="199">
        <v>2347</v>
      </c>
      <c r="H31" s="201">
        <v>1780</v>
      </c>
    </row>
    <row r="32" spans="1:9" ht="15" thickBot="1" x14ac:dyDescent="0.25">
      <c r="A32" s="1" t="s">
        <v>39</v>
      </c>
      <c r="B32" s="52" t="s">
        <v>325</v>
      </c>
      <c r="C32" s="28"/>
      <c r="D32" s="28"/>
      <c r="E32" s="199">
        <f>IFERROR(VLOOKUP($B32,'[3]Datos Meta 15'!$G$3:$I$160,3,FALSE),0)</f>
        <v>185</v>
      </c>
      <c r="F32" s="200">
        <v>147</v>
      </c>
      <c r="G32" s="199">
        <v>185</v>
      </c>
      <c r="H32" s="201">
        <v>147</v>
      </c>
    </row>
    <row r="33" spans="1:9" ht="15" thickBot="1" x14ac:dyDescent="0.25">
      <c r="A33" s="1" t="s">
        <v>39</v>
      </c>
      <c r="B33" s="52" t="s">
        <v>326</v>
      </c>
      <c r="C33" s="28"/>
      <c r="D33" s="28"/>
      <c r="E33" s="199">
        <f>IFERROR(VLOOKUP($B33,'[3]Datos Meta 15'!$G$3:$I$160,3,FALSE),0)</f>
        <v>46</v>
      </c>
      <c r="F33" s="200">
        <v>45</v>
      </c>
      <c r="G33" s="199">
        <v>46</v>
      </c>
      <c r="H33" s="201">
        <v>45</v>
      </c>
    </row>
    <row r="34" spans="1:9" ht="15" thickBot="1" x14ac:dyDescent="0.25">
      <c r="A34" s="1" t="s">
        <v>39</v>
      </c>
      <c r="B34" s="52" t="s">
        <v>327</v>
      </c>
      <c r="C34" s="28"/>
      <c r="D34" s="28"/>
      <c r="E34" s="199">
        <f>IFERROR(VLOOKUP($B34,'[3]Datos Meta 15'!$G$3:$I$160,3,FALSE),0)</f>
        <v>204</v>
      </c>
      <c r="F34" s="200">
        <v>153</v>
      </c>
      <c r="G34" s="199">
        <v>204</v>
      </c>
      <c r="H34" s="201">
        <v>153</v>
      </c>
    </row>
    <row r="35" spans="1:9" ht="15" thickBot="1" x14ac:dyDescent="0.25">
      <c r="A35" s="1" t="s">
        <v>39</v>
      </c>
      <c r="B35" s="52" t="s">
        <v>328</v>
      </c>
      <c r="C35" s="28"/>
      <c r="D35" s="28"/>
      <c r="E35" s="199">
        <f>IFERROR(VLOOKUP($B35,'[3]Datos Meta 15'!$G$3:$I$160,3,FALSE),0)</f>
        <v>1116</v>
      </c>
      <c r="F35" s="200">
        <v>883</v>
      </c>
      <c r="G35" s="199">
        <v>1116</v>
      </c>
      <c r="H35" s="201">
        <v>883</v>
      </c>
    </row>
    <row r="36" spans="1:9" ht="15" thickBot="1" x14ac:dyDescent="0.25">
      <c r="A36" s="42" t="s">
        <v>39</v>
      </c>
      <c r="B36" s="123" t="s">
        <v>329</v>
      </c>
      <c r="C36" s="28"/>
      <c r="D36" s="28"/>
      <c r="E36" s="199">
        <f>IFERROR(VLOOKUP($B36,'[3]Datos Meta 15'!$G$3:$I$160,3,FALSE),0)</f>
        <v>901</v>
      </c>
      <c r="F36" s="200">
        <v>910</v>
      </c>
      <c r="G36" s="199">
        <v>901</v>
      </c>
      <c r="H36" s="201">
        <v>910</v>
      </c>
    </row>
    <row r="37" spans="1:9" ht="15" thickBot="1" x14ac:dyDescent="0.25">
      <c r="A37" s="42" t="s">
        <v>39</v>
      </c>
      <c r="B37" s="40" t="s">
        <v>330</v>
      </c>
      <c r="C37" s="28"/>
      <c r="D37" s="28"/>
      <c r="E37" s="199">
        <f>IFERROR(VLOOKUP($B37,'[3]Datos Meta 15'!$G$3:$I$160,3,FALSE),0)</f>
        <v>967</v>
      </c>
      <c r="F37" s="200">
        <v>894</v>
      </c>
      <c r="G37" s="199">
        <v>967</v>
      </c>
      <c r="H37" s="201">
        <v>894</v>
      </c>
    </row>
    <row r="38" spans="1:9" ht="15" thickBot="1" x14ac:dyDescent="0.25">
      <c r="A38" s="294" t="s">
        <v>435</v>
      </c>
      <c r="B38" s="295"/>
      <c r="C38" s="76">
        <f>D38/Metas!P8</f>
        <v>0.88633275971379399</v>
      </c>
      <c r="D38" s="75">
        <f>F38/I38</f>
        <v>0.443166379856897</v>
      </c>
      <c r="E38" s="264">
        <f>SUM(E27:E37)</f>
        <v>15705</v>
      </c>
      <c r="F38" s="207">
        <v>9786</v>
      </c>
      <c r="G38" s="264">
        <v>11469</v>
      </c>
      <c r="H38" s="207">
        <v>9786</v>
      </c>
      <c r="I38" s="208">
        <v>22082</v>
      </c>
    </row>
    <row r="39" spans="1:9" ht="15" thickBot="1" x14ac:dyDescent="0.25">
      <c r="A39" s="1" t="s">
        <v>58</v>
      </c>
      <c r="B39" s="52" t="s">
        <v>331</v>
      </c>
      <c r="E39" s="199">
        <f>IFERROR(VLOOKUP($B39,'[3]Datos Meta 15'!$G$3:$I$160,3,FALSE),0)</f>
        <v>194</v>
      </c>
      <c r="F39" s="201">
        <v>109</v>
      </c>
      <c r="G39" s="199">
        <v>97</v>
      </c>
      <c r="H39" s="200">
        <v>109</v>
      </c>
    </row>
    <row r="40" spans="1:9" ht="15" thickBot="1" x14ac:dyDescent="0.25">
      <c r="A40" s="1" t="s">
        <v>58</v>
      </c>
      <c r="B40" s="52" t="s">
        <v>332</v>
      </c>
      <c r="C40" s="28"/>
      <c r="D40" s="28"/>
      <c r="E40" s="199">
        <f>IFERROR(VLOOKUP($B40,'[3]Datos Meta 15'!$G$3:$I$160,3,FALSE),0)</f>
        <v>132</v>
      </c>
      <c r="F40" s="201">
        <v>60</v>
      </c>
      <c r="G40" s="199">
        <v>66</v>
      </c>
      <c r="H40" s="200">
        <v>60</v>
      </c>
    </row>
    <row r="41" spans="1:9" ht="15" thickBot="1" x14ac:dyDescent="0.25">
      <c r="A41" s="1" t="s">
        <v>58</v>
      </c>
      <c r="B41" s="52" t="s">
        <v>333</v>
      </c>
      <c r="C41" s="28"/>
      <c r="D41" s="28"/>
      <c r="E41" s="199">
        <f>IFERROR(VLOOKUP($B41,'[3]Datos Meta 15'!$G$3:$I$160,3,FALSE),0)</f>
        <v>176</v>
      </c>
      <c r="F41" s="201">
        <v>68</v>
      </c>
      <c r="G41" s="199">
        <v>88</v>
      </c>
      <c r="H41" s="200">
        <v>68</v>
      </c>
    </row>
    <row r="42" spans="1:9" ht="15" thickBot="1" x14ac:dyDescent="0.25">
      <c r="A42" s="1" t="s">
        <v>58</v>
      </c>
      <c r="B42" s="52" t="s">
        <v>334</v>
      </c>
      <c r="C42" s="28"/>
      <c r="D42" s="28"/>
      <c r="E42" s="199">
        <f>IFERROR(VLOOKUP($B42,'[3]Datos Meta 15'!$G$3:$I$160,3,FALSE),0)</f>
        <v>13</v>
      </c>
      <c r="F42" s="201">
        <v>15</v>
      </c>
      <c r="G42" s="199">
        <v>13</v>
      </c>
      <c r="H42" s="200">
        <v>15</v>
      </c>
    </row>
    <row r="43" spans="1:9" ht="15" thickBot="1" x14ac:dyDescent="0.25">
      <c r="A43" s="1" t="s">
        <v>58</v>
      </c>
      <c r="B43" s="52" t="s">
        <v>335</v>
      </c>
      <c r="C43" s="28"/>
      <c r="D43" s="28"/>
      <c r="E43" s="199">
        <f>IFERROR(VLOOKUP($B43,'[3]Datos Meta 15'!$G$3:$I$160,3,FALSE),0)</f>
        <v>302</v>
      </c>
      <c r="F43" s="201">
        <v>143</v>
      </c>
      <c r="G43" s="199">
        <v>151</v>
      </c>
      <c r="H43" s="200">
        <v>143</v>
      </c>
    </row>
    <row r="44" spans="1:9" ht="15" thickBot="1" x14ac:dyDescent="0.25">
      <c r="A44" s="1" t="s">
        <v>58</v>
      </c>
      <c r="B44" s="52" t="s">
        <v>336</v>
      </c>
      <c r="C44" s="28"/>
      <c r="D44" s="28"/>
      <c r="E44" s="199">
        <f>IFERROR(VLOOKUP($B44,'[3]Datos Meta 15'!$G$3:$I$160,3,FALSE),0)</f>
        <v>148</v>
      </c>
      <c r="F44" s="201">
        <v>68</v>
      </c>
      <c r="G44" s="199">
        <v>74</v>
      </c>
      <c r="H44" s="200">
        <v>68</v>
      </c>
    </row>
    <row r="45" spans="1:9" ht="15" thickBot="1" x14ac:dyDescent="0.25">
      <c r="A45" s="1" t="s">
        <v>58</v>
      </c>
      <c r="B45" s="52" t="s">
        <v>337</v>
      </c>
      <c r="C45" s="28"/>
      <c r="D45" s="28"/>
      <c r="E45" s="199">
        <f>IFERROR(VLOOKUP($B45,'[3]Datos Meta 15'!$G$3:$I$160,3,FALSE),0)</f>
        <v>114</v>
      </c>
      <c r="F45" s="201">
        <v>50</v>
      </c>
      <c r="G45" s="199">
        <v>57</v>
      </c>
      <c r="H45" s="200">
        <v>50</v>
      </c>
    </row>
    <row r="46" spans="1:9" ht="15" thickBot="1" x14ac:dyDescent="0.25">
      <c r="A46" s="1" t="s">
        <v>58</v>
      </c>
      <c r="B46" s="52" t="s">
        <v>338</v>
      </c>
      <c r="C46" s="28"/>
      <c r="D46" s="28"/>
      <c r="E46" s="199">
        <f>IFERROR(VLOOKUP($B46,'[3]Datos Meta 15'!$G$3:$I$160,3,FALSE),0)</f>
        <v>46</v>
      </c>
      <c r="F46" s="201">
        <v>29</v>
      </c>
      <c r="G46" s="199">
        <v>23</v>
      </c>
      <c r="H46" s="200">
        <v>29</v>
      </c>
    </row>
    <row r="47" spans="1:9" ht="15" thickBot="1" x14ac:dyDescent="0.25">
      <c r="A47" s="1" t="s">
        <v>58</v>
      </c>
      <c r="B47" s="52" t="s">
        <v>339</v>
      </c>
      <c r="C47" s="28"/>
      <c r="D47" s="28"/>
      <c r="E47" s="199">
        <f>IFERROR(VLOOKUP($B47,'[3]Datos Meta 15'!$G$3:$I$160,3,FALSE),0)</f>
        <v>52</v>
      </c>
      <c r="F47" s="201">
        <v>25</v>
      </c>
      <c r="G47" s="199">
        <v>26</v>
      </c>
      <c r="H47" s="200">
        <v>25</v>
      </c>
    </row>
    <row r="48" spans="1:9" ht="15" thickBot="1" x14ac:dyDescent="0.25">
      <c r="A48" s="40" t="s">
        <v>58</v>
      </c>
      <c r="B48" s="40" t="s">
        <v>340</v>
      </c>
      <c r="C48" s="28"/>
      <c r="D48" s="28"/>
      <c r="E48" s="199">
        <f>IFERROR(VLOOKUP($B48,'[3]Datos Meta 15'!$G$3:$I$160,3,FALSE),0)</f>
        <v>630</v>
      </c>
      <c r="F48" s="201">
        <v>277</v>
      </c>
      <c r="G48" s="199">
        <v>315</v>
      </c>
      <c r="H48" s="200">
        <v>277</v>
      </c>
    </row>
    <row r="49" spans="1:9" ht="15" thickBot="1" x14ac:dyDescent="0.25">
      <c r="A49" s="294" t="s">
        <v>436</v>
      </c>
      <c r="B49" s="295"/>
      <c r="C49" s="76">
        <f>D49/Metas!P17</f>
        <v>0.8785725319919071</v>
      </c>
      <c r="D49" s="75">
        <f>F49/I49</f>
        <v>0.48339060710194731</v>
      </c>
      <c r="E49" s="264">
        <f>SUM(E39:E48)</f>
        <v>1807</v>
      </c>
      <c r="F49" s="207">
        <v>844</v>
      </c>
      <c r="G49" s="264">
        <v>910</v>
      </c>
      <c r="H49" s="207">
        <v>844</v>
      </c>
      <c r="I49" s="208">
        <v>1746</v>
      </c>
    </row>
    <row r="50" spans="1:9" ht="17.25" customHeight="1" thickBot="1" x14ac:dyDescent="0.25">
      <c r="A50" s="1" t="s">
        <v>72</v>
      </c>
      <c r="B50" s="52" t="s">
        <v>341</v>
      </c>
      <c r="C50" s="28"/>
      <c r="D50" s="28"/>
      <c r="E50" s="199">
        <f>IFERROR(VLOOKUP($B50,'[3]Datos Meta 15'!$G$3:$I$160,3,FALSE),0)</f>
        <v>444</v>
      </c>
      <c r="F50" s="200">
        <v>401</v>
      </c>
      <c r="G50" s="199">
        <v>444</v>
      </c>
      <c r="H50" s="201">
        <v>401</v>
      </c>
    </row>
    <row r="51" spans="1:9" ht="15" thickBot="1" x14ac:dyDescent="0.25">
      <c r="A51" s="1" t="s">
        <v>72</v>
      </c>
      <c r="B51" s="52" t="s">
        <v>342</v>
      </c>
      <c r="C51" s="28"/>
      <c r="D51" s="28"/>
      <c r="E51" s="199">
        <f>IFERROR(VLOOKUP($B51,'[3]Datos Meta 15'!$G$3:$I$160,3,FALSE),0)</f>
        <v>74</v>
      </c>
      <c r="F51" s="202">
        <v>70</v>
      </c>
      <c r="G51" s="199">
        <v>74</v>
      </c>
      <c r="H51" s="203">
        <v>70</v>
      </c>
    </row>
    <row r="52" spans="1:9" ht="15" thickBot="1" x14ac:dyDescent="0.25">
      <c r="A52" s="1" t="s">
        <v>72</v>
      </c>
      <c r="B52" s="52" t="s">
        <v>343</v>
      </c>
      <c r="C52" s="28"/>
      <c r="D52" s="28"/>
      <c r="E52" s="199">
        <f>IFERROR(VLOOKUP($B52,'[3]Datos Meta 15'!$G$3:$I$160,3,FALSE),0)</f>
        <v>0</v>
      </c>
      <c r="F52" s="202">
        <v>37</v>
      </c>
      <c r="G52" s="199">
        <v>0</v>
      </c>
      <c r="H52" s="203">
        <v>37</v>
      </c>
    </row>
    <row r="53" spans="1:9" ht="15" thickBot="1" x14ac:dyDescent="0.25">
      <c r="A53" s="1" t="s">
        <v>72</v>
      </c>
      <c r="B53" s="52" t="s">
        <v>344</v>
      </c>
      <c r="C53" s="28"/>
      <c r="D53" s="28"/>
      <c r="E53" s="199">
        <f>IFERROR(VLOOKUP($B53,'[3]Datos Meta 15'!$G$3:$I$160,3,FALSE),0)</f>
        <v>36</v>
      </c>
      <c r="F53" s="202">
        <v>36</v>
      </c>
      <c r="G53" s="199">
        <v>36</v>
      </c>
      <c r="H53" s="203">
        <v>36</v>
      </c>
    </row>
    <row r="54" spans="1:9" ht="15" thickBot="1" x14ac:dyDescent="0.25">
      <c r="A54" s="1" t="s">
        <v>72</v>
      </c>
      <c r="B54" s="52" t="s">
        <v>345</v>
      </c>
      <c r="C54" s="28"/>
      <c r="D54" s="28"/>
      <c r="E54" s="199">
        <f>IFERROR(VLOOKUP($B54,'[3]Datos Meta 15'!$G$3:$I$160,3,FALSE),0)</f>
        <v>0</v>
      </c>
      <c r="F54" s="202">
        <v>7</v>
      </c>
      <c r="G54" s="199">
        <v>0</v>
      </c>
      <c r="H54" s="203">
        <v>7</v>
      </c>
    </row>
    <row r="55" spans="1:9" ht="15" thickBot="1" x14ac:dyDescent="0.25">
      <c r="A55" s="1" t="s">
        <v>72</v>
      </c>
      <c r="B55" s="52" t="s">
        <v>346</v>
      </c>
      <c r="C55" s="28"/>
      <c r="D55" s="28"/>
      <c r="E55" s="199">
        <f>IFERROR(VLOOKUP($B55,'[3]Datos Meta 15'!$G$3:$I$160,3,FALSE),0)</f>
        <v>52</v>
      </c>
      <c r="F55" s="202">
        <v>52</v>
      </c>
      <c r="G55" s="199">
        <v>52</v>
      </c>
      <c r="H55" s="203">
        <v>52</v>
      </c>
    </row>
    <row r="56" spans="1:9" ht="15" thickBot="1" x14ac:dyDescent="0.25">
      <c r="A56" s="1" t="s">
        <v>72</v>
      </c>
      <c r="B56" s="52" t="s">
        <v>347</v>
      </c>
      <c r="C56" s="28"/>
      <c r="D56" s="28"/>
      <c r="E56" s="199">
        <f>IFERROR(VLOOKUP($B56,'[3]Datos Meta 15'!$G$3:$I$160,3,FALSE),0)</f>
        <v>46</v>
      </c>
      <c r="F56" s="202">
        <v>46</v>
      </c>
      <c r="G56" s="199">
        <v>46</v>
      </c>
      <c r="H56" s="203">
        <v>46</v>
      </c>
    </row>
    <row r="57" spans="1:9" ht="15" thickBot="1" x14ac:dyDescent="0.25">
      <c r="A57" s="1" t="s">
        <v>72</v>
      </c>
      <c r="B57" s="52" t="s">
        <v>348</v>
      </c>
      <c r="C57" s="28"/>
      <c r="D57" s="28"/>
      <c r="E57" s="199">
        <f>IFERROR(VLOOKUP($B57,'[3]Datos Meta 15'!$G$3:$I$160,3,FALSE),0)</f>
        <v>13</v>
      </c>
      <c r="F57" s="202">
        <v>11</v>
      </c>
      <c r="G57" s="199">
        <v>13</v>
      </c>
      <c r="H57" s="203">
        <v>11</v>
      </c>
    </row>
    <row r="58" spans="1:9" ht="15" thickBot="1" x14ac:dyDescent="0.25">
      <c r="A58" s="1" t="s">
        <v>72</v>
      </c>
      <c r="B58" s="52" t="s">
        <v>349</v>
      </c>
      <c r="C58" s="28"/>
      <c r="D58" s="28"/>
      <c r="E58" s="199">
        <f>IFERROR(VLOOKUP($B58,'[3]Datos Meta 15'!$G$3:$I$160,3,FALSE),0)</f>
        <v>61</v>
      </c>
      <c r="F58" s="202">
        <v>56</v>
      </c>
      <c r="G58" s="199">
        <v>61</v>
      </c>
      <c r="H58" s="203">
        <v>56</v>
      </c>
    </row>
    <row r="59" spans="1:9" ht="15" thickBot="1" x14ac:dyDescent="0.25">
      <c r="A59" s="1" t="s">
        <v>72</v>
      </c>
      <c r="B59" s="52" t="s">
        <v>350</v>
      </c>
      <c r="C59" s="28"/>
      <c r="D59" s="28"/>
      <c r="E59" s="199">
        <f>IFERROR(VLOOKUP($B59,'[3]Datos Meta 15'!$G$3:$I$160,3,FALSE),0)</f>
        <v>52</v>
      </c>
      <c r="F59" s="202">
        <v>25</v>
      </c>
      <c r="G59" s="199">
        <v>26</v>
      </c>
      <c r="H59" s="203">
        <v>25</v>
      </c>
    </row>
    <row r="60" spans="1:9" ht="15" thickBot="1" x14ac:dyDescent="0.25">
      <c r="A60" s="1" t="s">
        <v>72</v>
      </c>
      <c r="B60" s="52" t="s">
        <v>351</v>
      </c>
      <c r="C60" s="28"/>
      <c r="D60" s="28"/>
      <c r="E60" s="199">
        <f>IFERROR(VLOOKUP($B60,'[3]Datos Meta 15'!$G$3:$I$160,3,FALSE),0)</f>
        <v>133</v>
      </c>
      <c r="F60" s="202">
        <v>126</v>
      </c>
      <c r="G60" s="199">
        <v>133</v>
      </c>
      <c r="H60" s="203">
        <v>126</v>
      </c>
    </row>
    <row r="61" spans="1:9" ht="15" thickBot="1" x14ac:dyDescent="0.25">
      <c r="A61" s="1" t="s">
        <v>72</v>
      </c>
      <c r="B61" s="52" t="s">
        <v>352</v>
      </c>
      <c r="C61" s="28"/>
      <c r="D61" s="28"/>
      <c r="E61" s="199">
        <f>IFERROR(VLOOKUP($B61,'[3]Datos Meta 15'!$G$3:$I$160,3,FALSE),0)</f>
        <v>27</v>
      </c>
      <c r="F61" s="202">
        <v>26</v>
      </c>
      <c r="G61" s="199">
        <v>27</v>
      </c>
      <c r="H61" s="203">
        <v>26</v>
      </c>
    </row>
    <row r="62" spans="1:9" ht="15" thickBot="1" x14ac:dyDescent="0.25">
      <c r="A62" s="1" t="s">
        <v>72</v>
      </c>
      <c r="B62" s="52" t="s">
        <v>353</v>
      </c>
      <c r="C62" s="28"/>
      <c r="D62" s="28"/>
      <c r="E62" s="199">
        <f>IFERROR(VLOOKUP($B62,'[3]Datos Meta 15'!$G$3:$I$160,3,FALSE),0)</f>
        <v>29</v>
      </c>
      <c r="F62" s="202">
        <v>29</v>
      </c>
      <c r="G62" s="199">
        <v>29</v>
      </c>
      <c r="H62" s="203">
        <v>29</v>
      </c>
    </row>
    <row r="63" spans="1:9" ht="15" thickBot="1" x14ac:dyDescent="0.25">
      <c r="A63" s="51" t="s">
        <v>72</v>
      </c>
      <c r="B63" s="52" t="s">
        <v>354</v>
      </c>
      <c r="C63" s="28"/>
      <c r="D63" s="28"/>
      <c r="E63" s="199">
        <f>IFERROR(VLOOKUP($B63,'[3]Datos Meta 15'!$G$3:$I$160,3,FALSE),0)</f>
        <v>1193</v>
      </c>
      <c r="F63" s="204">
        <v>1039</v>
      </c>
      <c r="G63" s="199">
        <v>1193</v>
      </c>
      <c r="H63" s="205">
        <v>1039</v>
      </c>
    </row>
    <row r="64" spans="1:9" ht="15" thickBot="1" x14ac:dyDescent="0.25">
      <c r="A64" s="294" t="s">
        <v>160</v>
      </c>
      <c r="B64" s="295"/>
      <c r="C64" s="76">
        <f>D64/Metas!P9</f>
        <v>1.0497074201521128</v>
      </c>
      <c r="D64" s="75">
        <f>F64/I64</f>
        <v>0.57744405182567726</v>
      </c>
      <c r="E64" s="264">
        <f>SUM(E50:E63)</f>
        <v>2160</v>
      </c>
      <c r="F64" s="207">
        <v>1961</v>
      </c>
      <c r="G64" s="264">
        <v>2134</v>
      </c>
      <c r="H64" s="207">
        <v>1961</v>
      </c>
      <c r="I64" s="208">
        <v>3396</v>
      </c>
    </row>
    <row r="65" spans="1:9" ht="15" thickBot="1" x14ac:dyDescent="0.25">
      <c r="A65" s="1" t="s">
        <v>83</v>
      </c>
      <c r="B65" s="52" t="s">
        <v>355</v>
      </c>
      <c r="C65" s="28"/>
      <c r="D65" s="28"/>
      <c r="E65" s="199">
        <f>IFERROR(VLOOKUP($B65,'[3]Datos Meta 15'!$G$3:$I$160,3,FALSE),0)</f>
        <v>317</v>
      </c>
      <c r="F65" s="200">
        <v>313</v>
      </c>
      <c r="G65" s="199">
        <v>317</v>
      </c>
      <c r="H65" s="201">
        <v>313</v>
      </c>
    </row>
    <row r="66" spans="1:9" ht="15" thickBot="1" x14ac:dyDescent="0.25">
      <c r="A66" s="1" t="s">
        <v>83</v>
      </c>
      <c r="B66" s="52" t="s">
        <v>356</v>
      </c>
      <c r="C66" s="28"/>
      <c r="D66" s="28"/>
      <c r="E66" s="199">
        <f>IFERROR(VLOOKUP($B66,'[3]Datos Meta 15'!$G$3:$I$160,3,FALSE),0)</f>
        <v>112</v>
      </c>
      <c r="F66" s="202">
        <v>111</v>
      </c>
      <c r="G66" s="199">
        <v>112</v>
      </c>
      <c r="H66" s="203">
        <v>111</v>
      </c>
    </row>
    <row r="67" spans="1:9" ht="15" thickBot="1" x14ac:dyDescent="0.25">
      <c r="A67" s="1" t="s">
        <v>83</v>
      </c>
      <c r="B67" s="52" t="s">
        <v>357</v>
      </c>
      <c r="C67" s="28"/>
      <c r="D67" s="28"/>
      <c r="E67" s="199">
        <f>IFERROR(VLOOKUP($B67,'[3]Datos Meta 15'!$G$3:$I$160,3,FALSE),0)</f>
        <v>23</v>
      </c>
      <c r="F67" s="202">
        <v>25</v>
      </c>
      <c r="G67" s="199">
        <v>23</v>
      </c>
      <c r="H67" s="203">
        <v>25</v>
      </c>
    </row>
    <row r="68" spans="1:9" ht="15" thickBot="1" x14ac:dyDescent="0.25">
      <c r="A68" s="1" t="s">
        <v>83</v>
      </c>
      <c r="B68" s="52" t="s">
        <v>358</v>
      </c>
      <c r="C68" s="28"/>
      <c r="D68" s="28"/>
      <c r="E68" s="199">
        <f>IFERROR(VLOOKUP($B68,'[3]Datos Meta 15'!$G$3:$I$160,3,FALSE),0)</f>
        <v>61</v>
      </c>
      <c r="F68" s="202">
        <v>49</v>
      </c>
      <c r="G68" s="199">
        <v>61</v>
      </c>
      <c r="H68" s="203">
        <v>49</v>
      </c>
    </row>
    <row r="69" spans="1:9" ht="15" thickBot="1" x14ac:dyDescent="0.25">
      <c r="A69" s="1" t="s">
        <v>83</v>
      </c>
      <c r="B69" s="52" t="s">
        <v>359</v>
      </c>
      <c r="C69" s="28"/>
      <c r="D69" s="28"/>
      <c r="E69" s="199">
        <f>IFERROR(VLOOKUP($B69,'[3]Datos Meta 15'!$G$3:$I$160,3,FALSE),0)</f>
        <v>7</v>
      </c>
      <c r="F69" s="202">
        <v>8</v>
      </c>
      <c r="G69" s="199">
        <v>7</v>
      </c>
      <c r="H69" s="203">
        <v>8</v>
      </c>
    </row>
    <row r="70" spans="1:9" ht="15" thickBot="1" x14ac:dyDescent="0.25">
      <c r="A70" s="1" t="s">
        <v>83</v>
      </c>
      <c r="B70" s="52" t="s">
        <v>360</v>
      </c>
      <c r="C70" s="28"/>
      <c r="D70" s="28"/>
      <c r="E70" s="199">
        <f>IFERROR(VLOOKUP($B70,'[3]Datos Meta 15'!$G$3:$I$160,3,FALSE),0)</f>
        <v>61</v>
      </c>
      <c r="F70" s="202">
        <v>48</v>
      </c>
      <c r="G70" s="199">
        <v>61</v>
      </c>
      <c r="H70" s="203">
        <v>48</v>
      </c>
    </row>
    <row r="71" spans="1:9" ht="15" thickBot="1" x14ac:dyDescent="0.25">
      <c r="A71" s="1" t="s">
        <v>83</v>
      </c>
      <c r="B71" s="52" t="s">
        <v>361</v>
      </c>
      <c r="C71" s="28"/>
      <c r="D71" s="28"/>
      <c r="E71" s="199">
        <f>IFERROR(VLOOKUP($B71,'[3]Datos Meta 15'!$G$3:$I$160,3,FALSE),0)</f>
        <v>8</v>
      </c>
      <c r="F71" s="202">
        <v>8</v>
      </c>
      <c r="G71" s="199">
        <v>8</v>
      </c>
      <c r="H71" s="203">
        <v>8</v>
      </c>
    </row>
    <row r="72" spans="1:9" ht="15" thickBot="1" x14ac:dyDescent="0.25">
      <c r="A72" s="1" t="s">
        <v>83</v>
      </c>
      <c r="B72" s="52" t="s">
        <v>362</v>
      </c>
      <c r="C72" s="28"/>
      <c r="D72" s="28"/>
      <c r="E72" s="199">
        <f>IFERROR(VLOOKUP($B72,'[3]Datos Meta 15'!$G$3:$I$160,3,FALSE),0)</f>
        <v>7</v>
      </c>
      <c r="F72" s="202">
        <v>7</v>
      </c>
      <c r="G72" s="199">
        <v>7</v>
      </c>
      <c r="H72" s="203">
        <v>7</v>
      </c>
    </row>
    <row r="73" spans="1:9" ht="15" thickBot="1" x14ac:dyDescent="0.25">
      <c r="A73" s="1" t="s">
        <v>83</v>
      </c>
      <c r="B73" s="52" t="s">
        <v>363</v>
      </c>
      <c r="C73" s="28"/>
      <c r="D73" s="28"/>
      <c r="E73" s="199">
        <f>IFERROR(VLOOKUP($B73,'[3]Datos Meta 15'!$G$3:$I$160,3,FALSE),0)</f>
        <v>12</v>
      </c>
      <c r="F73" s="202">
        <v>12</v>
      </c>
      <c r="G73" s="199">
        <v>12</v>
      </c>
      <c r="H73" s="203">
        <v>12</v>
      </c>
    </row>
    <row r="74" spans="1:9" ht="15" thickBot="1" x14ac:dyDescent="0.25">
      <c r="A74" s="1" t="s">
        <v>83</v>
      </c>
      <c r="B74" s="52" t="s">
        <v>364</v>
      </c>
      <c r="C74" s="28"/>
      <c r="D74" s="28"/>
      <c r="E74" s="199">
        <f>IFERROR(VLOOKUP($B74,'[3]Datos Meta 15'!$G$3:$I$160,3,FALSE),0)</f>
        <v>1</v>
      </c>
      <c r="F74" s="204">
        <v>0</v>
      </c>
      <c r="G74" s="199">
        <v>1</v>
      </c>
      <c r="H74" s="205">
        <v>0</v>
      </c>
    </row>
    <row r="75" spans="1:9" ht="15" thickBot="1" x14ac:dyDescent="0.25">
      <c r="A75" s="294" t="s">
        <v>437</v>
      </c>
      <c r="B75" s="295"/>
      <c r="C75" s="76">
        <f>D75/Metas!P6</f>
        <v>0.9128043990573449</v>
      </c>
      <c r="D75" s="75">
        <f>F75/I75</f>
        <v>0.45640219952867245</v>
      </c>
      <c r="E75" s="264">
        <f>SUM(E65:E74)</f>
        <v>609</v>
      </c>
      <c r="F75" s="207">
        <v>581</v>
      </c>
      <c r="G75" s="264">
        <v>609</v>
      </c>
      <c r="H75" s="207">
        <v>581</v>
      </c>
      <c r="I75" s="208">
        <v>1273</v>
      </c>
    </row>
    <row r="76" spans="1:9" ht="15" thickBot="1" x14ac:dyDescent="0.25">
      <c r="A76" s="1" t="s">
        <v>89</v>
      </c>
      <c r="B76" s="52" t="s">
        <v>365</v>
      </c>
      <c r="C76" s="28"/>
      <c r="D76" s="28"/>
      <c r="E76" s="199">
        <f>IFERROR(VLOOKUP($B76,'[3]Datos Meta 15'!$G$3:$I$160,3,FALSE),0)</f>
        <v>91</v>
      </c>
      <c r="F76" s="200">
        <v>86</v>
      </c>
      <c r="G76" s="199">
        <v>91</v>
      </c>
      <c r="H76" s="201">
        <v>86</v>
      </c>
      <c r="I76" s="34" t="s">
        <v>619</v>
      </c>
    </row>
    <row r="77" spans="1:9" ht="15" thickBot="1" x14ac:dyDescent="0.25">
      <c r="A77" s="1" t="s">
        <v>89</v>
      </c>
      <c r="B77" s="52" t="s">
        <v>366</v>
      </c>
      <c r="C77" s="28"/>
      <c r="D77" s="28"/>
      <c r="E77" s="199">
        <f>IFERROR(VLOOKUP($B77,'[3]Datos Meta 15'!$G$3:$I$160,3,FALSE),0)</f>
        <v>47</v>
      </c>
      <c r="F77" s="202">
        <v>43</v>
      </c>
      <c r="G77" s="199">
        <v>47</v>
      </c>
      <c r="H77" s="203">
        <v>43</v>
      </c>
    </row>
    <row r="78" spans="1:9" ht="15" thickBot="1" x14ac:dyDescent="0.25">
      <c r="A78" s="1" t="s">
        <v>89</v>
      </c>
      <c r="B78" s="52" t="s">
        <v>367</v>
      </c>
      <c r="C78" s="28"/>
      <c r="D78" s="28"/>
      <c r="E78" s="199">
        <f>IFERROR(VLOOKUP($B78,'[3]Datos Meta 15'!$G$3:$I$160,3,FALSE),0)</f>
        <v>263</v>
      </c>
      <c r="F78" s="202">
        <v>251</v>
      </c>
      <c r="G78" s="199">
        <v>263</v>
      </c>
      <c r="H78" s="203">
        <v>251</v>
      </c>
    </row>
    <row r="79" spans="1:9" ht="15" thickBot="1" x14ac:dyDescent="0.25">
      <c r="A79" s="1" t="s">
        <v>89</v>
      </c>
      <c r="B79" s="52" t="s">
        <v>368</v>
      </c>
      <c r="C79" s="28"/>
      <c r="D79" s="28"/>
      <c r="E79" s="199">
        <f>IFERROR(VLOOKUP($B79,'[3]Datos Meta 15'!$G$3:$I$160,3,FALSE),0)</f>
        <v>14</v>
      </c>
      <c r="F79" s="202">
        <v>14</v>
      </c>
      <c r="G79" s="199">
        <v>14</v>
      </c>
      <c r="H79" s="203">
        <v>14</v>
      </c>
    </row>
    <row r="80" spans="1:9" ht="15" thickBot="1" x14ac:dyDescent="0.25">
      <c r="A80" s="1" t="s">
        <v>89</v>
      </c>
      <c r="B80" s="52" t="s">
        <v>369</v>
      </c>
      <c r="C80" s="28"/>
      <c r="D80" s="28"/>
      <c r="E80" s="199">
        <f>IFERROR(VLOOKUP($B80,'[3]Datos Meta 15'!$G$3:$I$160,3,FALSE),0)</f>
        <v>38</v>
      </c>
      <c r="F80" s="204">
        <v>38</v>
      </c>
      <c r="G80" s="199">
        <v>38</v>
      </c>
      <c r="H80" s="205">
        <v>38</v>
      </c>
    </row>
    <row r="81" spans="1:9" ht="15" thickBot="1" x14ac:dyDescent="0.25">
      <c r="A81" s="294" t="s">
        <v>438</v>
      </c>
      <c r="B81" s="295"/>
      <c r="C81" s="76">
        <f>D81/Metas!P11</f>
        <v>0.89631167744730422</v>
      </c>
      <c r="D81" s="75">
        <f>F81/I81</f>
        <v>0.49315068493150682</v>
      </c>
      <c r="E81" s="264">
        <f>SUM(E76:E80)</f>
        <v>453</v>
      </c>
      <c r="F81" s="207">
        <v>432</v>
      </c>
      <c r="G81" s="264">
        <v>453</v>
      </c>
      <c r="H81" s="207">
        <v>432</v>
      </c>
      <c r="I81" s="208">
        <v>876</v>
      </c>
    </row>
    <row r="82" spans="1:9" ht="15" thickBot="1" x14ac:dyDescent="0.25">
      <c r="A82" s="1" t="s">
        <v>100</v>
      </c>
      <c r="B82" s="52" t="s">
        <v>370</v>
      </c>
      <c r="C82" s="28"/>
      <c r="D82" s="28"/>
      <c r="E82" s="199">
        <f>IFERROR(VLOOKUP($B82,'[3]Datos Meta 15'!$G$3:$I$160,3,FALSE),0)</f>
        <v>56</v>
      </c>
      <c r="F82" s="200">
        <v>52</v>
      </c>
      <c r="G82" s="199">
        <v>56</v>
      </c>
      <c r="H82" s="201">
        <v>52</v>
      </c>
    </row>
    <row r="83" spans="1:9" ht="15" thickBot="1" x14ac:dyDescent="0.25">
      <c r="A83" s="1" t="s">
        <v>100</v>
      </c>
      <c r="B83" s="52" t="s">
        <v>371</v>
      </c>
      <c r="C83" s="28"/>
      <c r="D83" s="28"/>
      <c r="E83" s="199">
        <f>IFERROR(VLOOKUP($B83,'[3]Datos Meta 15'!$G$3:$I$160,3,FALSE),0)</f>
        <v>148</v>
      </c>
      <c r="F83" s="202">
        <v>155</v>
      </c>
      <c r="G83" s="199">
        <v>148</v>
      </c>
      <c r="H83" s="203">
        <v>155</v>
      </c>
    </row>
    <row r="84" spans="1:9" ht="15" thickBot="1" x14ac:dyDescent="0.25">
      <c r="A84" s="1" t="s">
        <v>100</v>
      </c>
      <c r="B84" s="52" t="s">
        <v>372</v>
      </c>
      <c r="C84" s="28"/>
      <c r="D84" s="28"/>
      <c r="E84" s="199">
        <f>IFERROR(VLOOKUP($B84,'[3]Datos Meta 15'!$G$3:$I$160,3,FALSE),0)</f>
        <v>21</v>
      </c>
      <c r="F84" s="202">
        <v>20</v>
      </c>
      <c r="G84" s="199">
        <v>21</v>
      </c>
      <c r="H84" s="203">
        <v>20</v>
      </c>
    </row>
    <row r="85" spans="1:9" ht="15" thickBot="1" x14ac:dyDescent="0.25">
      <c r="A85" s="1" t="s">
        <v>100</v>
      </c>
      <c r="B85" s="52" t="s">
        <v>379</v>
      </c>
      <c r="C85" s="28"/>
      <c r="D85" s="28"/>
      <c r="E85" s="199">
        <f>IFERROR(VLOOKUP($B85,'[3]Datos Meta 15'!$G$3:$I$160,3,FALSE),0)</f>
        <v>272</v>
      </c>
      <c r="F85" s="202">
        <v>105</v>
      </c>
      <c r="G85" s="199">
        <v>136</v>
      </c>
      <c r="H85" s="203">
        <v>105</v>
      </c>
    </row>
    <row r="86" spans="1:9" ht="15" thickBot="1" x14ac:dyDescent="0.25">
      <c r="A86" s="1" t="s">
        <v>100</v>
      </c>
      <c r="B86" s="52" t="s">
        <v>373</v>
      </c>
      <c r="C86" s="28"/>
      <c r="D86" s="28"/>
      <c r="E86" s="199">
        <f>IFERROR(VLOOKUP($B86,'[3]Datos Meta 15'!$G$3:$I$160,3,FALSE),0)</f>
        <v>76</v>
      </c>
      <c r="F86" s="202">
        <v>73</v>
      </c>
      <c r="G86" s="199">
        <v>76</v>
      </c>
      <c r="H86" s="203">
        <v>73</v>
      </c>
    </row>
    <row r="87" spans="1:9" ht="15" thickBot="1" x14ac:dyDescent="0.25">
      <c r="A87" s="1" t="s">
        <v>100</v>
      </c>
      <c r="B87" s="52" t="s">
        <v>374</v>
      </c>
      <c r="C87" s="28"/>
      <c r="D87" s="28"/>
      <c r="E87" s="199">
        <f>IFERROR(VLOOKUP($B87,'[3]Datos Meta 15'!$G$3:$I$160,3,FALSE),0)</f>
        <v>42</v>
      </c>
      <c r="F87" s="202">
        <v>37</v>
      </c>
      <c r="G87" s="199">
        <v>42</v>
      </c>
      <c r="H87" s="203">
        <v>37</v>
      </c>
    </row>
    <row r="88" spans="1:9" ht="15" thickBot="1" x14ac:dyDescent="0.25">
      <c r="A88" s="1" t="s">
        <v>100</v>
      </c>
      <c r="B88" s="52" t="s">
        <v>375</v>
      </c>
      <c r="C88" s="28"/>
      <c r="D88" s="28"/>
      <c r="E88" s="199">
        <f>IFERROR(VLOOKUP($B88,'[3]Datos Meta 15'!$G$3:$I$160,3,FALSE),0)</f>
        <v>204</v>
      </c>
      <c r="F88" s="202">
        <v>209</v>
      </c>
      <c r="G88" s="199">
        <v>204</v>
      </c>
      <c r="H88" s="203">
        <v>209</v>
      </c>
    </row>
    <row r="89" spans="1:9" ht="15" thickBot="1" x14ac:dyDescent="0.25">
      <c r="A89" s="1" t="s">
        <v>100</v>
      </c>
      <c r="B89" s="52" t="s">
        <v>376</v>
      </c>
      <c r="C89" s="28"/>
      <c r="D89" s="28"/>
      <c r="E89" s="199">
        <f>IFERROR(VLOOKUP($B89,'[3]Datos Meta 15'!$G$3:$I$160,3,FALSE),0)</f>
        <v>217</v>
      </c>
      <c r="F89" s="202">
        <v>208</v>
      </c>
      <c r="G89" s="199">
        <v>217</v>
      </c>
      <c r="H89" s="203">
        <v>208</v>
      </c>
    </row>
    <row r="90" spans="1:9" ht="15" thickBot="1" x14ac:dyDescent="0.25">
      <c r="A90" s="1" t="s">
        <v>100</v>
      </c>
      <c r="B90" s="52" t="s">
        <v>377</v>
      </c>
      <c r="C90" s="28"/>
      <c r="D90" s="28"/>
      <c r="E90" s="199">
        <f>IFERROR(VLOOKUP($B90,'[3]Datos Meta 15'!$G$3:$I$160,3,FALSE),0)</f>
        <v>39</v>
      </c>
      <c r="F90" s="202">
        <v>37</v>
      </c>
      <c r="G90" s="199">
        <v>39</v>
      </c>
      <c r="H90" s="203">
        <v>37</v>
      </c>
    </row>
    <row r="91" spans="1:9" ht="15" thickBot="1" x14ac:dyDescent="0.25">
      <c r="A91" s="1" t="s">
        <v>100</v>
      </c>
      <c r="B91" s="52" t="s">
        <v>378</v>
      </c>
      <c r="C91" s="28"/>
      <c r="D91" s="28"/>
      <c r="E91" s="199">
        <f>IFERROR(VLOOKUP($B91,'[3]Datos Meta 15'!$G$3:$I$160,3,FALSE),0)</f>
        <v>119</v>
      </c>
      <c r="F91" s="204">
        <v>121</v>
      </c>
      <c r="G91" s="199">
        <v>119</v>
      </c>
      <c r="H91" s="205">
        <v>121</v>
      </c>
    </row>
    <row r="92" spans="1:9" ht="15" thickBot="1" x14ac:dyDescent="0.25">
      <c r="A92" s="294" t="s">
        <v>439</v>
      </c>
      <c r="B92" s="295"/>
      <c r="C92" s="76">
        <f>D92/Metas!P16</f>
        <v>1.1666080303698929</v>
      </c>
      <c r="D92" s="75">
        <f>F92/I92</f>
        <v>0.64245104232469996</v>
      </c>
      <c r="E92" s="264">
        <f>SUM(E82:E91)</f>
        <v>1194</v>
      </c>
      <c r="F92" s="207">
        <v>1017</v>
      </c>
      <c r="G92" s="264">
        <v>1058</v>
      </c>
      <c r="H92" s="207">
        <v>1017</v>
      </c>
      <c r="I92" s="208">
        <v>1583</v>
      </c>
    </row>
    <row r="93" spans="1:9" ht="15" thickBot="1" x14ac:dyDescent="0.25">
      <c r="A93" s="1" t="s">
        <v>116</v>
      </c>
      <c r="B93" s="52" t="s">
        <v>380</v>
      </c>
      <c r="C93" s="28"/>
      <c r="D93" s="28"/>
      <c r="E93" s="199">
        <f>IFERROR(VLOOKUP($B93,'[3]Datos Meta 15'!$G$3:$I$160,3,FALSE),0)</f>
        <v>442</v>
      </c>
      <c r="F93" s="200">
        <v>418</v>
      </c>
      <c r="G93" s="199">
        <v>442</v>
      </c>
      <c r="H93" s="200">
        <v>418</v>
      </c>
    </row>
    <row r="94" spans="1:9" ht="15" thickBot="1" x14ac:dyDescent="0.25">
      <c r="A94" s="1" t="s">
        <v>116</v>
      </c>
      <c r="B94" s="52" t="s">
        <v>381</v>
      </c>
      <c r="C94" s="28"/>
      <c r="D94" s="28"/>
      <c r="E94" s="199">
        <f>IFERROR(VLOOKUP($B94,'[3]Datos Meta 15'!$G$3:$I$160,3,FALSE),0)</f>
        <v>1435</v>
      </c>
      <c r="F94" s="202">
        <v>1245</v>
      </c>
      <c r="G94" s="199">
        <v>1435</v>
      </c>
      <c r="H94" s="202">
        <v>1245</v>
      </c>
    </row>
    <row r="95" spans="1:9" ht="15" thickBot="1" x14ac:dyDescent="0.25">
      <c r="A95" s="1" t="s">
        <v>116</v>
      </c>
      <c r="B95" s="52" t="s">
        <v>382</v>
      </c>
      <c r="C95" s="28"/>
      <c r="D95" s="28"/>
      <c r="E95" s="199">
        <f>IFERROR(VLOOKUP($B95,'[3]Datos Meta 15'!$G$3:$I$160,3,FALSE),0)</f>
        <v>2682</v>
      </c>
      <c r="F95" s="202">
        <v>1501</v>
      </c>
      <c r="G95" s="199">
        <v>1557</v>
      </c>
      <c r="H95" s="202">
        <v>1501</v>
      </c>
    </row>
    <row r="96" spans="1:9" ht="15" thickBot="1" x14ac:dyDescent="0.25">
      <c r="A96" s="1" t="s">
        <v>116</v>
      </c>
      <c r="B96" s="52" t="s">
        <v>383</v>
      </c>
      <c r="C96" s="28"/>
      <c r="D96" s="28"/>
      <c r="E96" s="199">
        <f>IFERROR(VLOOKUP($B96,'[3]Datos Meta 15'!$G$3:$I$160,3,FALSE),0)</f>
        <v>378</v>
      </c>
      <c r="F96" s="202">
        <v>414</v>
      </c>
      <c r="G96" s="199">
        <v>378</v>
      </c>
      <c r="H96" s="202">
        <v>414</v>
      </c>
    </row>
    <row r="97" spans="1:9" ht="15" thickBot="1" x14ac:dyDescent="0.25">
      <c r="A97" s="1" t="s">
        <v>116</v>
      </c>
      <c r="B97" s="52" t="s">
        <v>384</v>
      </c>
      <c r="C97" s="28"/>
      <c r="D97" s="28"/>
      <c r="E97" s="199">
        <f>IFERROR(VLOOKUP($B97,'[3]Datos Meta 15'!$G$3:$I$160,3,FALSE),0)</f>
        <v>102</v>
      </c>
      <c r="F97" s="202">
        <v>103</v>
      </c>
      <c r="G97" s="199">
        <v>102</v>
      </c>
      <c r="H97" s="202">
        <v>103</v>
      </c>
    </row>
    <row r="98" spans="1:9" ht="15" thickBot="1" x14ac:dyDescent="0.25">
      <c r="A98" s="1" t="s">
        <v>116</v>
      </c>
      <c r="B98" s="52" t="s">
        <v>385</v>
      </c>
      <c r="C98" s="28"/>
      <c r="D98" s="28"/>
      <c r="E98" s="199">
        <f>IFERROR(VLOOKUP($B98,'[3]Datos Meta 15'!$G$3:$I$160,3,FALSE),0)</f>
        <v>109</v>
      </c>
      <c r="F98" s="202">
        <v>101</v>
      </c>
      <c r="G98" s="199">
        <v>109</v>
      </c>
      <c r="H98" s="202">
        <v>101</v>
      </c>
    </row>
    <row r="99" spans="1:9" ht="15" thickBot="1" x14ac:dyDescent="0.25">
      <c r="A99" s="1" t="s">
        <v>116</v>
      </c>
      <c r="B99" s="52" t="s">
        <v>386</v>
      </c>
      <c r="C99" s="28"/>
      <c r="D99" s="28"/>
      <c r="E99" s="199">
        <f>IFERROR(VLOOKUP($B99,'[3]Datos Meta 15'!$G$3:$I$160,3,FALSE),0)</f>
        <v>40</v>
      </c>
      <c r="F99" s="202">
        <v>33</v>
      </c>
      <c r="G99" s="199">
        <v>40</v>
      </c>
      <c r="H99" s="202">
        <v>33</v>
      </c>
    </row>
    <row r="100" spans="1:9" ht="15" thickBot="1" x14ac:dyDescent="0.25">
      <c r="A100" s="1" t="s">
        <v>116</v>
      </c>
      <c r="B100" s="52" t="s">
        <v>387</v>
      </c>
      <c r="C100" s="28"/>
      <c r="D100" s="28"/>
      <c r="E100" s="199">
        <f>IFERROR(VLOOKUP($B100,'[3]Datos Meta 15'!$G$3:$I$160,3,FALSE),0)</f>
        <v>98</v>
      </c>
      <c r="F100" s="202">
        <v>46</v>
      </c>
      <c r="G100" s="199">
        <v>49</v>
      </c>
      <c r="H100" s="202">
        <v>46</v>
      </c>
    </row>
    <row r="101" spans="1:9" ht="15" thickBot="1" x14ac:dyDescent="0.25">
      <c r="A101" s="1" t="s">
        <v>116</v>
      </c>
      <c r="B101" s="52" t="s">
        <v>388</v>
      </c>
      <c r="C101" s="28"/>
      <c r="D101" s="28"/>
      <c r="E101" s="199">
        <f>IFERROR(VLOOKUP($B101,'[3]Datos Meta 15'!$G$3:$I$160,3,FALSE),0)</f>
        <v>25</v>
      </c>
      <c r="F101" s="202">
        <v>20</v>
      </c>
      <c r="G101" s="199">
        <v>25</v>
      </c>
      <c r="H101" s="202">
        <v>20</v>
      </c>
    </row>
    <row r="102" spans="1:9" ht="15" thickBot="1" x14ac:dyDescent="0.25">
      <c r="A102" s="1" t="s">
        <v>116</v>
      </c>
      <c r="B102" s="52" t="s">
        <v>389</v>
      </c>
      <c r="C102" s="28"/>
      <c r="D102" s="28"/>
      <c r="E102" s="199">
        <f>IFERROR(VLOOKUP($B102,'[3]Datos Meta 15'!$G$3:$I$160,3,FALSE),0)</f>
        <v>58</v>
      </c>
      <c r="F102" s="202">
        <v>60</v>
      </c>
      <c r="G102" s="199">
        <v>58</v>
      </c>
      <c r="H102" s="202">
        <v>60</v>
      </c>
    </row>
    <row r="103" spans="1:9" ht="15" thickBot="1" x14ac:dyDescent="0.25">
      <c r="A103" s="1" t="s">
        <v>116</v>
      </c>
      <c r="B103" s="52" t="s">
        <v>390</v>
      </c>
      <c r="C103" s="28"/>
      <c r="D103" s="28"/>
      <c r="E103" s="199">
        <f>IFERROR(VLOOKUP($B103,'[3]Datos Meta 15'!$G$3:$I$160,3,FALSE),0)</f>
        <v>13</v>
      </c>
      <c r="F103" s="202">
        <v>19</v>
      </c>
      <c r="G103" s="199">
        <v>13</v>
      </c>
      <c r="H103" s="202">
        <v>19</v>
      </c>
    </row>
    <row r="104" spans="1:9" ht="15" thickBot="1" x14ac:dyDescent="0.25">
      <c r="A104" s="1" t="s">
        <v>116</v>
      </c>
      <c r="B104" s="52" t="s">
        <v>391</v>
      </c>
      <c r="C104" s="28"/>
      <c r="D104" s="28"/>
      <c r="E104" s="199">
        <f>IFERROR(VLOOKUP($B104,'[3]Datos Meta 15'!$G$3:$I$160,3,FALSE),0)</f>
        <v>100</v>
      </c>
      <c r="F104" s="202">
        <v>95</v>
      </c>
      <c r="G104" s="199">
        <v>100</v>
      </c>
      <c r="H104" s="202">
        <v>95</v>
      </c>
    </row>
    <row r="105" spans="1:9" ht="15" thickBot="1" x14ac:dyDescent="0.25">
      <c r="A105" s="1" t="s">
        <v>116</v>
      </c>
      <c r="B105" s="52" t="s">
        <v>392</v>
      </c>
      <c r="C105" s="28"/>
      <c r="D105" s="28"/>
      <c r="E105" s="199">
        <f>IFERROR(VLOOKUP($B105,'[3]Datos Meta 15'!$G$3:$I$160,3,FALSE),0)</f>
        <v>106</v>
      </c>
      <c r="F105" s="202">
        <v>72</v>
      </c>
      <c r="G105" s="199">
        <v>106</v>
      </c>
      <c r="H105" s="202">
        <v>72</v>
      </c>
    </row>
    <row r="106" spans="1:9" ht="15" thickBot="1" x14ac:dyDescent="0.25">
      <c r="A106" s="1" t="s">
        <v>116</v>
      </c>
      <c r="B106" s="52" t="s">
        <v>393</v>
      </c>
      <c r="C106" s="28"/>
      <c r="D106" s="28"/>
      <c r="E106" s="199">
        <f>IFERROR(VLOOKUP($B106,'[3]Datos Meta 15'!$G$3:$I$160,3,FALSE),0)</f>
        <v>234</v>
      </c>
      <c r="F106" s="202">
        <v>292</v>
      </c>
      <c r="G106" s="199">
        <v>234</v>
      </c>
      <c r="H106" s="202">
        <v>292</v>
      </c>
    </row>
    <row r="107" spans="1:9" ht="15" thickBot="1" x14ac:dyDescent="0.25">
      <c r="A107" s="1" t="s">
        <v>116</v>
      </c>
      <c r="B107" s="52" t="s">
        <v>394</v>
      </c>
      <c r="C107" s="28"/>
      <c r="D107" s="28"/>
      <c r="E107" s="199">
        <f>IFERROR(VLOOKUP($B107,'[3]Datos Meta 15'!$G$3:$I$160,3,FALSE),0)</f>
        <v>325</v>
      </c>
      <c r="F107" s="202">
        <v>309</v>
      </c>
      <c r="G107" s="199">
        <v>325</v>
      </c>
      <c r="H107" s="202">
        <v>309</v>
      </c>
    </row>
    <row r="108" spans="1:9" ht="15" thickBot="1" x14ac:dyDescent="0.25">
      <c r="A108" s="1" t="s">
        <v>116</v>
      </c>
      <c r="B108" s="52" t="s">
        <v>395</v>
      </c>
      <c r="C108" s="28"/>
      <c r="D108" s="28"/>
      <c r="E108" s="199">
        <f>IFERROR(VLOOKUP($B108,'[3]Datos Meta 15'!$G$3:$I$160,3,FALSE),0)</f>
        <v>207</v>
      </c>
      <c r="F108" s="202">
        <v>183</v>
      </c>
      <c r="G108" s="199">
        <v>207</v>
      </c>
      <c r="H108" s="202">
        <v>183</v>
      </c>
    </row>
    <row r="109" spans="1:9" ht="15" thickBot="1" x14ac:dyDescent="0.25">
      <c r="A109" s="1" t="s">
        <v>116</v>
      </c>
      <c r="B109" s="52" t="s">
        <v>396</v>
      </c>
      <c r="C109" s="28"/>
      <c r="D109" s="28"/>
      <c r="E109" s="199">
        <f>IFERROR(VLOOKUP($B109,'[3]Datos Meta 15'!$G$3:$I$160,3,FALSE),0)</f>
        <v>424</v>
      </c>
      <c r="F109" s="204">
        <v>208</v>
      </c>
      <c r="G109" s="199">
        <v>212</v>
      </c>
      <c r="H109" s="204">
        <v>208</v>
      </c>
    </row>
    <row r="110" spans="1:9" ht="15" thickBot="1" x14ac:dyDescent="0.25">
      <c r="A110" s="138" t="s">
        <v>116</v>
      </c>
      <c r="B110" s="52" t="s">
        <v>397</v>
      </c>
      <c r="C110" s="28"/>
      <c r="D110" s="28"/>
      <c r="E110" s="199">
        <f>IFERROR(VLOOKUP($B110,'[3]Datos Meta 15'!$G$3:$I$160,3,FALSE),0)</f>
        <v>750</v>
      </c>
      <c r="F110" s="209">
        <v>755</v>
      </c>
      <c r="G110" s="199">
        <v>750</v>
      </c>
      <c r="H110" s="209">
        <v>755</v>
      </c>
    </row>
    <row r="111" spans="1:9" ht="15" thickBot="1" x14ac:dyDescent="0.25">
      <c r="A111" s="294" t="s">
        <v>163</v>
      </c>
      <c r="B111" s="295"/>
      <c r="C111" s="76">
        <f>D111/Metas!P13</f>
        <v>0.90378268596090372</v>
      </c>
      <c r="D111" s="75">
        <f>F111/I111</f>
        <v>0.49708047727849708</v>
      </c>
      <c r="E111" s="264">
        <f>SUM(E93:E110)</f>
        <v>7528</v>
      </c>
      <c r="F111" s="210">
        <v>5874</v>
      </c>
      <c r="G111" s="264">
        <v>6142</v>
      </c>
      <c r="H111" s="210">
        <v>5874</v>
      </c>
      <c r="I111" s="208">
        <v>11817</v>
      </c>
    </row>
    <row r="112" spans="1:9" ht="18" customHeight="1" thickBot="1" x14ac:dyDescent="0.25">
      <c r="A112" s="1" t="s">
        <v>129</v>
      </c>
      <c r="B112" s="52" t="s">
        <v>398</v>
      </c>
      <c r="C112" s="28"/>
      <c r="D112" s="28"/>
      <c r="E112" s="199">
        <f>IFERROR(VLOOKUP($B112,'[3]Datos Meta 15'!$G$3:$I$160,3,FALSE),0)</f>
        <v>16</v>
      </c>
      <c r="F112" s="200">
        <v>8</v>
      </c>
      <c r="G112" s="199">
        <v>8</v>
      </c>
      <c r="H112" s="201">
        <v>8</v>
      </c>
    </row>
    <row r="113" spans="1:9" ht="15" thickBot="1" x14ac:dyDescent="0.25">
      <c r="A113" s="1" t="s">
        <v>129</v>
      </c>
      <c r="B113" s="52" t="s">
        <v>399</v>
      </c>
      <c r="C113" s="28"/>
      <c r="D113" s="28"/>
      <c r="E113" s="199">
        <f>IFERROR(VLOOKUP($B113,'[3]Datos Meta 15'!$G$3:$I$160,3,FALSE),0)</f>
        <v>37</v>
      </c>
      <c r="F113" s="202">
        <v>42</v>
      </c>
      <c r="G113" s="199">
        <v>37</v>
      </c>
      <c r="H113" s="203">
        <v>42</v>
      </c>
    </row>
    <row r="114" spans="1:9" ht="15" thickBot="1" x14ac:dyDescent="0.25">
      <c r="A114" s="1" t="s">
        <v>129</v>
      </c>
      <c r="B114" s="52" t="s">
        <v>400</v>
      </c>
      <c r="C114" s="28"/>
      <c r="D114" s="28"/>
      <c r="E114" s="199">
        <f>IFERROR(VLOOKUP($B114,'[3]Datos Meta 15'!$G$3:$I$160,3,FALSE),0)</f>
        <v>47</v>
      </c>
      <c r="F114" s="202">
        <v>0</v>
      </c>
      <c r="G114" s="199">
        <v>47</v>
      </c>
      <c r="H114" s="203">
        <v>0</v>
      </c>
    </row>
    <row r="115" spans="1:9" ht="15" thickBot="1" x14ac:dyDescent="0.25">
      <c r="A115" s="1" t="s">
        <v>129</v>
      </c>
      <c r="B115" s="52" t="s">
        <v>401</v>
      </c>
      <c r="C115" s="28"/>
      <c r="D115" s="28"/>
      <c r="E115" s="199">
        <f>IFERROR(VLOOKUP($B115,'[3]Datos Meta 15'!$G$3:$I$160,3,FALSE),0)</f>
        <v>40</v>
      </c>
      <c r="F115" s="202">
        <v>37</v>
      </c>
      <c r="G115" s="199">
        <v>40</v>
      </c>
      <c r="H115" s="203">
        <v>37</v>
      </c>
    </row>
    <row r="116" spans="1:9" ht="15" thickBot="1" x14ac:dyDescent="0.25">
      <c r="A116" s="1" t="s">
        <v>129</v>
      </c>
      <c r="B116" s="52" t="s">
        <v>402</v>
      </c>
      <c r="C116" s="28"/>
      <c r="D116" s="28"/>
      <c r="E116" s="199">
        <f>IFERROR(VLOOKUP($B116,'[3]Datos Meta 15'!$G$3:$I$160,3,FALSE),0)</f>
        <v>80</v>
      </c>
      <c r="F116" s="202">
        <v>78</v>
      </c>
      <c r="G116" s="199">
        <v>80</v>
      </c>
      <c r="H116" s="203">
        <v>78</v>
      </c>
    </row>
    <row r="117" spans="1:9" ht="15" thickBot="1" x14ac:dyDescent="0.25">
      <c r="A117" s="1" t="s">
        <v>129</v>
      </c>
      <c r="B117" s="52" t="s">
        <v>403</v>
      </c>
      <c r="C117" s="28"/>
      <c r="D117" s="28"/>
      <c r="E117" s="199">
        <f>IFERROR(VLOOKUP($B117,'[3]Datos Meta 15'!$G$3:$I$160,3,FALSE),0)</f>
        <v>21</v>
      </c>
      <c r="F117" s="202">
        <v>21</v>
      </c>
      <c r="G117" s="199">
        <v>21</v>
      </c>
      <c r="H117" s="203">
        <v>21</v>
      </c>
    </row>
    <row r="118" spans="1:9" ht="15" thickBot="1" x14ac:dyDescent="0.25">
      <c r="A118" s="1" t="s">
        <v>129</v>
      </c>
      <c r="B118" s="52" t="s">
        <v>404</v>
      </c>
      <c r="C118" s="28"/>
      <c r="D118" s="28"/>
      <c r="E118" s="199">
        <f>IFERROR(VLOOKUP($B118,'[3]Datos Meta 15'!$G$3:$I$160,3,FALSE),0)</f>
        <v>37</v>
      </c>
      <c r="F118" s="202">
        <v>43</v>
      </c>
      <c r="G118" s="199">
        <v>37</v>
      </c>
      <c r="H118" s="203">
        <v>43</v>
      </c>
    </row>
    <row r="119" spans="1:9" ht="15" thickBot="1" x14ac:dyDescent="0.25">
      <c r="A119" s="1" t="s">
        <v>129</v>
      </c>
      <c r="B119" s="52" t="s">
        <v>405</v>
      </c>
      <c r="C119" s="28"/>
      <c r="D119" s="28"/>
      <c r="E119" s="199">
        <f>IFERROR(VLOOKUP($B119,'[3]Datos Meta 15'!$G$3:$I$160,3,FALSE),0)</f>
        <v>148</v>
      </c>
      <c r="F119" s="202">
        <v>69</v>
      </c>
      <c r="G119" s="199">
        <v>74</v>
      </c>
      <c r="H119" s="203">
        <v>69</v>
      </c>
    </row>
    <row r="120" spans="1:9" ht="15" thickBot="1" x14ac:dyDescent="0.25">
      <c r="A120" s="1" t="s">
        <v>129</v>
      </c>
      <c r="B120" s="52" t="s">
        <v>406</v>
      </c>
      <c r="C120" s="28"/>
      <c r="D120" s="28"/>
      <c r="E120" s="199">
        <f>IFERROR(VLOOKUP($B120,'[3]Datos Meta 15'!$G$3:$I$160,3,FALSE),0)</f>
        <v>28</v>
      </c>
      <c r="F120" s="202">
        <v>30</v>
      </c>
      <c r="G120" s="199">
        <v>28</v>
      </c>
      <c r="H120" s="203">
        <v>30</v>
      </c>
    </row>
    <row r="121" spans="1:9" ht="15" thickBot="1" x14ac:dyDescent="0.25">
      <c r="A121" s="1" t="s">
        <v>129</v>
      </c>
      <c r="B121" s="52" t="s">
        <v>407</v>
      </c>
      <c r="C121" s="28"/>
      <c r="D121" s="28"/>
      <c r="E121" s="199">
        <f>IFERROR(VLOOKUP($B121,'[3]Datos Meta 15'!$G$3:$I$160,3,FALSE),0)</f>
        <v>45</v>
      </c>
      <c r="F121" s="202">
        <v>41</v>
      </c>
      <c r="G121" s="199">
        <v>45</v>
      </c>
      <c r="H121" s="203">
        <v>41</v>
      </c>
    </row>
    <row r="122" spans="1:9" ht="15" thickBot="1" x14ac:dyDescent="0.25">
      <c r="A122" s="1" t="s">
        <v>129</v>
      </c>
      <c r="B122" s="52" t="s">
        <v>408</v>
      </c>
      <c r="C122" s="28"/>
      <c r="D122" s="28"/>
      <c r="E122" s="199">
        <f>IFERROR(VLOOKUP($B122,'[3]Datos Meta 15'!$G$3:$I$160,3,FALSE),0)</f>
        <v>23</v>
      </c>
      <c r="F122" s="202">
        <v>23</v>
      </c>
      <c r="G122" s="199">
        <v>23</v>
      </c>
      <c r="H122" s="203">
        <v>23</v>
      </c>
    </row>
    <row r="123" spans="1:9" ht="15" thickBot="1" x14ac:dyDescent="0.25">
      <c r="A123" s="1" t="s">
        <v>129</v>
      </c>
      <c r="B123" s="52" t="s">
        <v>409</v>
      </c>
      <c r="C123" s="28"/>
      <c r="D123" s="28"/>
      <c r="E123" s="199">
        <f>IFERROR(VLOOKUP($B123,'[3]Datos Meta 15'!$G$3:$I$160,3,FALSE),0)</f>
        <v>10</v>
      </c>
      <c r="F123" s="204">
        <v>9</v>
      </c>
      <c r="G123" s="199">
        <v>10</v>
      </c>
      <c r="H123" s="205">
        <v>9</v>
      </c>
    </row>
    <row r="124" spans="1:9" ht="15" thickBot="1" x14ac:dyDescent="0.25">
      <c r="A124" s="294" t="s">
        <v>440</v>
      </c>
      <c r="B124" s="295"/>
      <c r="C124" s="76">
        <f>D124/Metas!P7</f>
        <v>0.8775452368004395</v>
      </c>
      <c r="D124" s="75">
        <f>F124/I124</f>
        <v>0.43921139101861995</v>
      </c>
      <c r="E124" s="264">
        <f>SUM(E112:E123)</f>
        <v>532</v>
      </c>
      <c r="F124" s="207">
        <v>401</v>
      </c>
      <c r="G124" s="264">
        <v>450</v>
      </c>
      <c r="H124" s="207">
        <v>401</v>
      </c>
      <c r="I124" s="208">
        <v>913</v>
      </c>
    </row>
    <row r="125" spans="1:9" ht="17.25" customHeight="1" thickBot="1" x14ac:dyDescent="0.25">
      <c r="A125" s="1" t="s">
        <v>143</v>
      </c>
      <c r="B125" s="52" t="s">
        <v>410</v>
      </c>
      <c r="C125" s="28"/>
      <c r="D125" s="28"/>
      <c r="E125" s="199">
        <f>IFERROR(VLOOKUP($B125,'[3]Datos Meta 15'!$G$3:$I$160,3,FALSE),0)</f>
        <v>1224</v>
      </c>
      <c r="F125" s="200">
        <v>572</v>
      </c>
      <c r="G125" s="199">
        <v>612</v>
      </c>
      <c r="H125" s="201">
        <v>572</v>
      </c>
    </row>
    <row r="126" spans="1:9" ht="15" thickBot="1" x14ac:dyDescent="0.25">
      <c r="A126" s="1" t="s">
        <v>143</v>
      </c>
      <c r="B126" s="52" t="s">
        <v>411</v>
      </c>
      <c r="C126" s="28"/>
      <c r="D126" s="28"/>
      <c r="E126" s="199">
        <f>IFERROR(VLOOKUP($B126,'[3]Datos Meta 15'!$G$3:$I$160,3,FALSE),0)</f>
        <v>570</v>
      </c>
      <c r="F126" s="202">
        <v>282</v>
      </c>
      <c r="G126" s="199">
        <v>285</v>
      </c>
      <c r="H126" s="203">
        <v>282</v>
      </c>
    </row>
    <row r="127" spans="1:9" ht="15" thickBot="1" x14ac:dyDescent="0.25">
      <c r="A127" s="1" t="s">
        <v>143</v>
      </c>
      <c r="B127" s="52" t="s">
        <v>412</v>
      </c>
      <c r="C127" s="28"/>
      <c r="D127" s="28"/>
      <c r="E127" s="199">
        <f>IFERROR(VLOOKUP($B127,'[3]Datos Meta 15'!$G$3:$I$160,3,FALSE),0)</f>
        <v>412</v>
      </c>
      <c r="F127" s="202">
        <v>185</v>
      </c>
      <c r="G127" s="199">
        <v>206</v>
      </c>
      <c r="H127" s="203">
        <v>185</v>
      </c>
    </row>
    <row r="128" spans="1:9" ht="15" thickBot="1" x14ac:dyDescent="0.25">
      <c r="A128" s="1" t="s">
        <v>143</v>
      </c>
      <c r="B128" s="52" t="s">
        <v>413</v>
      </c>
      <c r="C128" s="28"/>
      <c r="D128" s="28"/>
      <c r="E128" s="199">
        <f>IFERROR(VLOOKUP($B128,'[3]Datos Meta 15'!$G$3:$I$160,3,FALSE),0)</f>
        <v>1070</v>
      </c>
      <c r="F128" s="202">
        <v>447</v>
      </c>
      <c r="G128" s="199">
        <v>535</v>
      </c>
      <c r="H128" s="203">
        <v>447</v>
      </c>
    </row>
    <row r="129" spans="1:9" ht="15" thickBot="1" x14ac:dyDescent="0.25">
      <c r="A129" s="1" t="s">
        <v>143</v>
      </c>
      <c r="B129" s="52" t="s">
        <v>414</v>
      </c>
      <c r="C129" s="28"/>
      <c r="D129" s="28"/>
      <c r="E129" s="199">
        <f>IFERROR(VLOOKUP($B129,'[3]Datos Meta 15'!$G$3:$I$160,3,FALSE),0)</f>
        <v>32</v>
      </c>
      <c r="F129" s="202">
        <v>34</v>
      </c>
      <c r="G129" s="199">
        <v>32</v>
      </c>
      <c r="H129" s="203">
        <v>34</v>
      </c>
    </row>
    <row r="130" spans="1:9" ht="15" thickBot="1" x14ac:dyDescent="0.25">
      <c r="A130" s="1" t="s">
        <v>143</v>
      </c>
      <c r="B130" s="52" t="s">
        <v>415</v>
      </c>
      <c r="C130" s="28"/>
      <c r="D130" s="28"/>
      <c r="E130" s="199">
        <f>IFERROR(VLOOKUP($B130,'[3]Datos Meta 15'!$G$3:$I$160,3,FALSE),0)</f>
        <v>43</v>
      </c>
      <c r="F130" s="202">
        <v>35</v>
      </c>
      <c r="G130" s="199">
        <v>43</v>
      </c>
      <c r="H130" s="203">
        <v>35</v>
      </c>
    </row>
    <row r="131" spans="1:9" ht="15" thickBot="1" x14ac:dyDescent="0.25">
      <c r="A131" s="1" t="s">
        <v>143</v>
      </c>
      <c r="B131" s="52" t="s">
        <v>416</v>
      </c>
      <c r="C131" s="28"/>
      <c r="D131" s="28"/>
      <c r="E131" s="199">
        <f>IFERROR(VLOOKUP($B131,'[3]Datos Meta 15'!$G$3:$I$160,3,FALSE),0)</f>
        <v>152</v>
      </c>
      <c r="F131" s="202">
        <v>73</v>
      </c>
      <c r="G131" s="199">
        <v>76</v>
      </c>
      <c r="H131" s="203">
        <v>73</v>
      </c>
    </row>
    <row r="132" spans="1:9" ht="15" thickBot="1" x14ac:dyDescent="0.25">
      <c r="A132" s="1" t="s">
        <v>143</v>
      </c>
      <c r="B132" s="52" t="s">
        <v>417</v>
      </c>
      <c r="C132" s="28"/>
      <c r="D132" s="28"/>
      <c r="E132" s="199">
        <f>IFERROR(VLOOKUP($B132,'[3]Datos Meta 15'!$G$3:$I$160,3,FALSE),0)</f>
        <v>45</v>
      </c>
      <c r="F132" s="202">
        <v>42</v>
      </c>
      <c r="G132" s="199">
        <v>45</v>
      </c>
      <c r="H132" s="203">
        <v>42</v>
      </c>
    </row>
    <row r="133" spans="1:9" ht="15" thickBot="1" x14ac:dyDescent="0.25">
      <c r="A133" s="1" t="s">
        <v>143</v>
      </c>
      <c r="B133" s="52" t="s">
        <v>418</v>
      </c>
      <c r="C133" s="28"/>
      <c r="D133" s="28"/>
      <c r="E133" s="199">
        <f>IFERROR(VLOOKUP($B133,'[3]Datos Meta 15'!$G$3:$I$160,3,FALSE),0)</f>
        <v>98</v>
      </c>
      <c r="F133" s="202">
        <v>40</v>
      </c>
      <c r="G133" s="199">
        <v>49</v>
      </c>
      <c r="H133" s="203">
        <v>40</v>
      </c>
    </row>
    <row r="134" spans="1:9" ht="15" thickBot="1" x14ac:dyDescent="0.25">
      <c r="A134" s="1" t="s">
        <v>143</v>
      </c>
      <c r="B134" s="52" t="s">
        <v>419</v>
      </c>
      <c r="C134" s="28"/>
      <c r="D134" s="28"/>
      <c r="E134" s="199">
        <f>IFERROR(VLOOKUP($B134,'[3]Datos Meta 15'!$G$3:$I$160,3,FALSE),0)</f>
        <v>81</v>
      </c>
      <c r="F134" s="202">
        <v>77</v>
      </c>
      <c r="G134" s="199">
        <v>81</v>
      </c>
      <c r="H134" s="203">
        <v>77</v>
      </c>
    </row>
    <row r="135" spans="1:9" ht="15" thickBot="1" x14ac:dyDescent="0.25">
      <c r="A135" s="1" t="s">
        <v>143</v>
      </c>
      <c r="B135" s="52" t="s">
        <v>420</v>
      </c>
      <c r="C135" s="28"/>
      <c r="D135" s="28"/>
      <c r="E135" s="199">
        <f>IFERROR(VLOOKUP($B135,'[3]Datos Meta 15'!$G$3:$I$160,3,FALSE),0)</f>
        <v>182</v>
      </c>
      <c r="F135" s="202">
        <v>78</v>
      </c>
      <c r="G135" s="199">
        <v>91</v>
      </c>
      <c r="H135" s="203">
        <v>78</v>
      </c>
    </row>
    <row r="136" spans="1:9" ht="15" thickBot="1" x14ac:dyDescent="0.25">
      <c r="A136" s="1" t="s">
        <v>143</v>
      </c>
      <c r="B136" s="52" t="s">
        <v>421</v>
      </c>
      <c r="C136" s="28"/>
      <c r="D136" s="28"/>
      <c r="E136" s="199">
        <f>IFERROR(VLOOKUP($B136,'[3]Datos Meta 15'!$G$3:$I$160,3,FALSE),0)</f>
        <v>33</v>
      </c>
      <c r="F136" s="202">
        <v>26</v>
      </c>
      <c r="G136" s="199">
        <v>33</v>
      </c>
      <c r="H136" s="203">
        <v>26</v>
      </c>
    </row>
    <row r="137" spans="1:9" ht="15" thickBot="1" x14ac:dyDescent="0.25">
      <c r="A137" s="1" t="s">
        <v>143</v>
      </c>
      <c r="B137" s="52" t="s">
        <v>422</v>
      </c>
      <c r="C137" s="28"/>
      <c r="D137" s="28"/>
      <c r="E137" s="199">
        <f>IFERROR(VLOOKUP($B137,'[3]Datos Meta 15'!$G$3:$I$160,3,FALSE),0)</f>
        <v>16</v>
      </c>
      <c r="F137" s="204">
        <v>6</v>
      </c>
      <c r="G137" s="199">
        <v>8</v>
      </c>
      <c r="H137" s="205">
        <v>6</v>
      </c>
    </row>
    <row r="138" spans="1:9" ht="15" thickBot="1" x14ac:dyDescent="0.25">
      <c r="A138" s="294" t="s">
        <v>441</v>
      </c>
      <c r="B138" s="295"/>
      <c r="C138" s="76">
        <f>D138/Metas!P12</f>
        <v>0.93075949140396741</v>
      </c>
      <c r="D138" s="75">
        <f>F138/I138</f>
        <v>0.51201079622132251</v>
      </c>
      <c r="E138" s="264">
        <f>SUM(E125:E137)</f>
        <v>3958</v>
      </c>
      <c r="F138" s="207">
        <v>1897</v>
      </c>
      <c r="G138" s="264">
        <v>2096</v>
      </c>
      <c r="H138" s="207">
        <v>1897</v>
      </c>
      <c r="I138" s="208">
        <v>3705</v>
      </c>
    </row>
    <row r="139" spans="1:9" ht="15" thickBot="1" x14ac:dyDescent="0.25">
      <c r="A139" s="3" t="s">
        <v>148</v>
      </c>
      <c r="B139" s="52" t="s">
        <v>423</v>
      </c>
      <c r="C139" s="28"/>
      <c r="D139" s="28"/>
      <c r="E139" s="199">
        <f>IFERROR(VLOOKUP($B139,'[3]Datos Meta 15'!$G$3:$I$160,3,FALSE),0)</f>
        <v>863</v>
      </c>
      <c r="F139" s="200">
        <v>837</v>
      </c>
      <c r="G139" s="199">
        <v>863</v>
      </c>
      <c r="H139" s="201">
        <v>837</v>
      </c>
    </row>
    <row r="140" spans="1:9" ht="15" thickBot="1" x14ac:dyDescent="0.25">
      <c r="A140" s="3" t="s">
        <v>148</v>
      </c>
      <c r="B140" s="52" t="s">
        <v>424</v>
      </c>
      <c r="C140" s="28"/>
      <c r="D140" s="28"/>
      <c r="E140" s="199">
        <f>IFERROR(VLOOKUP($B140,'[3]Datos Meta 15'!$G$3:$I$160,3,FALSE),0)</f>
        <v>31</v>
      </c>
      <c r="F140" s="202">
        <v>31</v>
      </c>
      <c r="G140" s="199">
        <v>31</v>
      </c>
      <c r="H140" s="203">
        <v>31</v>
      </c>
    </row>
    <row r="141" spans="1:9" ht="15" thickBot="1" x14ac:dyDescent="0.25">
      <c r="A141" s="3" t="s">
        <v>148</v>
      </c>
      <c r="B141" s="52" t="s">
        <v>425</v>
      </c>
      <c r="C141" s="28"/>
      <c r="D141" s="28"/>
      <c r="E141" s="199">
        <f>IFERROR(VLOOKUP($B141,'[3]Datos Meta 15'!$G$3:$I$160,3,FALSE),0)</f>
        <v>4</v>
      </c>
      <c r="F141" s="202">
        <v>5</v>
      </c>
      <c r="G141" s="199">
        <v>4</v>
      </c>
      <c r="H141" s="203">
        <v>5</v>
      </c>
    </row>
    <row r="142" spans="1:9" ht="15" thickBot="1" x14ac:dyDescent="0.25">
      <c r="A142" s="3" t="s">
        <v>148</v>
      </c>
      <c r="B142" s="52" t="s">
        <v>426</v>
      </c>
      <c r="C142" s="28"/>
      <c r="D142" s="28"/>
      <c r="E142" s="199">
        <f>IFERROR(VLOOKUP($B142,'[3]Datos Meta 15'!$G$3:$I$160,3,FALSE),0)</f>
        <v>39</v>
      </c>
      <c r="F142" s="204">
        <v>38</v>
      </c>
      <c r="G142" s="199">
        <v>39</v>
      </c>
      <c r="H142" s="205">
        <v>38</v>
      </c>
    </row>
    <row r="143" spans="1:9" ht="15" thickBot="1" x14ac:dyDescent="0.25">
      <c r="A143" s="294" t="s">
        <v>166</v>
      </c>
      <c r="B143" s="295"/>
      <c r="C143" s="76">
        <f>D143/Metas!P14</f>
        <v>1.1251936667035556</v>
      </c>
      <c r="D143" s="75">
        <f>F143/I143</f>
        <v>0.61930659415363698</v>
      </c>
      <c r="E143" s="264">
        <f>SUM(E139:E142)</f>
        <v>937</v>
      </c>
      <c r="F143" s="207">
        <v>911</v>
      </c>
      <c r="G143" s="264">
        <v>937</v>
      </c>
      <c r="H143" s="207">
        <v>911</v>
      </c>
      <c r="I143" s="208">
        <v>1471</v>
      </c>
    </row>
    <row r="144" spans="1:9" ht="15" thickBot="1" x14ac:dyDescent="0.25">
      <c r="A144" s="42" t="s">
        <v>156</v>
      </c>
      <c r="B144" s="52" t="s">
        <v>427</v>
      </c>
      <c r="C144" s="28"/>
      <c r="D144" s="28"/>
      <c r="E144" s="199">
        <f>IFERROR(VLOOKUP($B144,'[3]Datos Meta 15'!$G$3:$I$160,3,FALSE),0)</f>
        <v>177</v>
      </c>
      <c r="F144" s="200">
        <v>161</v>
      </c>
      <c r="G144" s="199">
        <v>177</v>
      </c>
      <c r="H144" s="201">
        <v>161</v>
      </c>
    </row>
    <row r="145" spans="1:9" ht="15" thickBot="1" x14ac:dyDescent="0.25">
      <c r="A145" s="42" t="s">
        <v>156</v>
      </c>
      <c r="B145" s="52" t="s">
        <v>428</v>
      </c>
      <c r="C145" s="28"/>
      <c r="D145" s="28"/>
      <c r="E145" s="199">
        <f>IFERROR(VLOOKUP($B145,'[3]Datos Meta 15'!$G$3:$I$160,3,FALSE),0)</f>
        <v>25</v>
      </c>
      <c r="F145" s="202">
        <v>25</v>
      </c>
      <c r="G145" s="199">
        <v>25</v>
      </c>
      <c r="H145" s="203">
        <v>25</v>
      </c>
    </row>
    <row r="146" spans="1:9" ht="15" thickBot="1" x14ac:dyDescent="0.25">
      <c r="A146" s="42" t="s">
        <v>156</v>
      </c>
      <c r="B146" s="52" t="s">
        <v>429</v>
      </c>
      <c r="C146" s="28"/>
      <c r="D146" s="28"/>
      <c r="E146" s="199">
        <f>IFERROR(VLOOKUP($B146,'[3]Datos Meta 15'!$G$3:$I$160,3,FALSE),0)</f>
        <v>28</v>
      </c>
      <c r="F146" s="202">
        <v>29</v>
      </c>
      <c r="G146" s="199">
        <v>28</v>
      </c>
      <c r="H146" s="203">
        <v>29</v>
      </c>
    </row>
    <row r="147" spans="1:9" ht="15" thickBot="1" x14ac:dyDescent="0.25">
      <c r="A147" s="42" t="s">
        <v>156</v>
      </c>
      <c r="B147" s="52" t="s">
        <v>430</v>
      </c>
      <c r="C147" s="28"/>
      <c r="D147" s="28"/>
      <c r="E147" s="199">
        <f>IFERROR(VLOOKUP($B147,'[3]Datos Meta 15'!$G$3:$I$160,3,FALSE),0)</f>
        <v>8</v>
      </c>
      <c r="F147" s="202">
        <v>10</v>
      </c>
      <c r="G147" s="199">
        <v>8</v>
      </c>
      <c r="H147" s="203">
        <v>10</v>
      </c>
    </row>
    <row r="148" spans="1:9" ht="15" thickBot="1" x14ac:dyDescent="0.25">
      <c r="A148" s="42" t="s">
        <v>156</v>
      </c>
      <c r="B148" s="52" t="s">
        <v>431</v>
      </c>
      <c r="C148" s="28"/>
      <c r="D148" s="28"/>
      <c r="E148" s="199">
        <f>IFERROR(VLOOKUP($B148,'[3]Datos Meta 15'!$G$3:$I$160,3,FALSE),0)</f>
        <v>60</v>
      </c>
      <c r="F148" s="202">
        <v>61</v>
      </c>
      <c r="G148" s="199">
        <v>60</v>
      </c>
      <c r="H148" s="203">
        <v>61</v>
      </c>
    </row>
    <row r="149" spans="1:9" ht="15" thickBot="1" x14ac:dyDescent="0.25">
      <c r="A149" s="42" t="s">
        <v>156</v>
      </c>
      <c r="B149" s="52" t="s">
        <v>432</v>
      </c>
      <c r="C149" s="28"/>
      <c r="D149" s="28"/>
      <c r="E149" s="199">
        <f>IFERROR(VLOOKUP($B149,'[3]Datos Meta 15'!$G$3:$I$160,3,FALSE),0)</f>
        <v>46</v>
      </c>
      <c r="F149" s="202">
        <v>45</v>
      </c>
      <c r="G149" s="199">
        <v>46</v>
      </c>
      <c r="H149" s="203">
        <v>45</v>
      </c>
    </row>
    <row r="150" spans="1:9" ht="15" thickBot="1" x14ac:dyDescent="0.25">
      <c r="A150" s="42" t="s">
        <v>156</v>
      </c>
      <c r="B150" s="52" t="s">
        <v>433</v>
      </c>
      <c r="C150" s="28"/>
      <c r="D150" s="28"/>
      <c r="E150" s="199">
        <f>IFERROR(VLOOKUP($B150,'[3]Datos Meta 15'!$G$3:$I$160,3,FALSE),0)</f>
        <v>23</v>
      </c>
      <c r="F150" s="204">
        <v>27</v>
      </c>
      <c r="G150" s="199">
        <v>23</v>
      </c>
      <c r="H150" s="205">
        <v>27</v>
      </c>
    </row>
    <row r="151" spans="1:9" ht="15" thickBot="1" x14ac:dyDescent="0.25">
      <c r="A151" s="294" t="s">
        <v>167</v>
      </c>
      <c r="B151" s="295"/>
      <c r="C151" s="76">
        <f>D151/Metas!P15</f>
        <v>1.0751009033250047</v>
      </c>
      <c r="D151" s="75">
        <f>F151/I151</f>
        <v>0.59173553719008265</v>
      </c>
      <c r="E151" s="264">
        <f>SUM(E144:E150)</f>
        <v>367</v>
      </c>
      <c r="F151" s="211">
        <v>358</v>
      </c>
      <c r="G151" s="264">
        <v>367</v>
      </c>
      <c r="H151" s="211">
        <v>358</v>
      </c>
      <c r="I151" s="208">
        <v>605</v>
      </c>
    </row>
    <row r="152" spans="1:9" ht="15" x14ac:dyDescent="0.25">
      <c r="C152" s="77"/>
      <c r="D152" s="39"/>
      <c r="E152" s="265" t="s">
        <v>614</v>
      </c>
      <c r="F152" s="265" t="s">
        <v>615</v>
      </c>
      <c r="G152" s="265" t="s">
        <v>614</v>
      </c>
      <c r="H152" s="265" t="s">
        <v>615</v>
      </c>
    </row>
  </sheetData>
  <mergeCells count="22">
    <mergeCell ref="A151:B151"/>
    <mergeCell ref="A38:B38"/>
    <mergeCell ref="A49:B49"/>
    <mergeCell ref="A64:B64"/>
    <mergeCell ref="A75:B75"/>
    <mergeCell ref="A143:B143"/>
    <mergeCell ref="A81:B81"/>
    <mergeCell ref="A92:B92"/>
    <mergeCell ref="A111:B111"/>
    <mergeCell ref="A124:B124"/>
    <mergeCell ref="A138:B138"/>
    <mergeCell ref="A1:A10"/>
    <mergeCell ref="B1:B10"/>
    <mergeCell ref="C1:C11"/>
    <mergeCell ref="D1:D10"/>
    <mergeCell ref="A26:B26"/>
    <mergeCell ref="E1:I1"/>
    <mergeCell ref="E2:H9"/>
    <mergeCell ref="I2:I9"/>
    <mergeCell ref="E10:F10"/>
    <mergeCell ref="G10:H10"/>
    <mergeCell ref="I10:I1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2"/>
  <sheetViews>
    <sheetView zoomScale="80" zoomScaleNormal="80" workbookViewId="0">
      <pane xSplit="1" ySplit="11" topLeftCell="B117" activePane="bottomRight" state="frozen"/>
      <selection activeCell="D12" sqref="D12"/>
      <selection pane="topRight" activeCell="D12" sqref="D12"/>
      <selection pane="bottomLeft" activeCell="D12" sqref="D12"/>
      <selection pane="bottomRight" activeCell="N127" sqref="N127"/>
    </sheetView>
  </sheetViews>
  <sheetFormatPr baseColWidth="10" defaultColWidth="11.42578125" defaultRowHeight="14.25" x14ac:dyDescent="0.2"/>
  <cols>
    <col min="1" max="1" width="24.28515625" style="27" bestFit="1" customWidth="1"/>
    <col min="2" max="2" width="84.5703125" style="42" bestFit="1" customWidth="1"/>
    <col min="3" max="3" width="16.7109375" style="27" customWidth="1"/>
    <col min="4" max="4" width="13.42578125" style="27" bestFit="1" customWidth="1"/>
    <col min="5" max="5" width="20" style="34" bestFit="1" customWidth="1"/>
    <col min="6" max="6" width="24.85546875" style="34" bestFit="1" customWidth="1"/>
    <col min="7" max="7" width="40" style="34" customWidth="1"/>
    <col min="8" max="16384" width="11.42578125" style="27"/>
  </cols>
  <sheetData>
    <row r="1" spans="1:7" s="86" customFormat="1" ht="129" customHeight="1" thickTop="1" thickBot="1" x14ac:dyDescent="0.25">
      <c r="A1" s="306" t="s">
        <v>0</v>
      </c>
      <c r="B1" s="361" t="s">
        <v>1</v>
      </c>
      <c r="C1" s="309" t="s">
        <v>170</v>
      </c>
      <c r="D1" s="447" t="s">
        <v>168</v>
      </c>
      <c r="E1" s="439" t="s">
        <v>281</v>
      </c>
      <c r="F1" s="440"/>
      <c r="G1" s="441"/>
    </row>
    <row r="2" spans="1:7" s="86" customFormat="1" ht="15" customHeight="1" thickTop="1" x14ac:dyDescent="0.2">
      <c r="A2" s="307"/>
      <c r="B2" s="310"/>
      <c r="C2" s="312"/>
      <c r="D2" s="314"/>
      <c r="E2" s="394" t="s">
        <v>2</v>
      </c>
      <c r="F2" s="395"/>
      <c r="G2" s="442" t="s">
        <v>3</v>
      </c>
    </row>
    <row r="3" spans="1:7" s="86" customFormat="1" ht="15" customHeight="1" x14ac:dyDescent="0.2">
      <c r="A3" s="307"/>
      <c r="B3" s="310"/>
      <c r="C3" s="312"/>
      <c r="D3" s="314"/>
      <c r="E3" s="397"/>
      <c r="F3" s="320"/>
      <c r="G3" s="443"/>
    </row>
    <row r="4" spans="1:7" s="86" customFormat="1" ht="15" customHeight="1" x14ac:dyDescent="0.2">
      <c r="A4" s="307"/>
      <c r="B4" s="310"/>
      <c r="C4" s="312"/>
      <c r="D4" s="314"/>
      <c r="E4" s="397"/>
      <c r="F4" s="320"/>
      <c r="G4" s="443"/>
    </row>
    <row r="5" spans="1:7" s="86" customFormat="1" ht="15" customHeight="1" x14ac:dyDescent="0.2">
      <c r="A5" s="307"/>
      <c r="B5" s="310"/>
      <c r="C5" s="312"/>
      <c r="D5" s="314"/>
      <c r="E5" s="397"/>
      <c r="F5" s="320"/>
      <c r="G5" s="443"/>
    </row>
    <row r="6" spans="1:7" s="86" customFormat="1" ht="15" customHeight="1" x14ac:dyDescent="0.2">
      <c r="A6" s="307"/>
      <c r="B6" s="310"/>
      <c r="C6" s="312"/>
      <c r="D6" s="314"/>
      <c r="E6" s="397"/>
      <c r="F6" s="320"/>
      <c r="G6" s="443"/>
    </row>
    <row r="7" spans="1:7" s="86" customFormat="1" ht="15" customHeight="1" x14ac:dyDescent="0.2">
      <c r="A7" s="307"/>
      <c r="B7" s="310"/>
      <c r="C7" s="312"/>
      <c r="D7" s="314"/>
      <c r="E7" s="397"/>
      <c r="F7" s="320"/>
      <c r="G7" s="443"/>
    </row>
    <row r="8" spans="1:7" s="86" customFormat="1" ht="15" customHeight="1" x14ac:dyDescent="0.2">
      <c r="A8" s="307"/>
      <c r="B8" s="310"/>
      <c r="C8" s="312"/>
      <c r="D8" s="314"/>
      <c r="E8" s="397"/>
      <c r="F8" s="320"/>
      <c r="G8" s="443"/>
    </row>
    <row r="9" spans="1:7" s="86" customFormat="1" ht="15.75" customHeight="1" thickBot="1" x14ac:dyDescent="0.25">
      <c r="A9" s="307"/>
      <c r="B9" s="310"/>
      <c r="C9" s="312"/>
      <c r="D9" s="314"/>
      <c r="E9" s="399"/>
      <c r="F9" s="400"/>
      <c r="G9" s="444"/>
    </row>
    <row r="10" spans="1:7" s="86" customFormat="1" ht="57.75" customHeight="1" thickTop="1" thickBot="1" x14ac:dyDescent="0.25">
      <c r="A10" s="308"/>
      <c r="B10" s="345"/>
      <c r="C10" s="312"/>
      <c r="D10" s="315"/>
      <c r="E10" s="391" t="s">
        <v>282</v>
      </c>
      <c r="F10" s="393"/>
      <c r="G10" s="448" t="s">
        <v>283</v>
      </c>
    </row>
    <row r="11" spans="1:7" s="86" customFormat="1" ht="15" thickBot="1" x14ac:dyDescent="0.25">
      <c r="A11" s="119"/>
      <c r="B11" s="120"/>
      <c r="C11" s="311"/>
      <c r="D11" s="196" t="s">
        <v>169</v>
      </c>
      <c r="E11" s="197" t="s">
        <v>277</v>
      </c>
      <c r="F11" s="198" t="s">
        <v>18</v>
      </c>
      <c r="G11" s="449"/>
    </row>
    <row r="12" spans="1:7" ht="15" thickBot="1" x14ac:dyDescent="0.25">
      <c r="A12" s="108" t="s">
        <v>38</v>
      </c>
      <c r="B12" s="52" t="s">
        <v>306</v>
      </c>
      <c r="C12" s="28"/>
      <c r="D12" s="28"/>
      <c r="E12" s="199">
        <v>4463</v>
      </c>
      <c r="F12" s="199">
        <v>2168</v>
      </c>
    </row>
    <row r="13" spans="1:7" ht="15" thickBot="1" x14ac:dyDescent="0.25">
      <c r="A13" s="1" t="s">
        <v>38</v>
      </c>
      <c r="B13" s="52" t="s">
        <v>307</v>
      </c>
      <c r="C13" s="28"/>
      <c r="D13" s="28"/>
      <c r="E13" s="199">
        <v>2719</v>
      </c>
      <c r="F13" s="199">
        <v>1542</v>
      </c>
    </row>
    <row r="14" spans="1:7" ht="15" thickBot="1" x14ac:dyDescent="0.25">
      <c r="A14" s="1" t="s">
        <v>38</v>
      </c>
      <c r="B14" s="52" t="s">
        <v>308</v>
      </c>
      <c r="C14" s="28"/>
      <c r="D14" s="28"/>
      <c r="E14" s="199">
        <v>3538</v>
      </c>
      <c r="F14" s="199">
        <v>1997</v>
      </c>
    </row>
    <row r="15" spans="1:7" ht="15" thickBot="1" x14ac:dyDescent="0.25">
      <c r="A15" s="1" t="s">
        <v>38</v>
      </c>
      <c r="B15" s="52" t="s">
        <v>309</v>
      </c>
      <c r="C15" s="28"/>
      <c r="D15" s="28"/>
      <c r="E15" s="199">
        <v>4102</v>
      </c>
      <c r="F15" s="199">
        <v>1835</v>
      </c>
    </row>
    <row r="16" spans="1:7" ht="15" thickBot="1" x14ac:dyDescent="0.25">
      <c r="A16" s="1" t="s">
        <v>38</v>
      </c>
      <c r="B16" s="54" t="s">
        <v>310</v>
      </c>
      <c r="C16" s="30"/>
      <c r="D16" s="28"/>
      <c r="E16" s="199">
        <v>2348</v>
      </c>
      <c r="F16" s="199">
        <v>1347</v>
      </c>
    </row>
    <row r="17" spans="1:7" ht="15" thickBot="1" x14ac:dyDescent="0.25">
      <c r="A17" s="1" t="s">
        <v>38</v>
      </c>
      <c r="B17" s="52" t="s">
        <v>311</v>
      </c>
      <c r="C17" s="28"/>
      <c r="D17" s="28"/>
      <c r="E17" s="199">
        <v>1969</v>
      </c>
      <c r="F17" s="199">
        <v>997</v>
      </c>
    </row>
    <row r="18" spans="1:7" ht="15" thickBot="1" x14ac:dyDescent="0.25">
      <c r="A18" s="1" t="s">
        <v>38</v>
      </c>
      <c r="B18" s="52" t="s">
        <v>312</v>
      </c>
      <c r="C18" s="28"/>
      <c r="D18" s="28"/>
      <c r="E18" s="199">
        <v>264</v>
      </c>
      <c r="F18" s="199">
        <v>123</v>
      </c>
    </row>
    <row r="19" spans="1:7" ht="15" thickBot="1" x14ac:dyDescent="0.25">
      <c r="A19" s="1" t="s">
        <v>38</v>
      </c>
      <c r="B19" s="52" t="s">
        <v>313</v>
      </c>
      <c r="C19" s="28"/>
      <c r="D19" s="28"/>
      <c r="E19" s="199">
        <v>275</v>
      </c>
      <c r="F19" s="199">
        <v>91</v>
      </c>
    </row>
    <row r="20" spans="1:7" ht="15" thickBot="1" x14ac:dyDescent="0.25">
      <c r="A20" s="1" t="s">
        <v>38</v>
      </c>
      <c r="B20" s="52" t="s">
        <v>314</v>
      </c>
      <c r="C20" s="28"/>
      <c r="D20" s="28"/>
      <c r="E20" s="199">
        <v>329</v>
      </c>
      <c r="F20" s="199">
        <v>152</v>
      </c>
    </row>
    <row r="21" spans="1:7" ht="15" thickBot="1" x14ac:dyDescent="0.25">
      <c r="A21" s="1" t="s">
        <v>38</v>
      </c>
      <c r="B21" s="52" t="s">
        <v>315</v>
      </c>
      <c r="C21" s="31"/>
      <c r="D21" s="28"/>
      <c r="E21" s="199">
        <v>174</v>
      </c>
      <c r="F21" s="199">
        <v>70</v>
      </c>
    </row>
    <row r="22" spans="1:7" ht="15" thickBot="1" x14ac:dyDescent="0.25">
      <c r="A22" s="1" t="s">
        <v>38</v>
      </c>
      <c r="B22" s="52" t="s">
        <v>316</v>
      </c>
      <c r="C22" s="28"/>
      <c r="D22" s="28"/>
      <c r="E22" s="199">
        <v>447</v>
      </c>
      <c r="F22" s="199">
        <v>185</v>
      </c>
    </row>
    <row r="23" spans="1:7" ht="15" thickBot="1" x14ac:dyDescent="0.25">
      <c r="A23" s="1" t="s">
        <v>38</v>
      </c>
      <c r="B23" s="52" t="s">
        <v>317</v>
      </c>
      <c r="C23" s="28"/>
      <c r="D23" s="28"/>
      <c r="E23" s="199">
        <v>199</v>
      </c>
      <c r="F23" s="199">
        <v>95</v>
      </c>
    </row>
    <row r="24" spans="1:7" ht="15" thickBot="1" x14ac:dyDescent="0.25">
      <c r="A24" s="1" t="s">
        <v>38</v>
      </c>
      <c r="B24" s="52" t="s">
        <v>318</v>
      </c>
      <c r="C24" s="28"/>
      <c r="D24" s="28"/>
      <c r="E24" s="199">
        <v>360</v>
      </c>
      <c r="F24" s="199">
        <v>197</v>
      </c>
    </row>
    <row r="25" spans="1:7" ht="15" thickBot="1" x14ac:dyDescent="0.25">
      <c r="A25" s="40" t="s">
        <v>38</v>
      </c>
      <c r="B25" s="52" t="s">
        <v>319</v>
      </c>
      <c r="C25" s="28"/>
      <c r="D25" s="28"/>
      <c r="E25" s="199">
        <v>276</v>
      </c>
      <c r="F25" s="199">
        <v>137</v>
      </c>
    </row>
    <row r="26" spans="1:7" ht="15" thickBot="1" x14ac:dyDescent="0.25">
      <c r="A26" s="294" t="s">
        <v>434</v>
      </c>
      <c r="B26" s="295"/>
      <c r="C26" s="176">
        <v>0.95099809826965576</v>
      </c>
      <c r="D26" s="206">
        <v>0.41843916323864855</v>
      </c>
      <c r="E26" s="264">
        <v>21463</v>
      </c>
      <c r="F26" s="207">
        <v>10936</v>
      </c>
      <c r="G26" s="208">
        <v>51293</v>
      </c>
    </row>
    <row r="27" spans="1:7" ht="15" thickBot="1" x14ac:dyDescent="0.25">
      <c r="A27" s="1" t="s">
        <v>39</v>
      </c>
      <c r="B27" s="52" t="s">
        <v>320</v>
      </c>
      <c r="C27" s="28"/>
      <c r="D27" s="28"/>
      <c r="E27" s="199">
        <v>3148</v>
      </c>
      <c r="F27" s="200">
        <v>1268</v>
      </c>
    </row>
    <row r="28" spans="1:7" ht="15" thickBot="1" x14ac:dyDescent="0.25">
      <c r="A28" s="1" t="s">
        <v>39</v>
      </c>
      <c r="B28" s="52" t="s">
        <v>321</v>
      </c>
      <c r="C28" s="28"/>
      <c r="D28" s="28"/>
      <c r="E28" s="199">
        <v>2650</v>
      </c>
      <c r="F28" s="200">
        <v>1384</v>
      </c>
    </row>
    <row r="29" spans="1:7" ht="15" thickBot="1" x14ac:dyDescent="0.25">
      <c r="A29" s="1" t="s">
        <v>39</v>
      </c>
      <c r="B29" s="52" t="s">
        <v>322</v>
      </c>
      <c r="C29" s="28"/>
      <c r="D29" s="28"/>
      <c r="E29" s="199">
        <v>3558</v>
      </c>
      <c r="F29" s="200">
        <v>1898</v>
      </c>
    </row>
    <row r="30" spans="1:7" ht="15" thickBot="1" x14ac:dyDescent="0.25">
      <c r="A30" s="1" t="s">
        <v>39</v>
      </c>
      <c r="B30" s="52" t="s">
        <v>323</v>
      </c>
      <c r="C30" s="28"/>
      <c r="D30" s="28"/>
      <c r="E30" s="199">
        <v>906</v>
      </c>
      <c r="F30" s="200">
        <v>424</v>
      </c>
    </row>
    <row r="31" spans="1:7" ht="15" thickBot="1" x14ac:dyDescent="0.25">
      <c r="A31" s="1" t="s">
        <v>39</v>
      </c>
      <c r="B31" s="52" t="s">
        <v>324</v>
      </c>
      <c r="C31" s="28"/>
      <c r="D31" s="28"/>
      <c r="E31" s="199">
        <v>4105</v>
      </c>
      <c r="F31" s="200">
        <v>1780</v>
      </c>
    </row>
    <row r="32" spans="1:7" ht="15" thickBot="1" x14ac:dyDescent="0.25">
      <c r="A32" s="1" t="s">
        <v>39</v>
      </c>
      <c r="B32" s="52" t="s">
        <v>325</v>
      </c>
      <c r="C32" s="28"/>
      <c r="D32" s="28"/>
      <c r="E32" s="199">
        <v>382</v>
      </c>
      <c r="F32" s="200">
        <v>147</v>
      </c>
    </row>
    <row r="33" spans="1:7" ht="15" thickBot="1" x14ac:dyDescent="0.25">
      <c r="A33" s="1" t="s">
        <v>39</v>
      </c>
      <c r="B33" s="52" t="s">
        <v>326</v>
      </c>
      <c r="C33" s="28"/>
      <c r="D33" s="28"/>
      <c r="E33" s="199">
        <v>96</v>
      </c>
      <c r="F33" s="200">
        <v>45</v>
      </c>
    </row>
    <row r="34" spans="1:7" ht="15" thickBot="1" x14ac:dyDescent="0.25">
      <c r="A34" s="1" t="s">
        <v>39</v>
      </c>
      <c r="B34" s="52" t="s">
        <v>327</v>
      </c>
      <c r="C34" s="28"/>
      <c r="D34" s="28"/>
      <c r="E34" s="199">
        <v>326</v>
      </c>
      <c r="F34" s="200">
        <v>153</v>
      </c>
    </row>
    <row r="35" spans="1:7" ht="15" thickBot="1" x14ac:dyDescent="0.25">
      <c r="A35" s="1" t="s">
        <v>39</v>
      </c>
      <c r="B35" s="52" t="s">
        <v>328</v>
      </c>
      <c r="C35" s="28"/>
      <c r="D35" s="28"/>
      <c r="E35" s="199">
        <v>1854</v>
      </c>
      <c r="F35" s="200">
        <v>883</v>
      </c>
    </row>
    <row r="36" spans="1:7" ht="15" thickBot="1" x14ac:dyDescent="0.25">
      <c r="A36" s="42" t="s">
        <v>39</v>
      </c>
      <c r="B36" s="123" t="s">
        <v>329</v>
      </c>
      <c r="C36" s="28"/>
      <c r="D36" s="28"/>
      <c r="E36" s="199">
        <v>1524</v>
      </c>
      <c r="F36" s="200">
        <v>910</v>
      </c>
    </row>
    <row r="37" spans="1:7" ht="15" thickBot="1" x14ac:dyDescent="0.25">
      <c r="A37" s="42" t="s">
        <v>39</v>
      </c>
      <c r="B37" s="40" t="s">
        <v>330</v>
      </c>
      <c r="C37" s="28"/>
      <c r="D37" s="28"/>
      <c r="E37" s="199">
        <v>1592</v>
      </c>
      <c r="F37" s="200">
        <v>894</v>
      </c>
    </row>
    <row r="38" spans="1:7" ht="15" thickBot="1" x14ac:dyDescent="0.25">
      <c r="A38" s="294" t="s">
        <v>435</v>
      </c>
      <c r="B38" s="295"/>
      <c r="C38" s="176">
        <v>0.92026698297179388</v>
      </c>
      <c r="D38" s="206">
        <v>0.4049174725075893</v>
      </c>
      <c r="E38" s="264">
        <v>20141</v>
      </c>
      <c r="F38" s="240">
        <v>9786</v>
      </c>
      <c r="G38" s="208">
        <v>49741</v>
      </c>
    </row>
    <row r="39" spans="1:7" ht="15" thickBot="1" x14ac:dyDescent="0.25">
      <c r="A39" s="1" t="s">
        <v>58</v>
      </c>
      <c r="B39" s="52" t="s">
        <v>331</v>
      </c>
      <c r="C39" s="28"/>
      <c r="D39" s="28"/>
      <c r="E39" s="199">
        <v>137</v>
      </c>
      <c r="F39" s="201">
        <v>109</v>
      </c>
    </row>
    <row r="40" spans="1:7" ht="15" thickBot="1" x14ac:dyDescent="0.25">
      <c r="A40" s="1" t="s">
        <v>58</v>
      </c>
      <c r="B40" s="52" t="s">
        <v>332</v>
      </c>
      <c r="C40" s="28"/>
      <c r="D40" s="28"/>
      <c r="E40" s="199">
        <v>106</v>
      </c>
      <c r="F40" s="201">
        <v>60</v>
      </c>
    </row>
    <row r="41" spans="1:7" ht="15" thickBot="1" x14ac:dyDescent="0.25">
      <c r="A41" s="1" t="s">
        <v>58</v>
      </c>
      <c r="B41" s="52" t="s">
        <v>333</v>
      </c>
      <c r="C41" s="28"/>
      <c r="D41" s="28"/>
      <c r="E41" s="199">
        <v>170</v>
      </c>
      <c r="F41" s="203">
        <v>68</v>
      </c>
    </row>
    <row r="42" spans="1:7" ht="15" thickBot="1" x14ac:dyDescent="0.25">
      <c r="A42" s="1" t="s">
        <v>58</v>
      </c>
      <c r="B42" s="52" t="s">
        <v>334</v>
      </c>
      <c r="C42" s="28"/>
      <c r="D42" s="28"/>
      <c r="E42" s="199">
        <v>32</v>
      </c>
      <c r="F42" s="203">
        <v>15</v>
      </c>
    </row>
    <row r="43" spans="1:7" ht="15" thickBot="1" x14ac:dyDescent="0.25">
      <c r="A43" s="1" t="s">
        <v>58</v>
      </c>
      <c r="B43" s="52" t="s">
        <v>335</v>
      </c>
      <c r="C43" s="28"/>
      <c r="D43" s="28"/>
      <c r="E43" s="199">
        <v>259</v>
      </c>
      <c r="F43" s="203">
        <v>143</v>
      </c>
    </row>
    <row r="44" spans="1:7" ht="15" thickBot="1" x14ac:dyDescent="0.25">
      <c r="A44" s="1" t="s">
        <v>58</v>
      </c>
      <c r="B44" s="52" t="s">
        <v>336</v>
      </c>
      <c r="C44" s="28"/>
      <c r="D44" s="28"/>
      <c r="E44" s="199">
        <v>134</v>
      </c>
      <c r="F44" s="203">
        <v>68</v>
      </c>
    </row>
    <row r="45" spans="1:7" ht="15" thickBot="1" x14ac:dyDescent="0.25">
      <c r="A45" s="1" t="s">
        <v>58</v>
      </c>
      <c r="B45" s="52" t="s">
        <v>337</v>
      </c>
      <c r="C45" s="28"/>
      <c r="D45" s="28"/>
      <c r="E45" s="199">
        <v>110</v>
      </c>
      <c r="F45" s="203">
        <v>50</v>
      </c>
    </row>
    <row r="46" spans="1:7" ht="15" thickBot="1" x14ac:dyDescent="0.25">
      <c r="A46" s="1" t="s">
        <v>58</v>
      </c>
      <c r="B46" s="52" t="s">
        <v>338</v>
      </c>
      <c r="C46" s="28"/>
      <c r="D46" s="28"/>
      <c r="E46" s="199">
        <v>47</v>
      </c>
      <c r="F46" s="203">
        <v>29</v>
      </c>
    </row>
    <row r="47" spans="1:7" ht="15" thickBot="1" x14ac:dyDescent="0.25">
      <c r="A47" s="1" t="s">
        <v>58</v>
      </c>
      <c r="B47" s="52" t="s">
        <v>339</v>
      </c>
      <c r="C47" s="28"/>
      <c r="D47" s="28"/>
      <c r="E47" s="199">
        <v>61</v>
      </c>
      <c r="F47" s="203">
        <v>25</v>
      </c>
    </row>
    <row r="48" spans="1:7" ht="15" thickBot="1" x14ac:dyDescent="0.25">
      <c r="A48" s="40" t="s">
        <v>58</v>
      </c>
      <c r="B48" s="40" t="s">
        <v>340</v>
      </c>
      <c r="E48" s="199">
        <v>482</v>
      </c>
      <c r="F48" s="203">
        <v>277</v>
      </c>
    </row>
    <row r="49" spans="1:7" ht="15" thickBot="1" x14ac:dyDescent="0.25">
      <c r="A49" s="294" t="s">
        <v>436</v>
      </c>
      <c r="B49" s="295"/>
      <c r="C49" s="176">
        <v>0.8842763928330607</v>
      </c>
      <c r="D49" s="206">
        <v>0.38917004048582998</v>
      </c>
      <c r="E49" s="264">
        <v>1538</v>
      </c>
      <c r="F49" s="207">
        <v>844</v>
      </c>
      <c r="G49" s="208">
        <v>3952</v>
      </c>
    </row>
    <row r="50" spans="1:7" ht="18.75" customHeight="1" thickBot="1" x14ac:dyDescent="0.25">
      <c r="A50" s="1" t="s">
        <v>72</v>
      </c>
      <c r="B50" s="52" t="s">
        <v>341</v>
      </c>
      <c r="C50" s="28"/>
      <c r="D50" s="28"/>
      <c r="E50" s="199">
        <v>904</v>
      </c>
      <c r="F50" s="201">
        <v>401</v>
      </c>
    </row>
    <row r="51" spans="1:7" ht="15" thickBot="1" x14ac:dyDescent="0.25">
      <c r="A51" s="1" t="s">
        <v>72</v>
      </c>
      <c r="B51" s="52" t="s">
        <v>342</v>
      </c>
      <c r="C51" s="28"/>
      <c r="D51" s="28"/>
      <c r="E51" s="199">
        <v>202</v>
      </c>
      <c r="F51" s="201">
        <v>70</v>
      </c>
    </row>
    <row r="52" spans="1:7" ht="15" thickBot="1" x14ac:dyDescent="0.25">
      <c r="A52" s="1" t="s">
        <v>72</v>
      </c>
      <c r="B52" s="52" t="s">
        <v>343</v>
      </c>
      <c r="C52" s="28"/>
      <c r="D52" s="28"/>
      <c r="E52" s="199">
        <v>0</v>
      </c>
      <c r="F52" s="201">
        <v>37</v>
      </c>
    </row>
    <row r="53" spans="1:7" ht="15" thickBot="1" x14ac:dyDescent="0.25">
      <c r="A53" s="1" t="s">
        <v>72</v>
      </c>
      <c r="B53" s="52" t="s">
        <v>344</v>
      </c>
      <c r="C53" s="28"/>
      <c r="D53" s="28"/>
      <c r="E53" s="199">
        <v>79</v>
      </c>
      <c r="F53" s="201">
        <v>36</v>
      </c>
    </row>
    <row r="54" spans="1:7" ht="15" thickBot="1" x14ac:dyDescent="0.25">
      <c r="A54" s="1" t="s">
        <v>72</v>
      </c>
      <c r="B54" s="52" t="s">
        <v>345</v>
      </c>
      <c r="C54" s="28"/>
      <c r="D54" s="28"/>
      <c r="E54" s="199">
        <v>0</v>
      </c>
      <c r="F54" s="201">
        <v>7</v>
      </c>
    </row>
    <row r="55" spans="1:7" ht="15" thickBot="1" x14ac:dyDescent="0.25">
      <c r="A55" s="1" t="s">
        <v>72</v>
      </c>
      <c r="B55" s="52" t="s">
        <v>346</v>
      </c>
      <c r="C55" s="28"/>
      <c r="D55" s="28"/>
      <c r="E55" s="199">
        <v>99</v>
      </c>
      <c r="F55" s="201">
        <v>52</v>
      </c>
    </row>
    <row r="56" spans="1:7" ht="15" thickBot="1" x14ac:dyDescent="0.25">
      <c r="A56" s="1" t="s">
        <v>72</v>
      </c>
      <c r="B56" s="52" t="s">
        <v>347</v>
      </c>
      <c r="C56" s="28"/>
      <c r="D56" s="28"/>
      <c r="E56" s="199">
        <v>135</v>
      </c>
      <c r="F56" s="201">
        <v>46</v>
      </c>
    </row>
    <row r="57" spans="1:7" ht="15" thickBot="1" x14ac:dyDescent="0.25">
      <c r="A57" s="1" t="s">
        <v>72</v>
      </c>
      <c r="B57" s="52" t="s">
        <v>348</v>
      </c>
      <c r="C57" s="28"/>
      <c r="D57" s="28"/>
      <c r="E57" s="199">
        <v>38</v>
      </c>
      <c r="F57" s="201">
        <v>11</v>
      </c>
    </row>
    <row r="58" spans="1:7" ht="15" thickBot="1" x14ac:dyDescent="0.25">
      <c r="A58" s="1" t="s">
        <v>72</v>
      </c>
      <c r="B58" s="52" t="s">
        <v>349</v>
      </c>
      <c r="C58" s="28"/>
      <c r="D58" s="28"/>
      <c r="E58" s="199">
        <v>156</v>
      </c>
      <c r="F58" s="201">
        <v>56</v>
      </c>
    </row>
    <row r="59" spans="1:7" ht="15" thickBot="1" x14ac:dyDescent="0.25">
      <c r="A59" s="1" t="s">
        <v>72</v>
      </c>
      <c r="B59" s="52" t="s">
        <v>350</v>
      </c>
      <c r="C59" s="28"/>
      <c r="D59" s="28"/>
      <c r="E59" s="199">
        <v>77</v>
      </c>
      <c r="F59" s="201">
        <v>25</v>
      </c>
    </row>
    <row r="60" spans="1:7" ht="15" thickBot="1" x14ac:dyDescent="0.25">
      <c r="A60" s="1" t="s">
        <v>72</v>
      </c>
      <c r="B60" s="52" t="s">
        <v>351</v>
      </c>
      <c r="C60" s="28"/>
      <c r="D60" s="28"/>
      <c r="E60" s="199">
        <v>261</v>
      </c>
      <c r="F60" s="201">
        <v>126</v>
      </c>
    </row>
    <row r="61" spans="1:7" ht="15" thickBot="1" x14ac:dyDescent="0.25">
      <c r="A61" s="1" t="s">
        <v>72</v>
      </c>
      <c r="B61" s="52" t="s">
        <v>352</v>
      </c>
      <c r="C61" s="28"/>
      <c r="D61" s="28"/>
      <c r="E61" s="199">
        <v>81</v>
      </c>
      <c r="F61" s="201">
        <v>26</v>
      </c>
    </row>
    <row r="62" spans="1:7" ht="15" thickBot="1" x14ac:dyDescent="0.25">
      <c r="A62" s="1" t="s">
        <v>72</v>
      </c>
      <c r="B62" s="52" t="s">
        <v>353</v>
      </c>
      <c r="C62" s="28"/>
      <c r="D62" s="28"/>
      <c r="E62" s="199">
        <v>78</v>
      </c>
      <c r="F62" s="201">
        <v>29</v>
      </c>
    </row>
    <row r="63" spans="1:7" ht="15" thickBot="1" x14ac:dyDescent="0.25">
      <c r="A63" s="51" t="s">
        <v>72</v>
      </c>
      <c r="B63" s="52" t="s">
        <v>354</v>
      </c>
      <c r="E63" s="199">
        <v>2590</v>
      </c>
      <c r="F63" s="201">
        <v>1039</v>
      </c>
    </row>
    <row r="64" spans="1:7" ht="15" thickBot="1" x14ac:dyDescent="0.25">
      <c r="A64" s="294" t="s">
        <v>160</v>
      </c>
      <c r="B64" s="295"/>
      <c r="C64" s="176">
        <v>1.1211190199034409</v>
      </c>
      <c r="D64" s="206">
        <v>0.6502490315439956</v>
      </c>
      <c r="E64" s="264">
        <v>4700</v>
      </c>
      <c r="F64" s="207">
        <v>1961</v>
      </c>
      <c r="G64" s="208">
        <v>7228</v>
      </c>
    </row>
    <row r="65" spans="1:7" ht="15" thickBot="1" x14ac:dyDescent="0.25">
      <c r="A65" s="1" t="s">
        <v>83</v>
      </c>
      <c r="B65" s="52" t="s">
        <v>355</v>
      </c>
      <c r="C65" s="28"/>
      <c r="D65" s="28"/>
      <c r="E65" s="199">
        <v>692</v>
      </c>
      <c r="F65" s="201">
        <v>313</v>
      </c>
    </row>
    <row r="66" spans="1:7" ht="15" thickBot="1" x14ac:dyDescent="0.25">
      <c r="A66" s="1" t="s">
        <v>83</v>
      </c>
      <c r="B66" s="52" t="s">
        <v>356</v>
      </c>
      <c r="C66" s="28"/>
      <c r="D66" s="28"/>
      <c r="E66" s="199">
        <v>353</v>
      </c>
      <c r="F66" s="201">
        <v>111</v>
      </c>
    </row>
    <row r="67" spans="1:7" ht="15" thickBot="1" x14ac:dyDescent="0.25">
      <c r="A67" s="1" t="s">
        <v>83</v>
      </c>
      <c r="B67" s="52" t="s">
        <v>357</v>
      </c>
      <c r="C67" s="28"/>
      <c r="D67" s="28"/>
      <c r="E67" s="199">
        <v>124</v>
      </c>
      <c r="F67" s="201">
        <v>25</v>
      </c>
    </row>
    <row r="68" spans="1:7" ht="15" thickBot="1" x14ac:dyDescent="0.25">
      <c r="A68" s="1" t="s">
        <v>83</v>
      </c>
      <c r="B68" s="52" t="s">
        <v>358</v>
      </c>
      <c r="C68" s="28"/>
      <c r="D68" s="28"/>
      <c r="E68" s="199">
        <v>169</v>
      </c>
      <c r="F68" s="201">
        <v>49</v>
      </c>
    </row>
    <row r="69" spans="1:7" ht="15" thickBot="1" x14ac:dyDescent="0.25">
      <c r="A69" s="1" t="s">
        <v>83</v>
      </c>
      <c r="B69" s="52" t="s">
        <v>359</v>
      </c>
      <c r="C69" s="28"/>
      <c r="D69" s="28"/>
      <c r="E69" s="199">
        <v>55</v>
      </c>
      <c r="F69" s="201">
        <v>8</v>
      </c>
    </row>
    <row r="70" spans="1:7" ht="15" thickBot="1" x14ac:dyDescent="0.25">
      <c r="A70" s="1" t="s">
        <v>83</v>
      </c>
      <c r="B70" s="52" t="s">
        <v>360</v>
      </c>
      <c r="C70" s="28"/>
      <c r="D70" s="28"/>
      <c r="E70" s="199">
        <v>151</v>
      </c>
      <c r="F70" s="201">
        <v>48</v>
      </c>
    </row>
    <row r="71" spans="1:7" ht="15" thickBot="1" x14ac:dyDescent="0.25">
      <c r="A71" s="1" t="s">
        <v>83</v>
      </c>
      <c r="B71" s="52" t="s">
        <v>361</v>
      </c>
      <c r="C71" s="28"/>
      <c r="D71" s="28"/>
      <c r="E71" s="199">
        <v>29</v>
      </c>
      <c r="F71" s="201">
        <v>8</v>
      </c>
    </row>
    <row r="72" spans="1:7" ht="15" thickBot="1" x14ac:dyDescent="0.25">
      <c r="A72" s="1" t="s">
        <v>83</v>
      </c>
      <c r="B72" s="52" t="s">
        <v>362</v>
      </c>
      <c r="C72" s="28"/>
      <c r="D72" s="28"/>
      <c r="E72" s="199">
        <v>47</v>
      </c>
      <c r="F72" s="201">
        <v>7</v>
      </c>
    </row>
    <row r="73" spans="1:7" ht="15" thickBot="1" x14ac:dyDescent="0.25">
      <c r="A73" s="1" t="s">
        <v>83</v>
      </c>
      <c r="B73" s="52" t="s">
        <v>363</v>
      </c>
      <c r="C73" s="28"/>
      <c r="D73" s="28"/>
      <c r="E73" s="199">
        <v>26</v>
      </c>
      <c r="F73" s="201">
        <v>12</v>
      </c>
    </row>
    <row r="74" spans="1:7" ht="15" thickBot="1" x14ac:dyDescent="0.25">
      <c r="A74" s="1" t="s">
        <v>83</v>
      </c>
      <c r="B74" s="52" t="s">
        <v>364</v>
      </c>
      <c r="E74" s="199">
        <v>17</v>
      </c>
      <c r="F74" s="201">
        <v>0</v>
      </c>
    </row>
    <row r="75" spans="1:7" ht="15" thickBot="1" x14ac:dyDescent="0.25">
      <c r="A75" s="294" t="s">
        <v>437</v>
      </c>
      <c r="B75" s="295"/>
      <c r="C75" s="176">
        <v>0.97958066172293556</v>
      </c>
      <c r="D75" s="206">
        <v>0.56835269993164728</v>
      </c>
      <c r="E75" s="264">
        <v>1663</v>
      </c>
      <c r="F75" s="207">
        <v>581</v>
      </c>
      <c r="G75" s="208">
        <v>2926</v>
      </c>
    </row>
    <row r="76" spans="1:7" ht="15" thickBot="1" x14ac:dyDescent="0.25">
      <c r="A76" s="1" t="s">
        <v>89</v>
      </c>
      <c r="B76" s="52" t="s">
        <v>365</v>
      </c>
      <c r="C76" s="28"/>
      <c r="D76" s="28"/>
      <c r="E76" s="199">
        <v>213</v>
      </c>
      <c r="F76" s="201">
        <v>86</v>
      </c>
    </row>
    <row r="77" spans="1:7" ht="15" thickBot="1" x14ac:dyDescent="0.25">
      <c r="A77" s="1" t="s">
        <v>89</v>
      </c>
      <c r="B77" s="52" t="s">
        <v>366</v>
      </c>
      <c r="C77" s="28"/>
      <c r="D77" s="28"/>
      <c r="E77" s="199">
        <v>188</v>
      </c>
      <c r="F77" s="201">
        <v>43</v>
      </c>
    </row>
    <row r="78" spans="1:7" ht="15" thickBot="1" x14ac:dyDescent="0.25">
      <c r="A78" s="1" t="s">
        <v>89</v>
      </c>
      <c r="B78" s="52" t="s">
        <v>367</v>
      </c>
      <c r="C78" s="28"/>
      <c r="D78" s="28"/>
      <c r="E78" s="199">
        <v>592</v>
      </c>
      <c r="F78" s="201">
        <v>251</v>
      </c>
    </row>
    <row r="79" spans="1:7" ht="15" thickBot="1" x14ac:dyDescent="0.25">
      <c r="A79" s="1" t="s">
        <v>89</v>
      </c>
      <c r="B79" s="52" t="s">
        <v>368</v>
      </c>
      <c r="C79" s="28"/>
      <c r="D79" s="28"/>
      <c r="E79" s="199">
        <v>62</v>
      </c>
      <c r="F79" s="201">
        <v>14</v>
      </c>
    </row>
    <row r="80" spans="1:7" ht="15" thickBot="1" x14ac:dyDescent="0.25">
      <c r="A80" s="1" t="s">
        <v>89</v>
      </c>
      <c r="B80" s="52" t="s">
        <v>369</v>
      </c>
      <c r="E80" s="199">
        <v>141</v>
      </c>
      <c r="F80" s="201">
        <v>38</v>
      </c>
    </row>
    <row r="81" spans="1:7" ht="15" thickBot="1" x14ac:dyDescent="0.25">
      <c r="A81" s="294" t="s">
        <v>438</v>
      </c>
      <c r="B81" s="295"/>
      <c r="C81" s="176">
        <v>1.0358737096724882</v>
      </c>
      <c r="D81" s="206">
        <v>0.60070316423907588</v>
      </c>
      <c r="E81" s="264">
        <v>1196</v>
      </c>
      <c r="F81" s="207">
        <v>432</v>
      </c>
      <c r="G81" s="208">
        <v>1991</v>
      </c>
    </row>
    <row r="82" spans="1:7" ht="15" thickBot="1" x14ac:dyDescent="0.25">
      <c r="A82" s="1" t="s">
        <v>100</v>
      </c>
      <c r="B82" s="52" t="s">
        <v>370</v>
      </c>
      <c r="C82" s="28"/>
      <c r="D82" s="28"/>
      <c r="E82" s="199">
        <v>131</v>
      </c>
      <c r="F82" s="200">
        <v>52</v>
      </c>
    </row>
    <row r="83" spans="1:7" ht="15" thickBot="1" x14ac:dyDescent="0.25">
      <c r="A83" s="1" t="s">
        <v>100</v>
      </c>
      <c r="B83" s="52" t="s">
        <v>371</v>
      </c>
      <c r="C83" s="28"/>
      <c r="D83" s="28"/>
      <c r="E83" s="199">
        <v>365</v>
      </c>
      <c r="F83" s="200">
        <v>155</v>
      </c>
    </row>
    <row r="84" spans="1:7" ht="15" thickBot="1" x14ac:dyDescent="0.25">
      <c r="A84" s="1" t="s">
        <v>100</v>
      </c>
      <c r="B84" s="52" t="s">
        <v>372</v>
      </c>
      <c r="C84" s="28"/>
      <c r="D84" s="28"/>
      <c r="E84" s="199">
        <v>60</v>
      </c>
      <c r="F84" s="200">
        <v>20</v>
      </c>
    </row>
    <row r="85" spans="1:7" ht="15" thickBot="1" x14ac:dyDescent="0.25">
      <c r="A85" s="1" t="s">
        <v>100</v>
      </c>
      <c r="B85" s="52" t="s">
        <v>379</v>
      </c>
      <c r="C85" s="28"/>
      <c r="D85" s="28"/>
      <c r="E85" s="199">
        <v>267</v>
      </c>
      <c r="F85" s="200">
        <v>105</v>
      </c>
    </row>
    <row r="86" spans="1:7" ht="15" thickBot="1" x14ac:dyDescent="0.25">
      <c r="A86" s="1" t="s">
        <v>100</v>
      </c>
      <c r="B86" s="52" t="s">
        <v>373</v>
      </c>
      <c r="C86" s="28"/>
      <c r="D86" s="28"/>
      <c r="E86" s="199">
        <v>152</v>
      </c>
      <c r="F86" s="200">
        <v>73</v>
      </c>
    </row>
    <row r="87" spans="1:7" ht="15" thickBot="1" x14ac:dyDescent="0.25">
      <c r="A87" s="1" t="s">
        <v>100</v>
      </c>
      <c r="B87" s="52" t="s">
        <v>374</v>
      </c>
      <c r="C87" s="28"/>
      <c r="D87" s="28"/>
      <c r="E87" s="199">
        <v>73</v>
      </c>
      <c r="F87" s="200">
        <v>37</v>
      </c>
    </row>
    <row r="88" spans="1:7" ht="15" thickBot="1" x14ac:dyDescent="0.25">
      <c r="A88" s="1" t="s">
        <v>100</v>
      </c>
      <c r="B88" s="52" t="s">
        <v>375</v>
      </c>
      <c r="C88" s="28"/>
      <c r="D88" s="28"/>
      <c r="E88" s="199">
        <v>407</v>
      </c>
      <c r="F88" s="200">
        <v>209</v>
      </c>
    </row>
    <row r="89" spans="1:7" ht="15" thickBot="1" x14ac:dyDescent="0.25">
      <c r="A89" s="1" t="s">
        <v>100</v>
      </c>
      <c r="B89" s="52" t="s">
        <v>376</v>
      </c>
      <c r="C89" s="28"/>
      <c r="D89" s="28"/>
      <c r="E89" s="199">
        <v>393</v>
      </c>
      <c r="F89" s="200">
        <v>208</v>
      </c>
    </row>
    <row r="90" spans="1:7" ht="15" thickBot="1" x14ac:dyDescent="0.25">
      <c r="A90" s="1" t="s">
        <v>100</v>
      </c>
      <c r="B90" s="52" t="s">
        <v>377</v>
      </c>
      <c r="C90" s="28"/>
      <c r="D90" s="28"/>
      <c r="E90" s="199">
        <v>108</v>
      </c>
      <c r="F90" s="200">
        <v>37</v>
      </c>
    </row>
    <row r="91" spans="1:7" ht="15" thickBot="1" x14ac:dyDescent="0.25">
      <c r="A91" s="1" t="s">
        <v>100</v>
      </c>
      <c r="B91" s="52" t="s">
        <v>378</v>
      </c>
      <c r="E91" s="199">
        <v>310</v>
      </c>
      <c r="F91" s="200">
        <v>121</v>
      </c>
    </row>
    <row r="92" spans="1:7" ht="15" thickBot="1" x14ac:dyDescent="0.25">
      <c r="A92" s="294" t="s">
        <v>439</v>
      </c>
      <c r="B92" s="295"/>
      <c r="C92" s="176">
        <v>1.0805596307022947</v>
      </c>
      <c r="D92" s="206">
        <v>0.6268326417704011</v>
      </c>
      <c r="E92" s="264">
        <v>2266</v>
      </c>
      <c r="F92" s="207">
        <v>1017</v>
      </c>
      <c r="G92" s="208">
        <v>3615</v>
      </c>
    </row>
    <row r="93" spans="1:7" ht="15" thickBot="1" x14ac:dyDescent="0.25">
      <c r="A93" s="1" t="s">
        <v>116</v>
      </c>
      <c r="B93" s="52" t="s">
        <v>380</v>
      </c>
      <c r="C93" s="28"/>
      <c r="D93" s="28"/>
      <c r="E93" s="199">
        <v>962</v>
      </c>
      <c r="F93" s="200">
        <v>418</v>
      </c>
    </row>
    <row r="94" spans="1:7" ht="15" thickBot="1" x14ac:dyDescent="0.25">
      <c r="A94" s="1" t="s">
        <v>116</v>
      </c>
      <c r="B94" s="52" t="s">
        <v>381</v>
      </c>
      <c r="C94" s="28"/>
      <c r="D94" s="28"/>
      <c r="E94" s="199">
        <v>2317</v>
      </c>
      <c r="F94" s="200">
        <v>1245</v>
      </c>
    </row>
    <row r="95" spans="1:7" ht="15" thickBot="1" x14ac:dyDescent="0.25">
      <c r="A95" s="1" t="s">
        <v>116</v>
      </c>
      <c r="B95" s="52" t="s">
        <v>382</v>
      </c>
      <c r="C95" s="28"/>
      <c r="D95" s="28"/>
      <c r="E95" s="199">
        <v>2914</v>
      </c>
      <c r="F95" s="200">
        <v>1501</v>
      </c>
    </row>
    <row r="96" spans="1:7" ht="15" thickBot="1" x14ac:dyDescent="0.25">
      <c r="A96" s="1" t="s">
        <v>116</v>
      </c>
      <c r="B96" s="52" t="s">
        <v>383</v>
      </c>
      <c r="C96" s="28"/>
      <c r="D96" s="28"/>
      <c r="E96" s="199">
        <v>662</v>
      </c>
      <c r="F96" s="200">
        <v>414</v>
      </c>
    </row>
    <row r="97" spans="1:7" ht="15" thickBot="1" x14ac:dyDescent="0.25">
      <c r="A97" s="1" t="s">
        <v>116</v>
      </c>
      <c r="B97" s="52" t="s">
        <v>384</v>
      </c>
      <c r="C97" s="28"/>
      <c r="D97" s="28"/>
      <c r="E97" s="199">
        <v>277</v>
      </c>
      <c r="F97" s="200">
        <v>103</v>
      </c>
    </row>
    <row r="98" spans="1:7" ht="15" thickBot="1" x14ac:dyDescent="0.25">
      <c r="A98" s="1" t="s">
        <v>116</v>
      </c>
      <c r="B98" s="52" t="s">
        <v>385</v>
      </c>
      <c r="C98" s="28"/>
      <c r="D98" s="28"/>
      <c r="E98" s="199">
        <v>228</v>
      </c>
      <c r="F98" s="200">
        <v>101</v>
      </c>
    </row>
    <row r="99" spans="1:7" ht="15" thickBot="1" x14ac:dyDescent="0.25">
      <c r="A99" s="1" t="s">
        <v>116</v>
      </c>
      <c r="B99" s="52" t="s">
        <v>386</v>
      </c>
      <c r="C99" s="28"/>
      <c r="D99" s="28"/>
      <c r="E99" s="199">
        <v>103</v>
      </c>
      <c r="F99" s="200">
        <v>33</v>
      </c>
    </row>
    <row r="100" spans="1:7" ht="15" thickBot="1" x14ac:dyDescent="0.25">
      <c r="A100" s="1" t="s">
        <v>116</v>
      </c>
      <c r="B100" s="52" t="s">
        <v>387</v>
      </c>
      <c r="C100" s="28"/>
      <c r="D100" s="28"/>
      <c r="E100" s="199">
        <v>92</v>
      </c>
      <c r="F100" s="200">
        <v>46</v>
      </c>
    </row>
    <row r="101" spans="1:7" ht="15" thickBot="1" x14ac:dyDescent="0.25">
      <c r="A101" s="1" t="s">
        <v>116</v>
      </c>
      <c r="B101" s="52" t="s">
        <v>388</v>
      </c>
      <c r="C101" s="28"/>
      <c r="D101" s="28"/>
      <c r="E101" s="199">
        <v>61</v>
      </c>
      <c r="F101" s="200">
        <v>20</v>
      </c>
    </row>
    <row r="102" spans="1:7" ht="15" thickBot="1" x14ac:dyDescent="0.25">
      <c r="A102" s="1" t="s">
        <v>116</v>
      </c>
      <c r="B102" s="52" t="s">
        <v>389</v>
      </c>
      <c r="C102" s="28"/>
      <c r="D102" s="28"/>
      <c r="E102" s="199">
        <v>158</v>
      </c>
      <c r="F102" s="200">
        <v>60</v>
      </c>
    </row>
    <row r="103" spans="1:7" ht="15" thickBot="1" x14ac:dyDescent="0.25">
      <c r="A103" s="1" t="s">
        <v>116</v>
      </c>
      <c r="B103" s="52" t="s">
        <v>390</v>
      </c>
      <c r="C103" s="28"/>
      <c r="D103" s="28"/>
      <c r="E103" s="199">
        <v>48</v>
      </c>
      <c r="F103" s="200">
        <v>19</v>
      </c>
    </row>
    <row r="104" spans="1:7" ht="15" thickBot="1" x14ac:dyDescent="0.25">
      <c r="A104" s="1" t="s">
        <v>116</v>
      </c>
      <c r="B104" s="52" t="s">
        <v>391</v>
      </c>
      <c r="C104" s="28"/>
      <c r="D104" s="28"/>
      <c r="E104" s="199">
        <v>218</v>
      </c>
      <c r="F104" s="200">
        <v>95</v>
      </c>
    </row>
    <row r="105" spans="1:7" ht="15" thickBot="1" x14ac:dyDescent="0.25">
      <c r="A105" s="1" t="s">
        <v>116</v>
      </c>
      <c r="B105" s="52" t="s">
        <v>392</v>
      </c>
      <c r="C105" s="28"/>
      <c r="D105" s="28"/>
      <c r="E105" s="199">
        <v>236</v>
      </c>
      <c r="F105" s="200">
        <v>72</v>
      </c>
    </row>
    <row r="106" spans="1:7" ht="15" thickBot="1" x14ac:dyDescent="0.25">
      <c r="A106" s="1" t="s">
        <v>116</v>
      </c>
      <c r="B106" s="52" t="s">
        <v>393</v>
      </c>
      <c r="C106" s="28"/>
      <c r="D106" s="28"/>
      <c r="E106" s="199">
        <v>405</v>
      </c>
      <c r="F106" s="200">
        <v>292</v>
      </c>
    </row>
    <row r="107" spans="1:7" ht="15" thickBot="1" x14ac:dyDescent="0.25">
      <c r="A107" s="1" t="s">
        <v>116</v>
      </c>
      <c r="B107" s="52" t="s">
        <v>394</v>
      </c>
      <c r="C107" s="28"/>
      <c r="D107" s="28"/>
      <c r="E107" s="199">
        <v>625</v>
      </c>
      <c r="F107" s="200">
        <v>309</v>
      </c>
    </row>
    <row r="108" spans="1:7" ht="15" thickBot="1" x14ac:dyDescent="0.25">
      <c r="A108" s="1" t="s">
        <v>116</v>
      </c>
      <c r="B108" s="52" t="s">
        <v>395</v>
      </c>
      <c r="C108" s="28"/>
      <c r="D108" s="28"/>
      <c r="E108" s="199">
        <v>390</v>
      </c>
      <c r="F108" s="200">
        <v>183</v>
      </c>
      <c r="G108" s="212"/>
    </row>
    <row r="109" spans="1:7" ht="15" thickBot="1" x14ac:dyDescent="0.25">
      <c r="A109" s="1" t="s">
        <v>116</v>
      </c>
      <c r="B109" s="52" t="s">
        <v>396</v>
      </c>
      <c r="C109" s="28"/>
      <c r="D109" s="28"/>
      <c r="E109" s="199">
        <v>449</v>
      </c>
      <c r="F109" s="200">
        <v>208</v>
      </c>
      <c r="G109" s="213"/>
    </row>
    <row r="110" spans="1:7" ht="15" thickBot="1" x14ac:dyDescent="0.25">
      <c r="A110" s="138" t="s">
        <v>116</v>
      </c>
      <c r="B110" s="52" t="s">
        <v>397</v>
      </c>
      <c r="E110" s="199">
        <v>1316</v>
      </c>
      <c r="F110" s="200">
        <v>755</v>
      </c>
    </row>
    <row r="111" spans="1:7" ht="15" thickBot="1" x14ac:dyDescent="0.25">
      <c r="A111" s="294" t="s">
        <v>163</v>
      </c>
      <c r="B111" s="295"/>
      <c r="C111" s="176">
        <v>0.97688746147342009</v>
      </c>
      <c r="D111" s="245">
        <v>0.42983048304830485</v>
      </c>
      <c r="E111" s="264">
        <v>11461</v>
      </c>
      <c r="F111" s="214">
        <v>5874</v>
      </c>
      <c r="G111" s="208">
        <v>26664</v>
      </c>
    </row>
    <row r="112" spans="1:7" ht="14.25" customHeight="1" thickBot="1" x14ac:dyDescent="0.25">
      <c r="A112" s="1" t="s">
        <v>129</v>
      </c>
      <c r="B112" s="52" t="s">
        <v>398</v>
      </c>
      <c r="C112" s="28"/>
      <c r="D112" s="28"/>
      <c r="E112" s="199">
        <v>23</v>
      </c>
      <c r="F112" s="215">
        <v>8</v>
      </c>
    </row>
    <row r="113" spans="1:7" ht="15" thickBot="1" x14ac:dyDescent="0.25">
      <c r="A113" s="1" t="s">
        <v>129</v>
      </c>
      <c r="B113" s="52" t="s">
        <v>399</v>
      </c>
      <c r="C113" s="28"/>
      <c r="D113" s="28"/>
      <c r="E113" s="199">
        <v>116</v>
      </c>
      <c r="F113" s="215">
        <v>42</v>
      </c>
    </row>
    <row r="114" spans="1:7" ht="15" thickBot="1" x14ac:dyDescent="0.25">
      <c r="A114" s="1" t="s">
        <v>129</v>
      </c>
      <c r="B114" s="52" t="s">
        <v>400</v>
      </c>
      <c r="C114" s="28"/>
      <c r="D114" s="28"/>
      <c r="E114" s="199">
        <v>118</v>
      </c>
      <c r="F114" s="202">
        <v>0</v>
      </c>
    </row>
    <row r="115" spans="1:7" ht="15" thickBot="1" x14ac:dyDescent="0.25">
      <c r="A115" s="1" t="s">
        <v>129</v>
      </c>
      <c r="B115" s="52" t="s">
        <v>401</v>
      </c>
      <c r="C115" s="28"/>
      <c r="D115" s="28"/>
      <c r="E115" s="199">
        <v>80</v>
      </c>
      <c r="F115" s="202">
        <v>37</v>
      </c>
    </row>
    <row r="116" spans="1:7" ht="15" thickBot="1" x14ac:dyDescent="0.25">
      <c r="A116" s="1" t="s">
        <v>129</v>
      </c>
      <c r="B116" s="52" t="s">
        <v>402</v>
      </c>
      <c r="C116" s="28"/>
      <c r="D116" s="28"/>
      <c r="E116" s="199">
        <v>257</v>
      </c>
      <c r="F116" s="202">
        <v>78</v>
      </c>
    </row>
    <row r="117" spans="1:7" ht="15" thickBot="1" x14ac:dyDescent="0.25">
      <c r="A117" s="1" t="s">
        <v>129</v>
      </c>
      <c r="B117" s="52" t="s">
        <v>403</v>
      </c>
      <c r="C117" s="28"/>
      <c r="D117" s="28"/>
      <c r="E117" s="199">
        <v>55</v>
      </c>
      <c r="F117" s="202">
        <v>21</v>
      </c>
    </row>
    <row r="118" spans="1:7" ht="15" thickBot="1" x14ac:dyDescent="0.25">
      <c r="A118" s="1" t="s">
        <v>129</v>
      </c>
      <c r="B118" s="52" t="s">
        <v>404</v>
      </c>
      <c r="C118" s="28"/>
      <c r="D118" s="28"/>
      <c r="E118" s="199">
        <v>96</v>
      </c>
      <c r="F118" s="202">
        <v>43</v>
      </c>
    </row>
    <row r="119" spans="1:7" ht="15" thickBot="1" x14ac:dyDescent="0.25">
      <c r="A119" s="1" t="s">
        <v>129</v>
      </c>
      <c r="B119" s="52" t="s">
        <v>405</v>
      </c>
      <c r="C119" s="28"/>
      <c r="D119" s="28"/>
      <c r="E119" s="199">
        <v>159</v>
      </c>
      <c r="F119" s="202">
        <v>69</v>
      </c>
    </row>
    <row r="120" spans="1:7" ht="15" thickBot="1" x14ac:dyDescent="0.25">
      <c r="A120" s="1" t="s">
        <v>129</v>
      </c>
      <c r="B120" s="52" t="s">
        <v>406</v>
      </c>
      <c r="C120" s="28"/>
      <c r="D120" s="28"/>
      <c r="E120" s="199">
        <v>91</v>
      </c>
      <c r="F120" s="202">
        <v>30</v>
      </c>
    </row>
    <row r="121" spans="1:7" ht="15" thickBot="1" x14ac:dyDescent="0.25">
      <c r="A121" s="1" t="s">
        <v>129</v>
      </c>
      <c r="B121" s="52" t="s">
        <v>407</v>
      </c>
      <c r="C121" s="28"/>
      <c r="D121" s="28"/>
      <c r="E121" s="199">
        <v>108</v>
      </c>
      <c r="F121" s="202">
        <v>41</v>
      </c>
    </row>
    <row r="122" spans="1:7" ht="15" thickBot="1" x14ac:dyDescent="0.25">
      <c r="A122" s="1" t="s">
        <v>129</v>
      </c>
      <c r="B122" s="52" t="s">
        <v>408</v>
      </c>
      <c r="C122" s="28"/>
      <c r="D122" s="28"/>
      <c r="E122" s="199">
        <v>68</v>
      </c>
      <c r="F122" s="202">
        <v>23</v>
      </c>
    </row>
    <row r="123" spans="1:7" ht="15" thickBot="1" x14ac:dyDescent="0.25">
      <c r="A123" s="1" t="s">
        <v>129</v>
      </c>
      <c r="B123" s="52" t="s">
        <v>409</v>
      </c>
      <c r="E123" s="199">
        <v>46</v>
      </c>
      <c r="F123" s="202">
        <v>9</v>
      </c>
    </row>
    <row r="124" spans="1:7" ht="15" thickBot="1" x14ac:dyDescent="0.25">
      <c r="A124" s="294" t="s">
        <v>440</v>
      </c>
      <c r="B124" s="295"/>
      <c r="C124" s="176">
        <v>0.99320288507075705</v>
      </c>
      <c r="D124" s="206">
        <v>0.57595835305253196</v>
      </c>
      <c r="E124" s="264">
        <v>1217</v>
      </c>
      <c r="F124" s="207">
        <v>401</v>
      </c>
      <c r="G124" s="208">
        <v>2113</v>
      </c>
    </row>
    <row r="125" spans="1:7" ht="15" thickBot="1" x14ac:dyDescent="0.25">
      <c r="A125" s="1" t="s">
        <v>143</v>
      </c>
      <c r="B125" s="52" t="s">
        <v>410</v>
      </c>
      <c r="C125" s="28"/>
      <c r="D125" s="28"/>
      <c r="E125" s="199">
        <v>1290</v>
      </c>
      <c r="F125" s="200">
        <v>572</v>
      </c>
    </row>
    <row r="126" spans="1:7" ht="15" thickBot="1" x14ac:dyDescent="0.25">
      <c r="A126" s="1" t="s">
        <v>143</v>
      </c>
      <c r="B126" s="52" t="s">
        <v>411</v>
      </c>
      <c r="C126" s="28"/>
      <c r="D126" s="28"/>
      <c r="E126" s="199">
        <v>687</v>
      </c>
      <c r="F126" s="200">
        <v>282</v>
      </c>
    </row>
    <row r="127" spans="1:7" ht="15" thickBot="1" x14ac:dyDescent="0.25">
      <c r="A127" s="1" t="s">
        <v>143</v>
      </c>
      <c r="B127" s="52" t="s">
        <v>412</v>
      </c>
      <c r="C127" s="28"/>
      <c r="D127" s="28"/>
      <c r="E127" s="199">
        <v>483</v>
      </c>
      <c r="F127" s="202">
        <v>185</v>
      </c>
    </row>
    <row r="128" spans="1:7" ht="15" thickBot="1" x14ac:dyDescent="0.25">
      <c r="A128" s="1" t="s">
        <v>143</v>
      </c>
      <c r="B128" s="52" t="s">
        <v>413</v>
      </c>
      <c r="C128" s="28"/>
      <c r="D128" s="28"/>
      <c r="E128" s="199">
        <v>1098</v>
      </c>
      <c r="F128" s="202">
        <v>447</v>
      </c>
    </row>
    <row r="129" spans="1:7" ht="15" thickBot="1" x14ac:dyDescent="0.25">
      <c r="A129" s="1" t="s">
        <v>143</v>
      </c>
      <c r="B129" s="52" t="s">
        <v>414</v>
      </c>
      <c r="C129" s="28"/>
      <c r="D129" s="28"/>
      <c r="E129" s="199">
        <v>83</v>
      </c>
      <c r="F129" s="202">
        <v>34</v>
      </c>
    </row>
    <row r="130" spans="1:7" ht="15" thickBot="1" x14ac:dyDescent="0.25">
      <c r="A130" s="1" t="s">
        <v>143</v>
      </c>
      <c r="B130" s="52" t="s">
        <v>415</v>
      </c>
      <c r="C130" s="28"/>
      <c r="D130" s="28"/>
      <c r="E130" s="199">
        <v>72</v>
      </c>
      <c r="F130" s="202">
        <v>35</v>
      </c>
    </row>
    <row r="131" spans="1:7" ht="15" thickBot="1" x14ac:dyDescent="0.25">
      <c r="A131" s="1" t="s">
        <v>143</v>
      </c>
      <c r="B131" s="52" t="s">
        <v>416</v>
      </c>
      <c r="C131" s="28"/>
      <c r="D131" s="28"/>
      <c r="E131" s="199">
        <v>146</v>
      </c>
      <c r="F131" s="202">
        <v>73</v>
      </c>
    </row>
    <row r="132" spans="1:7" ht="15" thickBot="1" x14ac:dyDescent="0.25">
      <c r="A132" s="1" t="s">
        <v>143</v>
      </c>
      <c r="B132" s="52" t="s">
        <v>417</v>
      </c>
      <c r="C132" s="28"/>
      <c r="D132" s="28"/>
      <c r="E132" s="199">
        <v>77</v>
      </c>
      <c r="F132" s="202">
        <v>42</v>
      </c>
    </row>
    <row r="133" spans="1:7" ht="15" thickBot="1" x14ac:dyDescent="0.25">
      <c r="A133" s="1" t="s">
        <v>143</v>
      </c>
      <c r="B133" s="52" t="s">
        <v>418</v>
      </c>
      <c r="C133" s="28"/>
      <c r="D133" s="28"/>
      <c r="E133" s="199">
        <v>121</v>
      </c>
      <c r="F133" s="202">
        <v>40</v>
      </c>
    </row>
    <row r="134" spans="1:7" ht="15" thickBot="1" x14ac:dyDescent="0.25">
      <c r="A134" s="1" t="s">
        <v>143</v>
      </c>
      <c r="B134" s="52" t="s">
        <v>419</v>
      </c>
      <c r="C134" s="28"/>
      <c r="D134" s="28"/>
      <c r="E134" s="199">
        <v>187</v>
      </c>
      <c r="F134" s="202">
        <v>77</v>
      </c>
    </row>
    <row r="135" spans="1:7" ht="15" thickBot="1" x14ac:dyDescent="0.25">
      <c r="A135" s="1" t="s">
        <v>143</v>
      </c>
      <c r="B135" s="52" t="s">
        <v>420</v>
      </c>
      <c r="C135" s="28"/>
      <c r="D135" s="28"/>
      <c r="E135" s="199">
        <v>184</v>
      </c>
      <c r="F135" s="202">
        <v>78</v>
      </c>
    </row>
    <row r="136" spans="1:7" ht="15" thickBot="1" x14ac:dyDescent="0.25">
      <c r="A136" s="1" t="s">
        <v>143</v>
      </c>
      <c r="B136" s="52" t="s">
        <v>421</v>
      </c>
      <c r="C136" s="28"/>
      <c r="D136" s="28"/>
      <c r="E136" s="199">
        <v>83</v>
      </c>
      <c r="F136" s="202">
        <v>26</v>
      </c>
    </row>
    <row r="137" spans="1:7" ht="15" thickBot="1" x14ac:dyDescent="0.25">
      <c r="A137" s="1" t="s">
        <v>143</v>
      </c>
      <c r="B137" s="52" t="s">
        <v>422</v>
      </c>
      <c r="C137" s="28"/>
      <c r="D137" s="28"/>
      <c r="E137" s="199">
        <v>41</v>
      </c>
      <c r="F137" s="202">
        <v>6</v>
      </c>
    </row>
    <row r="138" spans="1:7" ht="15" thickBot="1" x14ac:dyDescent="0.25">
      <c r="A138" s="294" t="s">
        <v>441</v>
      </c>
      <c r="B138" s="295"/>
      <c r="C138" s="176">
        <v>0.93520923046579674</v>
      </c>
      <c r="D138" s="206">
        <v>0.54242135367016209</v>
      </c>
      <c r="E138" s="264">
        <v>4552</v>
      </c>
      <c r="F138" s="210">
        <v>1897</v>
      </c>
      <c r="G138" s="208">
        <v>8392</v>
      </c>
    </row>
    <row r="139" spans="1:7" ht="15" thickBot="1" x14ac:dyDescent="0.25">
      <c r="A139" s="3" t="s">
        <v>148</v>
      </c>
      <c r="B139" s="52" t="s">
        <v>423</v>
      </c>
      <c r="C139" s="28"/>
      <c r="D139" s="28"/>
      <c r="E139" s="199">
        <v>1424</v>
      </c>
      <c r="F139" s="216">
        <v>837</v>
      </c>
    </row>
    <row r="140" spans="1:7" ht="15" thickBot="1" x14ac:dyDescent="0.25">
      <c r="A140" s="3" t="s">
        <v>148</v>
      </c>
      <c r="B140" s="52" t="s">
        <v>424</v>
      </c>
      <c r="C140" s="28"/>
      <c r="D140" s="28"/>
      <c r="E140" s="199">
        <v>63</v>
      </c>
      <c r="F140" s="216">
        <v>31</v>
      </c>
    </row>
    <row r="141" spans="1:7" ht="15" thickBot="1" x14ac:dyDescent="0.25">
      <c r="A141" s="3" t="s">
        <v>148</v>
      </c>
      <c r="B141" s="52" t="s">
        <v>425</v>
      </c>
      <c r="C141" s="28"/>
      <c r="D141" s="28"/>
      <c r="E141" s="199">
        <v>43</v>
      </c>
      <c r="F141" s="203">
        <v>5</v>
      </c>
    </row>
    <row r="142" spans="1:7" ht="15" thickBot="1" x14ac:dyDescent="0.25">
      <c r="A142" s="3" t="s">
        <v>148</v>
      </c>
      <c r="B142" s="52" t="s">
        <v>426</v>
      </c>
      <c r="E142" s="199">
        <v>59</v>
      </c>
      <c r="F142" s="203">
        <v>38</v>
      </c>
    </row>
    <row r="143" spans="1:7" ht="15" thickBot="1" x14ac:dyDescent="0.25">
      <c r="A143" s="294" t="s">
        <v>166</v>
      </c>
      <c r="B143" s="295"/>
      <c r="C143" s="176">
        <v>0.82127665776683256</v>
      </c>
      <c r="D143" s="206">
        <v>0.47617620617320949</v>
      </c>
      <c r="E143" s="264">
        <v>1589</v>
      </c>
      <c r="F143" s="210">
        <v>911</v>
      </c>
      <c r="G143" s="208">
        <v>3337</v>
      </c>
    </row>
    <row r="144" spans="1:7" ht="15" thickBot="1" x14ac:dyDescent="0.25">
      <c r="A144" s="42" t="s">
        <v>156</v>
      </c>
      <c r="B144" s="52" t="s">
        <v>427</v>
      </c>
      <c r="C144" s="28"/>
      <c r="D144" s="28"/>
      <c r="E144" s="199">
        <v>300</v>
      </c>
      <c r="F144" s="215">
        <v>161</v>
      </c>
    </row>
    <row r="145" spans="1:7" ht="15" thickBot="1" x14ac:dyDescent="0.25">
      <c r="A145" s="42" t="s">
        <v>156</v>
      </c>
      <c r="B145" s="52" t="s">
        <v>428</v>
      </c>
      <c r="C145" s="28"/>
      <c r="D145" s="28"/>
      <c r="E145" s="199">
        <v>46</v>
      </c>
      <c r="F145" s="215">
        <v>25</v>
      </c>
    </row>
    <row r="146" spans="1:7" ht="15" thickBot="1" x14ac:dyDescent="0.25">
      <c r="A146" s="42" t="s">
        <v>156</v>
      </c>
      <c r="B146" s="52" t="s">
        <v>429</v>
      </c>
      <c r="C146" s="28"/>
      <c r="D146" s="28"/>
      <c r="E146" s="199">
        <v>85</v>
      </c>
      <c r="F146" s="202">
        <v>29</v>
      </c>
    </row>
    <row r="147" spans="1:7" ht="15" thickBot="1" x14ac:dyDescent="0.25">
      <c r="A147" s="42" t="s">
        <v>156</v>
      </c>
      <c r="B147" s="52" t="s">
        <v>430</v>
      </c>
      <c r="C147" s="28"/>
      <c r="D147" s="28"/>
      <c r="E147" s="199">
        <v>39</v>
      </c>
      <c r="F147" s="202">
        <v>10</v>
      </c>
    </row>
    <row r="148" spans="1:7" ht="15" thickBot="1" x14ac:dyDescent="0.25">
      <c r="A148" s="42" t="s">
        <v>156</v>
      </c>
      <c r="B148" s="52" t="s">
        <v>431</v>
      </c>
      <c r="C148" s="28"/>
      <c r="D148" s="28"/>
      <c r="E148" s="199">
        <v>111</v>
      </c>
      <c r="F148" s="202">
        <v>61</v>
      </c>
    </row>
    <row r="149" spans="1:7" ht="15" thickBot="1" x14ac:dyDescent="0.25">
      <c r="A149" s="42" t="s">
        <v>156</v>
      </c>
      <c r="B149" s="52" t="s">
        <v>432</v>
      </c>
      <c r="C149" s="28"/>
      <c r="D149" s="28"/>
      <c r="E149" s="199">
        <v>91</v>
      </c>
      <c r="F149" s="202">
        <v>45</v>
      </c>
    </row>
    <row r="150" spans="1:7" ht="15" thickBot="1" x14ac:dyDescent="0.25">
      <c r="A150" s="42" t="s">
        <v>156</v>
      </c>
      <c r="B150" s="52" t="s">
        <v>433</v>
      </c>
      <c r="E150" s="199">
        <v>47</v>
      </c>
      <c r="F150" s="202">
        <v>27</v>
      </c>
    </row>
    <row r="151" spans="1:7" ht="15" thickBot="1" x14ac:dyDescent="0.25">
      <c r="A151" s="294" t="s">
        <v>167</v>
      </c>
      <c r="B151" s="295"/>
      <c r="C151" s="176">
        <v>0.89119710453903178</v>
      </c>
      <c r="D151" s="206">
        <v>0.5168943206326384</v>
      </c>
      <c r="E151" s="264">
        <v>719</v>
      </c>
      <c r="F151" s="210">
        <v>358</v>
      </c>
      <c r="G151" s="217">
        <v>1391</v>
      </c>
    </row>
    <row r="152" spans="1:7" ht="15" x14ac:dyDescent="0.25">
      <c r="E152" s="265" t="s">
        <v>614</v>
      </c>
      <c r="F152" s="265" t="s">
        <v>615</v>
      </c>
    </row>
  </sheetData>
  <mergeCells count="21">
    <mergeCell ref="A64:B64"/>
    <mergeCell ref="A75:B75"/>
    <mergeCell ref="A143:B143"/>
    <mergeCell ref="A151:B151"/>
    <mergeCell ref="A1:A10"/>
    <mergeCell ref="B1:B10"/>
    <mergeCell ref="A26:B26"/>
    <mergeCell ref="A38:B38"/>
    <mergeCell ref="A49:B49"/>
    <mergeCell ref="A81:B81"/>
    <mergeCell ref="A92:B92"/>
    <mergeCell ref="A111:B111"/>
    <mergeCell ref="A124:B124"/>
    <mergeCell ref="A138:B138"/>
    <mergeCell ref="C1:C11"/>
    <mergeCell ref="D1:D10"/>
    <mergeCell ref="E1:G1"/>
    <mergeCell ref="E2:F9"/>
    <mergeCell ref="G2:G9"/>
    <mergeCell ref="E10:F10"/>
    <mergeCell ref="G10:G1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5"/>
  <sheetViews>
    <sheetView zoomScale="80" zoomScaleNormal="80" workbookViewId="0">
      <pane xSplit="1" ySplit="11" topLeftCell="B141" activePane="bottomRight" state="frozen"/>
      <selection sqref="A1:XFD1048576"/>
      <selection pane="topRight" sqref="A1:XFD1048576"/>
      <selection pane="bottomLeft" sqref="A1:XFD1048576"/>
      <selection pane="bottomRight" activeCell="H167" sqref="H167"/>
    </sheetView>
  </sheetViews>
  <sheetFormatPr baseColWidth="10" defaultColWidth="11.42578125" defaultRowHeight="14.25" x14ac:dyDescent="0.2"/>
  <cols>
    <col min="1" max="1" width="24.28515625" style="27" bestFit="1" customWidth="1"/>
    <col min="2" max="2" width="84.5703125" style="42" bestFit="1" customWidth="1"/>
    <col min="3" max="3" width="16.42578125" style="27" customWidth="1"/>
    <col min="4" max="4" width="14.140625" style="27" customWidth="1"/>
    <col min="5" max="5" width="8.42578125" style="34" bestFit="1" customWidth="1"/>
    <col min="6" max="6" width="9.85546875" style="34" bestFit="1" customWidth="1"/>
    <col min="7" max="8" width="9.7109375" style="27" bestFit="1" customWidth="1"/>
    <col min="9" max="13" width="9.7109375" style="27" customWidth="1"/>
    <col min="14" max="16" width="9.7109375" style="27" bestFit="1" customWidth="1"/>
    <col min="17" max="17" width="11.7109375" style="27" bestFit="1" customWidth="1"/>
    <col min="18" max="18" width="11.42578125" style="27"/>
    <col min="19" max="19" width="13" style="27" customWidth="1"/>
    <col min="20" max="16384" width="11.42578125" style="27"/>
  </cols>
  <sheetData>
    <row r="1" spans="1:19" s="86" customFormat="1" ht="73.5" customHeight="1" thickBot="1" x14ac:dyDescent="0.25">
      <c r="A1" s="306" t="s">
        <v>0</v>
      </c>
      <c r="B1" s="361" t="s">
        <v>1</v>
      </c>
      <c r="C1" s="461" t="s">
        <v>170</v>
      </c>
      <c r="D1" s="461" t="s">
        <v>168</v>
      </c>
      <c r="E1" s="450" t="s">
        <v>248</v>
      </c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1"/>
    </row>
    <row r="2" spans="1:19" s="86" customFormat="1" ht="15" customHeight="1" thickTop="1" x14ac:dyDescent="0.2">
      <c r="A2" s="307"/>
      <c r="B2" s="310"/>
      <c r="C2" s="462"/>
      <c r="D2" s="462"/>
      <c r="E2" s="452" t="s">
        <v>2</v>
      </c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4" t="s">
        <v>3</v>
      </c>
      <c r="S2" s="455"/>
    </row>
    <row r="3" spans="1:19" s="86" customFormat="1" ht="15" customHeight="1" x14ac:dyDescent="0.2">
      <c r="A3" s="307"/>
      <c r="B3" s="310"/>
      <c r="C3" s="462"/>
      <c r="D3" s="462"/>
      <c r="E3" s="452"/>
      <c r="F3" s="452"/>
      <c r="G3" s="452"/>
      <c r="H3" s="452"/>
      <c r="I3" s="452"/>
      <c r="J3" s="452"/>
      <c r="K3" s="452"/>
      <c r="L3" s="452"/>
      <c r="M3" s="452"/>
      <c r="N3" s="452"/>
      <c r="O3" s="452"/>
      <c r="P3" s="452"/>
      <c r="Q3" s="452"/>
      <c r="R3" s="454"/>
      <c r="S3" s="455"/>
    </row>
    <row r="4" spans="1:19" s="86" customFormat="1" ht="15" customHeight="1" x14ac:dyDescent="0.2">
      <c r="A4" s="307"/>
      <c r="B4" s="310"/>
      <c r="C4" s="462"/>
      <c r="D4" s="46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4"/>
      <c r="S4" s="455"/>
    </row>
    <row r="5" spans="1:19" s="86" customFormat="1" ht="15" customHeight="1" x14ac:dyDescent="0.2">
      <c r="A5" s="307"/>
      <c r="B5" s="310"/>
      <c r="C5" s="462"/>
      <c r="D5" s="462"/>
      <c r="E5" s="452"/>
      <c r="F5" s="452"/>
      <c r="G5" s="452"/>
      <c r="H5" s="452"/>
      <c r="I5" s="452"/>
      <c r="J5" s="452"/>
      <c r="K5" s="452"/>
      <c r="L5" s="452"/>
      <c r="M5" s="452"/>
      <c r="N5" s="452"/>
      <c r="O5" s="452"/>
      <c r="P5" s="452"/>
      <c r="Q5" s="452"/>
      <c r="R5" s="454"/>
      <c r="S5" s="455"/>
    </row>
    <row r="6" spans="1:19" s="86" customFormat="1" ht="15" customHeight="1" x14ac:dyDescent="0.2">
      <c r="A6" s="307"/>
      <c r="B6" s="310"/>
      <c r="C6" s="462"/>
      <c r="D6" s="462"/>
      <c r="E6" s="452"/>
      <c r="F6" s="452"/>
      <c r="G6" s="452"/>
      <c r="H6" s="452"/>
      <c r="I6" s="452"/>
      <c r="J6" s="452"/>
      <c r="K6" s="452"/>
      <c r="L6" s="452"/>
      <c r="M6" s="452"/>
      <c r="N6" s="452"/>
      <c r="O6" s="452"/>
      <c r="P6" s="452"/>
      <c r="Q6" s="452"/>
      <c r="R6" s="454"/>
      <c r="S6" s="455"/>
    </row>
    <row r="7" spans="1:19" s="86" customFormat="1" ht="15" customHeight="1" x14ac:dyDescent="0.2">
      <c r="A7" s="307"/>
      <c r="B7" s="310"/>
      <c r="C7" s="462"/>
      <c r="D7" s="462"/>
      <c r="E7" s="452"/>
      <c r="F7" s="452"/>
      <c r="G7" s="452"/>
      <c r="H7" s="452"/>
      <c r="I7" s="452"/>
      <c r="J7" s="452"/>
      <c r="K7" s="452"/>
      <c r="L7" s="452"/>
      <c r="M7" s="452"/>
      <c r="N7" s="452"/>
      <c r="O7" s="452"/>
      <c r="P7" s="452"/>
      <c r="Q7" s="452"/>
      <c r="R7" s="454"/>
      <c r="S7" s="455"/>
    </row>
    <row r="8" spans="1:19" s="86" customFormat="1" ht="15" customHeight="1" x14ac:dyDescent="0.2">
      <c r="A8" s="307"/>
      <c r="B8" s="310"/>
      <c r="C8" s="462"/>
      <c r="D8" s="462"/>
      <c r="E8" s="452"/>
      <c r="F8" s="452"/>
      <c r="G8" s="452"/>
      <c r="H8" s="452"/>
      <c r="I8" s="452"/>
      <c r="J8" s="452"/>
      <c r="K8" s="452"/>
      <c r="L8" s="452"/>
      <c r="M8" s="452"/>
      <c r="N8" s="452"/>
      <c r="O8" s="452"/>
      <c r="P8" s="452"/>
      <c r="Q8" s="452"/>
      <c r="R8" s="454"/>
      <c r="S8" s="455"/>
    </row>
    <row r="9" spans="1:19" s="86" customFormat="1" ht="15.75" customHeight="1" thickBot="1" x14ac:dyDescent="0.25">
      <c r="A9" s="307"/>
      <c r="B9" s="310"/>
      <c r="C9" s="462"/>
      <c r="D9" s="462"/>
      <c r="E9" s="453"/>
      <c r="F9" s="453"/>
      <c r="G9" s="453"/>
      <c r="H9" s="453"/>
      <c r="I9" s="453"/>
      <c r="J9" s="453"/>
      <c r="K9" s="453"/>
      <c r="L9" s="453"/>
      <c r="M9" s="453"/>
      <c r="N9" s="453"/>
      <c r="O9" s="453"/>
      <c r="P9" s="453"/>
      <c r="Q9" s="453"/>
      <c r="R9" s="454"/>
      <c r="S9" s="455"/>
    </row>
    <row r="10" spans="1:19" s="86" customFormat="1" ht="57.75" customHeight="1" thickBot="1" x14ac:dyDescent="0.25">
      <c r="A10" s="308"/>
      <c r="B10" s="345"/>
      <c r="C10" s="462"/>
      <c r="D10" s="463"/>
      <c r="E10" s="456" t="s">
        <v>210</v>
      </c>
      <c r="F10" s="456"/>
      <c r="G10" s="456"/>
      <c r="H10" s="456"/>
      <c r="I10" s="456"/>
      <c r="J10" s="456"/>
      <c r="K10" s="456"/>
      <c r="L10" s="456"/>
      <c r="M10" s="456"/>
      <c r="N10" s="456"/>
      <c r="O10" s="456"/>
      <c r="P10" s="456"/>
      <c r="Q10" s="456"/>
      <c r="R10" s="457" t="s">
        <v>211</v>
      </c>
      <c r="S10" s="458"/>
    </row>
    <row r="11" spans="1:19" s="86" customFormat="1" ht="15" thickBot="1" x14ac:dyDescent="0.25">
      <c r="A11" s="119"/>
      <c r="B11" s="120"/>
      <c r="C11" s="463"/>
      <c r="D11" s="247" t="s">
        <v>169</v>
      </c>
      <c r="E11" s="102" t="s">
        <v>4</v>
      </c>
      <c r="F11" s="102" t="s">
        <v>5</v>
      </c>
      <c r="G11" s="103" t="s">
        <v>6</v>
      </c>
      <c r="H11" s="103" t="s">
        <v>7</v>
      </c>
      <c r="I11" s="103" t="s">
        <v>8</v>
      </c>
      <c r="J11" s="103" t="s">
        <v>9</v>
      </c>
      <c r="K11" s="103" t="s">
        <v>10</v>
      </c>
      <c r="L11" s="103" t="s">
        <v>11</v>
      </c>
      <c r="M11" s="103" t="s">
        <v>12</v>
      </c>
      <c r="N11" s="103" t="s">
        <v>13</v>
      </c>
      <c r="O11" s="103" t="s">
        <v>14</v>
      </c>
      <c r="P11" s="103" t="s">
        <v>15</v>
      </c>
      <c r="Q11" s="104" t="s">
        <v>16</v>
      </c>
      <c r="R11" s="459"/>
      <c r="S11" s="460"/>
    </row>
    <row r="12" spans="1:19" s="42" customFormat="1" ht="15" thickBot="1" x14ac:dyDescent="0.25">
      <c r="A12" s="108" t="s">
        <v>38</v>
      </c>
      <c r="B12" s="52" t="s">
        <v>306</v>
      </c>
      <c r="C12" s="28"/>
      <c r="D12" s="41"/>
      <c r="E12" s="44">
        <v>49</v>
      </c>
      <c r="F12" s="44">
        <v>46</v>
      </c>
      <c r="G12" s="44">
        <v>38</v>
      </c>
      <c r="H12" s="44">
        <v>51</v>
      </c>
      <c r="I12" s="44">
        <v>46</v>
      </c>
      <c r="J12" s="44">
        <v>61</v>
      </c>
      <c r="K12" s="44">
        <v>48</v>
      </c>
      <c r="L12" s="44"/>
      <c r="M12" s="44"/>
      <c r="N12" s="44"/>
      <c r="O12" s="44"/>
      <c r="P12" s="44"/>
      <c r="Q12" s="106">
        <v>339</v>
      </c>
    </row>
    <row r="13" spans="1:19" s="42" customFormat="1" ht="15" thickBot="1" x14ac:dyDescent="0.25">
      <c r="A13" s="1" t="s">
        <v>38</v>
      </c>
      <c r="B13" s="52" t="s">
        <v>307</v>
      </c>
      <c r="C13" s="28"/>
      <c r="D13" s="41"/>
      <c r="E13" s="44">
        <v>20</v>
      </c>
      <c r="F13" s="44">
        <v>100</v>
      </c>
      <c r="G13" s="44">
        <v>11</v>
      </c>
      <c r="H13" s="44">
        <v>37</v>
      </c>
      <c r="I13" s="44">
        <v>98</v>
      </c>
      <c r="J13" s="44">
        <v>93</v>
      </c>
      <c r="K13" s="44">
        <v>31</v>
      </c>
      <c r="L13" s="44"/>
      <c r="M13" s="44"/>
      <c r="N13" s="44"/>
      <c r="O13" s="44"/>
      <c r="P13" s="44"/>
      <c r="Q13" s="106">
        <v>390</v>
      </c>
    </row>
    <row r="14" spans="1:19" s="42" customFormat="1" ht="15" thickBot="1" x14ac:dyDescent="0.25">
      <c r="A14" s="1" t="s">
        <v>38</v>
      </c>
      <c r="B14" s="52" t="s">
        <v>308</v>
      </c>
      <c r="C14" s="28"/>
      <c r="D14" s="41"/>
      <c r="E14" s="44">
        <v>94</v>
      </c>
      <c r="F14" s="44">
        <v>59</v>
      </c>
      <c r="G14" s="44">
        <v>53</v>
      </c>
      <c r="H14" s="44">
        <v>50</v>
      </c>
      <c r="I14" s="44">
        <v>47</v>
      </c>
      <c r="J14" s="44">
        <v>41</v>
      </c>
      <c r="K14" s="44">
        <v>45</v>
      </c>
      <c r="L14" s="44"/>
      <c r="M14" s="44"/>
      <c r="N14" s="44"/>
      <c r="O14" s="44"/>
      <c r="P14" s="44"/>
      <c r="Q14" s="106">
        <v>389</v>
      </c>
    </row>
    <row r="15" spans="1:19" s="42" customFormat="1" ht="15" thickBot="1" x14ac:dyDescent="0.25">
      <c r="A15" s="1" t="s">
        <v>38</v>
      </c>
      <c r="B15" s="52" t="s">
        <v>309</v>
      </c>
      <c r="C15" s="28"/>
      <c r="D15" s="41"/>
      <c r="E15" s="44">
        <v>0</v>
      </c>
      <c r="F15" s="44">
        <v>265</v>
      </c>
      <c r="G15" s="44">
        <v>106</v>
      </c>
      <c r="H15" s="44">
        <v>198</v>
      </c>
      <c r="I15" s="44">
        <v>89</v>
      </c>
      <c r="J15" s="44">
        <v>85</v>
      </c>
      <c r="K15" s="44">
        <v>55</v>
      </c>
      <c r="L15" s="44"/>
      <c r="M15" s="44"/>
      <c r="N15" s="44"/>
      <c r="O15" s="44"/>
      <c r="P15" s="44"/>
      <c r="Q15" s="106">
        <v>798</v>
      </c>
    </row>
    <row r="16" spans="1:19" s="42" customFormat="1" ht="15" thickBot="1" x14ac:dyDescent="0.25">
      <c r="A16" s="1" t="s">
        <v>38</v>
      </c>
      <c r="B16" s="54" t="s">
        <v>310</v>
      </c>
      <c r="C16" s="30"/>
      <c r="D16" s="41"/>
      <c r="E16" s="44">
        <v>56</v>
      </c>
      <c r="F16" s="44">
        <v>49</v>
      </c>
      <c r="G16" s="44">
        <v>40</v>
      </c>
      <c r="H16" s="44">
        <v>35</v>
      </c>
      <c r="I16" s="44">
        <v>60</v>
      </c>
      <c r="J16" s="44">
        <v>60</v>
      </c>
      <c r="K16" s="44">
        <v>30</v>
      </c>
      <c r="L16" s="44"/>
      <c r="M16" s="44"/>
      <c r="N16" s="44"/>
      <c r="O16" s="44"/>
      <c r="P16" s="44"/>
      <c r="Q16" s="106">
        <v>330</v>
      </c>
    </row>
    <row r="17" spans="1:19" s="42" customFormat="1" ht="15" thickBot="1" x14ac:dyDescent="0.25">
      <c r="A17" s="1" t="s">
        <v>38</v>
      </c>
      <c r="B17" s="52" t="s">
        <v>311</v>
      </c>
      <c r="C17" s="28"/>
      <c r="D17" s="41"/>
      <c r="E17" s="44">
        <v>64</v>
      </c>
      <c r="F17" s="44">
        <v>92</v>
      </c>
      <c r="G17" s="44">
        <v>59</v>
      </c>
      <c r="H17" s="44">
        <v>68</v>
      </c>
      <c r="I17" s="44">
        <v>82</v>
      </c>
      <c r="J17" s="44">
        <v>27</v>
      </c>
      <c r="K17" s="44">
        <v>44</v>
      </c>
      <c r="L17" s="44"/>
      <c r="M17" s="44"/>
      <c r="N17" s="44"/>
      <c r="O17" s="44"/>
      <c r="P17" s="44"/>
      <c r="Q17" s="106">
        <v>436</v>
      </c>
    </row>
    <row r="18" spans="1:19" s="42" customFormat="1" ht="15" thickBot="1" x14ac:dyDescent="0.25">
      <c r="A18" s="1" t="s">
        <v>38</v>
      </c>
      <c r="B18" s="52" t="s">
        <v>312</v>
      </c>
      <c r="C18" s="28"/>
      <c r="D18" s="41"/>
      <c r="E18" s="44">
        <v>0</v>
      </c>
      <c r="F18" s="44">
        <v>3</v>
      </c>
      <c r="G18" s="44">
        <v>0</v>
      </c>
      <c r="H18" s="44">
        <v>1</v>
      </c>
      <c r="I18" s="44">
        <v>4</v>
      </c>
      <c r="J18" s="44">
        <v>0</v>
      </c>
      <c r="K18" s="44">
        <v>1</v>
      </c>
      <c r="L18" s="44"/>
      <c r="M18" s="44"/>
      <c r="N18" s="44"/>
      <c r="O18" s="44"/>
      <c r="P18" s="44"/>
      <c r="Q18" s="106">
        <v>9</v>
      </c>
    </row>
    <row r="19" spans="1:19" s="42" customFormat="1" ht="15" thickBot="1" x14ac:dyDescent="0.25">
      <c r="A19" s="1" t="s">
        <v>38</v>
      </c>
      <c r="B19" s="52" t="s">
        <v>313</v>
      </c>
      <c r="C19" s="28"/>
      <c r="D19" s="41"/>
      <c r="E19" s="44">
        <v>1</v>
      </c>
      <c r="F19" s="44">
        <v>0</v>
      </c>
      <c r="G19" s="44">
        <v>0</v>
      </c>
      <c r="H19" s="44">
        <v>1</v>
      </c>
      <c r="I19" s="44">
        <v>1</v>
      </c>
      <c r="J19" s="44">
        <v>2</v>
      </c>
      <c r="K19" s="44">
        <v>1</v>
      </c>
      <c r="L19" s="44"/>
      <c r="M19" s="44"/>
      <c r="N19" s="44"/>
      <c r="O19" s="44"/>
      <c r="P19" s="44"/>
      <c r="Q19" s="106">
        <v>6</v>
      </c>
    </row>
    <row r="20" spans="1:19" s="42" customFormat="1" ht="15" thickBot="1" x14ac:dyDescent="0.25">
      <c r="A20" s="1" t="s">
        <v>38</v>
      </c>
      <c r="B20" s="52" t="s">
        <v>314</v>
      </c>
      <c r="C20" s="28"/>
      <c r="D20" s="41"/>
      <c r="E20" s="44">
        <v>0</v>
      </c>
      <c r="F20" s="44">
        <v>0</v>
      </c>
      <c r="G20" s="44">
        <v>0</v>
      </c>
      <c r="H20" s="44">
        <v>1</v>
      </c>
      <c r="I20" s="44">
        <v>0</v>
      </c>
      <c r="J20" s="44">
        <v>1</v>
      </c>
      <c r="K20" s="44">
        <v>2</v>
      </c>
      <c r="L20" s="44"/>
      <c r="M20" s="44"/>
      <c r="N20" s="44"/>
      <c r="O20" s="44"/>
      <c r="P20" s="44"/>
      <c r="Q20" s="106">
        <v>4</v>
      </c>
    </row>
    <row r="21" spans="1:19" s="42" customFormat="1" ht="15" thickBot="1" x14ac:dyDescent="0.25">
      <c r="A21" s="1" t="s">
        <v>38</v>
      </c>
      <c r="B21" s="52" t="s">
        <v>315</v>
      </c>
      <c r="C21" s="31"/>
      <c r="D21" s="41"/>
      <c r="E21" s="44">
        <v>0</v>
      </c>
      <c r="F21" s="44">
        <v>0</v>
      </c>
      <c r="G21" s="44">
        <v>0</v>
      </c>
      <c r="H21" s="44">
        <v>2</v>
      </c>
      <c r="I21" s="44">
        <v>0</v>
      </c>
      <c r="J21" s="44">
        <v>0</v>
      </c>
      <c r="K21" s="44">
        <v>0</v>
      </c>
      <c r="L21" s="44"/>
      <c r="M21" s="44"/>
      <c r="N21" s="44"/>
      <c r="O21" s="44"/>
      <c r="P21" s="44"/>
      <c r="Q21" s="106">
        <v>2</v>
      </c>
    </row>
    <row r="22" spans="1:19" s="42" customFormat="1" ht="15" thickBot="1" x14ac:dyDescent="0.25">
      <c r="A22" s="1" t="s">
        <v>38</v>
      </c>
      <c r="B22" s="52" t="s">
        <v>316</v>
      </c>
      <c r="C22" s="28"/>
      <c r="D22" s="41"/>
      <c r="E22" s="44">
        <v>1</v>
      </c>
      <c r="F22" s="44">
        <v>0</v>
      </c>
      <c r="G22" s="44">
        <v>6</v>
      </c>
      <c r="H22" s="44">
        <v>0</v>
      </c>
      <c r="I22" s="44">
        <v>1</v>
      </c>
      <c r="J22" s="44">
        <v>6</v>
      </c>
      <c r="K22" s="44">
        <v>0</v>
      </c>
      <c r="L22" s="44"/>
      <c r="M22" s="44"/>
      <c r="N22" s="44"/>
      <c r="O22" s="44"/>
      <c r="P22" s="44"/>
      <c r="Q22" s="106">
        <v>14</v>
      </c>
    </row>
    <row r="23" spans="1:19" s="42" customFormat="1" ht="15" thickBot="1" x14ac:dyDescent="0.25">
      <c r="A23" s="1" t="s">
        <v>38</v>
      </c>
      <c r="B23" s="52" t="s">
        <v>317</v>
      </c>
      <c r="C23" s="28"/>
      <c r="D23" s="41"/>
      <c r="E23" s="44">
        <v>4</v>
      </c>
      <c r="F23" s="44">
        <v>5</v>
      </c>
      <c r="G23" s="44">
        <v>7</v>
      </c>
      <c r="H23" s="44">
        <v>5</v>
      </c>
      <c r="I23" s="44">
        <v>7</v>
      </c>
      <c r="J23" s="44">
        <v>3</v>
      </c>
      <c r="K23" s="44">
        <v>1</v>
      </c>
      <c r="L23" s="44"/>
      <c r="M23" s="44"/>
      <c r="N23" s="44"/>
      <c r="O23" s="44"/>
      <c r="P23" s="44"/>
      <c r="Q23" s="106">
        <v>32</v>
      </c>
    </row>
    <row r="24" spans="1:19" s="42" customFormat="1" ht="15" thickBot="1" x14ac:dyDescent="0.25">
      <c r="A24" s="1" t="s">
        <v>38</v>
      </c>
      <c r="B24" s="52" t="s">
        <v>318</v>
      </c>
      <c r="C24" s="28"/>
      <c r="D24" s="41"/>
      <c r="E24" s="44">
        <v>2</v>
      </c>
      <c r="F24" s="44">
        <v>4</v>
      </c>
      <c r="G24" s="44">
        <v>2</v>
      </c>
      <c r="H24" s="44">
        <v>0</v>
      </c>
      <c r="I24" s="44">
        <v>5</v>
      </c>
      <c r="J24" s="44">
        <v>2</v>
      </c>
      <c r="K24" s="44">
        <v>1</v>
      </c>
      <c r="L24" s="44"/>
      <c r="M24" s="44"/>
      <c r="N24" s="44"/>
      <c r="O24" s="44"/>
      <c r="P24" s="44"/>
      <c r="Q24" s="106">
        <v>16</v>
      </c>
    </row>
    <row r="25" spans="1:19" s="42" customFormat="1" ht="15" thickBot="1" x14ac:dyDescent="0.25">
      <c r="A25" s="40" t="s">
        <v>38</v>
      </c>
      <c r="B25" s="52" t="s">
        <v>319</v>
      </c>
      <c r="C25" s="28"/>
      <c r="D25" s="41"/>
      <c r="E25" s="44">
        <v>3</v>
      </c>
      <c r="F25" s="44">
        <v>6</v>
      </c>
      <c r="G25" s="44">
        <v>3</v>
      </c>
      <c r="H25" s="44">
        <v>18</v>
      </c>
      <c r="I25" s="44">
        <v>1</v>
      </c>
      <c r="J25" s="44">
        <v>9</v>
      </c>
      <c r="K25" s="44">
        <v>13</v>
      </c>
      <c r="L25" s="44"/>
      <c r="M25" s="44"/>
      <c r="N25" s="44"/>
      <c r="O25" s="44"/>
      <c r="P25" s="44"/>
      <c r="Q25" s="106">
        <v>53</v>
      </c>
    </row>
    <row r="26" spans="1:19" s="53" customFormat="1" ht="13.5" thickBot="1" x14ac:dyDescent="0.25">
      <c r="A26" s="294" t="s">
        <v>434</v>
      </c>
      <c r="B26" s="295"/>
      <c r="C26" s="248">
        <v>1.0871913580246915</v>
      </c>
      <c r="D26" s="75">
        <v>0.65231481481481479</v>
      </c>
      <c r="E26" s="55">
        <v>294</v>
      </c>
      <c r="F26" s="55">
        <v>629</v>
      </c>
      <c r="G26" s="55">
        <v>325</v>
      </c>
      <c r="H26" s="55">
        <v>467</v>
      </c>
      <c r="I26" s="55">
        <v>441</v>
      </c>
      <c r="J26" s="55">
        <v>390</v>
      </c>
      <c r="K26" s="55">
        <v>272</v>
      </c>
      <c r="L26" s="55"/>
      <c r="M26" s="55"/>
      <c r="N26" s="55"/>
      <c r="O26" s="55"/>
      <c r="P26" s="55"/>
      <c r="Q26" s="268">
        <v>2818</v>
      </c>
      <c r="R26" s="464">
        <v>4320</v>
      </c>
      <c r="S26" s="465"/>
    </row>
    <row r="27" spans="1:19" s="42" customFormat="1" ht="15" thickBot="1" x14ac:dyDescent="0.25">
      <c r="A27" s="1" t="s">
        <v>39</v>
      </c>
      <c r="B27" s="52" t="s">
        <v>320</v>
      </c>
      <c r="C27" s="28"/>
      <c r="D27" s="41"/>
      <c r="E27" s="44">
        <v>41</v>
      </c>
      <c r="F27" s="44">
        <v>44</v>
      </c>
      <c r="G27" s="44">
        <v>54</v>
      </c>
      <c r="H27" s="44">
        <v>51</v>
      </c>
      <c r="I27" s="44">
        <v>49</v>
      </c>
      <c r="J27" s="44">
        <v>23</v>
      </c>
      <c r="K27" s="44">
        <v>46</v>
      </c>
      <c r="L27" s="44"/>
      <c r="M27" s="44"/>
      <c r="N27" s="44"/>
      <c r="O27" s="44"/>
      <c r="P27" s="44"/>
      <c r="Q27" s="106">
        <v>308</v>
      </c>
    </row>
    <row r="28" spans="1:19" s="42" customFormat="1" ht="15" thickBot="1" x14ac:dyDescent="0.25">
      <c r="A28" s="1" t="s">
        <v>39</v>
      </c>
      <c r="B28" s="52" t="s">
        <v>321</v>
      </c>
      <c r="C28" s="28"/>
      <c r="D28" s="41"/>
      <c r="E28" s="44">
        <v>31</v>
      </c>
      <c r="F28" s="44">
        <v>66</v>
      </c>
      <c r="G28" s="44">
        <v>44</v>
      </c>
      <c r="H28" s="44">
        <v>47</v>
      </c>
      <c r="I28" s="44">
        <v>81</v>
      </c>
      <c r="J28" s="44">
        <v>33</v>
      </c>
      <c r="K28" s="44">
        <v>41</v>
      </c>
      <c r="L28" s="44"/>
      <c r="M28" s="44"/>
      <c r="N28" s="44"/>
      <c r="O28" s="44"/>
      <c r="P28" s="44"/>
      <c r="Q28" s="106">
        <v>343</v>
      </c>
    </row>
    <row r="29" spans="1:19" s="42" customFormat="1" ht="15" thickBot="1" x14ac:dyDescent="0.25">
      <c r="A29" s="1" t="s">
        <v>39</v>
      </c>
      <c r="B29" s="52" t="s">
        <v>322</v>
      </c>
      <c r="C29" s="28"/>
      <c r="D29" s="41"/>
      <c r="E29" s="44">
        <v>109</v>
      </c>
      <c r="F29" s="44">
        <v>154</v>
      </c>
      <c r="G29" s="44">
        <v>21</v>
      </c>
      <c r="H29" s="44">
        <v>70</v>
      </c>
      <c r="I29" s="44">
        <v>83</v>
      </c>
      <c r="J29" s="44">
        <v>65</v>
      </c>
      <c r="K29" s="44">
        <v>65</v>
      </c>
      <c r="L29" s="44"/>
      <c r="M29" s="44"/>
      <c r="N29" s="44"/>
      <c r="O29" s="44"/>
      <c r="P29" s="44"/>
      <c r="Q29" s="106">
        <v>567</v>
      </c>
    </row>
    <row r="30" spans="1:19" s="42" customFormat="1" ht="15" thickBot="1" x14ac:dyDescent="0.25">
      <c r="A30" s="1" t="s">
        <v>39</v>
      </c>
      <c r="B30" s="52" t="s">
        <v>323</v>
      </c>
      <c r="C30" s="28"/>
      <c r="D30" s="41"/>
      <c r="E30" s="44">
        <v>10</v>
      </c>
      <c r="F30" s="44">
        <v>10</v>
      </c>
      <c r="G30" s="44">
        <v>0</v>
      </c>
      <c r="H30" s="44">
        <v>8</v>
      </c>
      <c r="I30" s="44">
        <v>9</v>
      </c>
      <c r="J30" s="44">
        <v>30</v>
      </c>
      <c r="K30" s="44">
        <v>9</v>
      </c>
      <c r="L30" s="44"/>
      <c r="M30" s="44"/>
      <c r="N30" s="44"/>
      <c r="O30" s="44"/>
      <c r="P30" s="44"/>
      <c r="Q30" s="106">
        <v>76</v>
      </c>
    </row>
    <row r="31" spans="1:19" s="42" customFormat="1" ht="15" thickBot="1" x14ac:dyDescent="0.25">
      <c r="A31" s="1" t="s">
        <v>39</v>
      </c>
      <c r="B31" s="52" t="s">
        <v>324</v>
      </c>
      <c r="C31" s="28"/>
      <c r="D31" s="41"/>
      <c r="E31" s="44">
        <v>41</v>
      </c>
      <c r="F31" s="44">
        <v>41</v>
      </c>
      <c r="G31" s="44">
        <v>0</v>
      </c>
      <c r="H31" s="44">
        <v>55</v>
      </c>
      <c r="I31" s="44">
        <v>96</v>
      </c>
      <c r="J31" s="44">
        <v>49</v>
      </c>
      <c r="K31" s="44">
        <v>47</v>
      </c>
      <c r="L31" s="44"/>
      <c r="M31" s="44"/>
      <c r="N31" s="44"/>
      <c r="O31" s="44"/>
      <c r="P31" s="44"/>
      <c r="Q31" s="106">
        <v>329</v>
      </c>
    </row>
    <row r="32" spans="1:19" s="42" customFormat="1" ht="15" thickBot="1" x14ac:dyDescent="0.25">
      <c r="A32" s="1" t="s">
        <v>39</v>
      </c>
      <c r="B32" s="52" t="s">
        <v>325</v>
      </c>
      <c r="C32" s="28"/>
      <c r="D32" s="41"/>
      <c r="E32" s="44">
        <v>6</v>
      </c>
      <c r="F32" s="44">
        <v>6</v>
      </c>
      <c r="G32" s="44">
        <v>4</v>
      </c>
      <c r="H32" s="44">
        <v>5</v>
      </c>
      <c r="I32" s="44">
        <v>4</v>
      </c>
      <c r="J32" s="44">
        <v>5</v>
      </c>
      <c r="K32" s="44">
        <v>0</v>
      </c>
      <c r="L32" s="44"/>
      <c r="M32" s="44"/>
      <c r="N32" s="44"/>
      <c r="O32" s="44"/>
      <c r="P32" s="44"/>
      <c r="Q32" s="106">
        <v>30</v>
      </c>
    </row>
    <row r="33" spans="1:19" s="42" customFormat="1" ht="15" thickBot="1" x14ac:dyDescent="0.25">
      <c r="A33" s="1" t="s">
        <v>39</v>
      </c>
      <c r="B33" s="52" t="s">
        <v>326</v>
      </c>
      <c r="C33" s="28"/>
      <c r="D33" s="41"/>
      <c r="E33" s="44">
        <v>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0</v>
      </c>
      <c r="L33" s="44"/>
      <c r="M33" s="44"/>
      <c r="N33" s="44"/>
      <c r="O33" s="44"/>
      <c r="P33" s="44"/>
      <c r="Q33" s="106">
        <v>0</v>
      </c>
    </row>
    <row r="34" spans="1:19" s="42" customFormat="1" ht="15" thickBot="1" x14ac:dyDescent="0.25">
      <c r="A34" s="1" t="s">
        <v>39</v>
      </c>
      <c r="B34" s="52" t="s">
        <v>327</v>
      </c>
      <c r="C34" s="28"/>
      <c r="D34" s="41"/>
      <c r="E34" s="44">
        <v>5</v>
      </c>
      <c r="F34" s="44">
        <v>5</v>
      </c>
      <c r="G34" s="44">
        <v>5</v>
      </c>
      <c r="H34" s="44">
        <v>3</v>
      </c>
      <c r="I34" s="44">
        <v>7</v>
      </c>
      <c r="J34" s="44">
        <v>8</v>
      </c>
      <c r="K34" s="44">
        <v>8</v>
      </c>
      <c r="L34" s="44"/>
      <c r="M34" s="44"/>
      <c r="N34" s="44"/>
      <c r="O34" s="44"/>
      <c r="P34" s="44"/>
      <c r="Q34" s="106">
        <v>41</v>
      </c>
    </row>
    <row r="35" spans="1:19" s="42" customFormat="1" ht="15" thickBot="1" x14ac:dyDescent="0.25">
      <c r="A35" s="1" t="s">
        <v>39</v>
      </c>
      <c r="B35" s="52" t="s">
        <v>328</v>
      </c>
      <c r="C35" s="28"/>
      <c r="D35" s="41"/>
      <c r="E35" s="44">
        <v>16</v>
      </c>
      <c r="F35" s="44">
        <v>22</v>
      </c>
      <c r="G35" s="44">
        <v>31</v>
      </c>
      <c r="H35" s="44">
        <v>15</v>
      </c>
      <c r="I35" s="44">
        <v>31</v>
      </c>
      <c r="J35" s="44">
        <v>30</v>
      </c>
      <c r="K35" s="44">
        <v>48</v>
      </c>
      <c r="L35" s="44"/>
      <c r="M35" s="44"/>
      <c r="N35" s="44"/>
      <c r="O35" s="44"/>
      <c r="P35" s="44"/>
      <c r="Q35" s="106">
        <v>193</v>
      </c>
    </row>
    <row r="36" spans="1:19" s="42" customFormat="1" ht="15" thickBot="1" x14ac:dyDescent="0.25">
      <c r="A36" s="42" t="s">
        <v>39</v>
      </c>
      <c r="B36" s="123" t="s">
        <v>329</v>
      </c>
      <c r="C36" s="28"/>
      <c r="D36" s="41"/>
      <c r="E36" s="44">
        <v>22</v>
      </c>
      <c r="F36" s="44">
        <v>9</v>
      </c>
      <c r="G36" s="44">
        <v>20</v>
      </c>
      <c r="H36" s="44">
        <v>30</v>
      </c>
      <c r="I36" s="44">
        <v>37</v>
      </c>
      <c r="J36" s="44">
        <v>25</v>
      </c>
      <c r="K36" s="44">
        <v>7</v>
      </c>
      <c r="L36" s="44"/>
      <c r="M36" s="44"/>
      <c r="N36" s="44"/>
      <c r="O36" s="44"/>
      <c r="P36" s="44"/>
      <c r="Q36" s="106">
        <v>150</v>
      </c>
    </row>
    <row r="37" spans="1:19" s="42" customFormat="1" ht="15" thickBot="1" x14ac:dyDescent="0.25">
      <c r="A37" s="42" t="s">
        <v>39</v>
      </c>
      <c r="B37" s="40" t="s">
        <v>330</v>
      </c>
      <c r="C37" s="28"/>
      <c r="D37" s="41"/>
      <c r="E37" s="44">
        <v>29</v>
      </c>
      <c r="F37" s="44">
        <v>17</v>
      </c>
      <c r="G37" s="44">
        <v>19</v>
      </c>
      <c r="H37" s="44">
        <v>31</v>
      </c>
      <c r="I37" s="44">
        <v>26</v>
      </c>
      <c r="J37" s="44">
        <v>21</v>
      </c>
      <c r="K37" s="44">
        <v>15</v>
      </c>
      <c r="L37" s="44"/>
      <c r="M37" s="44"/>
      <c r="N37" s="44"/>
      <c r="O37" s="44"/>
      <c r="P37" s="44"/>
      <c r="Q37" s="106">
        <v>158</v>
      </c>
    </row>
    <row r="38" spans="1:19" s="42" customFormat="1" ht="13.5" thickBot="1" x14ac:dyDescent="0.25">
      <c r="A38" s="294" t="s">
        <v>435</v>
      </c>
      <c r="B38" s="295"/>
      <c r="C38" s="248">
        <v>0.71049394704473356</v>
      </c>
      <c r="D38" s="75">
        <v>0.42629636822684014</v>
      </c>
      <c r="E38" s="55">
        <v>310</v>
      </c>
      <c r="F38" s="55">
        <v>374</v>
      </c>
      <c r="G38" s="55">
        <v>198</v>
      </c>
      <c r="H38" s="55">
        <v>315</v>
      </c>
      <c r="I38" s="55">
        <v>423</v>
      </c>
      <c r="J38" s="55">
        <v>289</v>
      </c>
      <c r="K38" s="55">
        <v>286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268">
        <v>2195</v>
      </c>
      <c r="R38" s="466">
        <v>5149</v>
      </c>
      <c r="S38" s="467"/>
    </row>
    <row r="39" spans="1:19" s="53" customFormat="1" ht="15" thickBot="1" x14ac:dyDescent="0.25">
      <c r="A39" s="1" t="s">
        <v>58</v>
      </c>
      <c r="B39" s="52" t="s">
        <v>331</v>
      </c>
      <c r="C39" s="28"/>
      <c r="D39" s="41"/>
      <c r="E39" s="44">
        <v>2</v>
      </c>
      <c r="F39" s="44">
        <v>2</v>
      </c>
      <c r="G39" s="44">
        <v>1</v>
      </c>
      <c r="H39" s="44">
        <v>2</v>
      </c>
      <c r="I39" s="44">
        <v>1</v>
      </c>
      <c r="J39" s="44">
        <v>0</v>
      </c>
      <c r="K39" s="44">
        <v>1</v>
      </c>
      <c r="L39" s="44"/>
      <c r="M39" s="44"/>
      <c r="N39" s="44"/>
      <c r="O39" s="44"/>
      <c r="P39" s="44"/>
      <c r="Q39" s="106">
        <v>9</v>
      </c>
      <c r="R39" s="42"/>
      <c r="S39" s="42"/>
    </row>
    <row r="40" spans="1:19" s="42" customFormat="1" ht="15" thickBot="1" x14ac:dyDescent="0.25">
      <c r="A40" s="1" t="s">
        <v>58</v>
      </c>
      <c r="B40" s="52" t="s">
        <v>332</v>
      </c>
      <c r="C40" s="28"/>
      <c r="D40" s="41"/>
      <c r="E40" s="44">
        <v>2</v>
      </c>
      <c r="F40" s="44">
        <v>2</v>
      </c>
      <c r="G40" s="44">
        <v>4</v>
      </c>
      <c r="H40" s="44">
        <v>0</v>
      </c>
      <c r="I40" s="44">
        <v>0</v>
      </c>
      <c r="J40" s="44">
        <v>2</v>
      </c>
      <c r="K40" s="44">
        <v>1</v>
      </c>
      <c r="L40" s="44"/>
      <c r="M40" s="44"/>
      <c r="N40" s="44"/>
      <c r="O40" s="44"/>
      <c r="P40" s="44"/>
      <c r="Q40" s="106">
        <v>11</v>
      </c>
    </row>
    <row r="41" spans="1:19" s="42" customFormat="1" ht="15" thickBot="1" x14ac:dyDescent="0.25">
      <c r="A41" s="1" t="s">
        <v>58</v>
      </c>
      <c r="B41" s="52" t="s">
        <v>333</v>
      </c>
      <c r="C41" s="28"/>
      <c r="D41" s="41"/>
      <c r="E41" s="44">
        <v>0</v>
      </c>
      <c r="F41" s="44">
        <v>0</v>
      </c>
      <c r="G41" s="44">
        <v>0</v>
      </c>
      <c r="H41" s="44">
        <v>0</v>
      </c>
      <c r="I41" s="44">
        <v>1</v>
      </c>
      <c r="J41" s="44">
        <v>2</v>
      </c>
      <c r="K41" s="44">
        <v>0</v>
      </c>
      <c r="L41" s="44"/>
      <c r="M41" s="44"/>
      <c r="N41" s="44"/>
      <c r="O41" s="44"/>
      <c r="P41" s="44"/>
      <c r="Q41" s="106">
        <v>3</v>
      </c>
    </row>
    <row r="42" spans="1:19" s="42" customFormat="1" ht="15" thickBot="1" x14ac:dyDescent="0.25">
      <c r="A42" s="1" t="s">
        <v>58</v>
      </c>
      <c r="B42" s="52" t="s">
        <v>334</v>
      </c>
      <c r="C42" s="28"/>
      <c r="D42" s="41"/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/>
      <c r="M42" s="44"/>
      <c r="N42" s="44"/>
      <c r="O42" s="44"/>
      <c r="P42" s="44"/>
      <c r="Q42" s="106">
        <v>0</v>
      </c>
    </row>
    <row r="43" spans="1:19" s="42" customFormat="1" ht="15" thickBot="1" x14ac:dyDescent="0.25">
      <c r="A43" s="1" t="s">
        <v>58</v>
      </c>
      <c r="B43" s="52" t="s">
        <v>335</v>
      </c>
      <c r="C43" s="28"/>
      <c r="D43" s="41"/>
      <c r="E43" s="44">
        <v>0</v>
      </c>
      <c r="F43" s="44">
        <v>0</v>
      </c>
      <c r="G43" s="44">
        <v>1</v>
      </c>
      <c r="H43" s="44">
        <v>2</v>
      </c>
      <c r="I43" s="44">
        <v>5</v>
      </c>
      <c r="J43" s="44">
        <v>2</v>
      </c>
      <c r="K43" s="44">
        <v>1</v>
      </c>
      <c r="L43" s="44"/>
      <c r="M43" s="44"/>
      <c r="N43" s="44"/>
      <c r="O43" s="44"/>
      <c r="P43" s="44"/>
      <c r="Q43" s="106">
        <v>11</v>
      </c>
    </row>
    <row r="44" spans="1:19" s="42" customFormat="1" ht="15" thickBot="1" x14ac:dyDescent="0.25">
      <c r="A44" s="1" t="s">
        <v>58</v>
      </c>
      <c r="B44" s="52" t="s">
        <v>336</v>
      </c>
      <c r="C44" s="28"/>
      <c r="D44" s="41"/>
      <c r="E44" s="44">
        <v>0</v>
      </c>
      <c r="F44" s="44">
        <v>1</v>
      </c>
      <c r="G44" s="44">
        <v>4</v>
      </c>
      <c r="H44" s="44">
        <v>2</v>
      </c>
      <c r="I44" s="44">
        <v>0</v>
      </c>
      <c r="J44" s="44">
        <v>1</v>
      </c>
      <c r="K44" s="44">
        <v>1</v>
      </c>
      <c r="L44" s="44"/>
      <c r="M44" s="44"/>
      <c r="N44" s="44"/>
      <c r="O44" s="44"/>
      <c r="P44" s="44"/>
      <c r="Q44" s="106">
        <v>9</v>
      </c>
    </row>
    <row r="45" spans="1:19" s="42" customFormat="1" ht="15" thickBot="1" x14ac:dyDescent="0.25">
      <c r="A45" s="1" t="s">
        <v>58</v>
      </c>
      <c r="B45" s="52" t="s">
        <v>337</v>
      </c>
      <c r="C45" s="28"/>
      <c r="D45" s="41"/>
      <c r="E45" s="44">
        <v>1</v>
      </c>
      <c r="F45" s="44">
        <v>0</v>
      </c>
      <c r="G45" s="44">
        <v>4</v>
      </c>
      <c r="H45" s="44">
        <v>0</v>
      </c>
      <c r="I45" s="44">
        <v>1</v>
      </c>
      <c r="J45" s="44">
        <v>1</v>
      </c>
      <c r="K45" s="44">
        <v>2</v>
      </c>
      <c r="L45" s="44"/>
      <c r="M45" s="44"/>
      <c r="N45" s="44"/>
      <c r="O45" s="44"/>
      <c r="P45" s="44"/>
      <c r="Q45" s="106">
        <v>9</v>
      </c>
    </row>
    <row r="46" spans="1:19" s="42" customFormat="1" ht="15" thickBot="1" x14ac:dyDescent="0.25">
      <c r="A46" s="1" t="s">
        <v>58</v>
      </c>
      <c r="B46" s="52" t="s">
        <v>338</v>
      </c>
      <c r="C46" s="28"/>
      <c r="D46" s="41"/>
      <c r="E46" s="44">
        <v>0</v>
      </c>
      <c r="F46" s="44">
        <v>0</v>
      </c>
      <c r="G46" s="44">
        <v>1</v>
      </c>
      <c r="H46" s="44">
        <v>0</v>
      </c>
      <c r="I46" s="44">
        <v>0</v>
      </c>
      <c r="J46" s="44">
        <v>0</v>
      </c>
      <c r="K46" s="44">
        <v>0</v>
      </c>
      <c r="L46" s="44"/>
      <c r="M46" s="44"/>
      <c r="N46" s="44"/>
      <c r="O46" s="44"/>
      <c r="P46" s="44"/>
      <c r="Q46" s="106">
        <v>1</v>
      </c>
    </row>
    <row r="47" spans="1:19" s="42" customFormat="1" ht="15" thickBot="1" x14ac:dyDescent="0.25">
      <c r="A47" s="1" t="s">
        <v>58</v>
      </c>
      <c r="B47" s="52" t="s">
        <v>339</v>
      </c>
      <c r="C47" s="28"/>
      <c r="D47" s="41"/>
      <c r="E47" s="44">
        <v>1</v>
      </c>
      <c r="F47" s="44">
        <v>0</v>
      </c>
      <c r="G47" s="44">
        <v>2</v>
      </c>
      <c r="H47" s="44">
        <v>1</v>
      </c>
      <c r="I47" s="44">
        <v>1</v>
      </c>
      <c r="J47" s="44">
        <v>0</v>
      </c>
      <c r="K47" s="44">
        <v>1</v>
      </c>
      <c r="L47" s="44"/>
      <c r="M47" s="44"/>
      <c r="N47" s="44"/>
      <c r="O47" s="44"/>
      <c r="P47" s="44"/>
      <c r="Q47" s="106">
        <v>6</v>
      </c>
    </row>
    <row r="48" spans="1:19" s="42" customFormat="1" ht="15" thickBot="1" x14ac:dyDescent="0.25">
      <c r="A48" s="40" t="s">
        <v>58</v>
      </c>
      <c r="B48" s="40" t="s">
        <v>340</v>
      </c>
      <c r="C48" s="28"/>
      <c r="D48" s="41"/>
      <c r="E48" s="44">
        <v>9</v>
      </c>
      <c r="F48" s="44">
        <v>9</v>
      </c>
      <c r="G48" s="44">
        <v>8</v>
      </c>
      <c r="H48" s="44">
        <v>5</v>
      </c>
      <c r="I48" s="44">
        <v>12</v>
      </c>
      <c r="J48" s="44">
        <v>7</v>
      </c>
      <c r="K48" s="44">
        <v>5</v>
      </c>
      <c r="L48" s="44"/>
      <c r="M48" s="44"/>
      <c r="N48" s="44"/>
      <c r="O48" s="44"/>
      <c r="P48" s="44"/>
      <c r="Q48" s="106">
        <v>55</v>
      </c>
    </row>
    <row r="49" spans="1:19" s="42" customFormat="1" ht="13.5" thickBot="1" x14ac:dyDescent="0.25">
      <c r="A49" s="294" t="s">
        <v>436</v>
      </c>
      <c r="B49" s="295"/>
      <c r="C49" s="248">
        <v>0.73561675657538128</v>
      </c>
      <c r="D49" s="75">
        <v>0.66279069767441856</v>
      </c>
      <c r="E49" s="55">
        <v>15</v>
      </c>
      <c r="F49" s="55">
        <v>14</v>
      </c>
      <c r="G49" s="55">
        <v>25</v>
      </c>
      <c r="H49" s="55">
        <v>12</v>
      </c>
      <c r="I49" s="55">
        <v>21</v>
      </c>
      <c r="J49" s="55">
        <v>15</v>
      </c>
      <c r="K49" s="55">
        <v>12</v>
      </c>
      <c r="L49" s="55">
        <v>0</v>
      </c>
      <c r="M49" s="55">
        <v>0</v>
      </c>
      <c r="N49" s="55">
        <v>0</v>
      </c>
      <c r="O49" s="55">
        <v>0</v>
      </c>
      <c r="P49" s="55">
        <v>0</v>
      </c>
      <c r="Q49" s="268">
        <v>114</v>
      </c>
      <c r="R49" s="466">
        <v>172</v>
      </c>
      <c r="S49" s="467"/>
    </row>
    <row r="50" spans="1:19" s="53" customFormat="1" ht="15" thickBot="1" x14ac:dyDescent="0.25">
      <c r="A50" s="1" t="s">
        <v>72</v>
      </c>
      <c r="B50" s="52" t="s">
        <v>341</v>
      </c>
      <c r="C50" s="28"/>
      <c r="D50" s="41"/>
      <c r="E50" s="44">
        <v>7</v>
      </c>
      <c r="F50" s="44">
        <v>7</v>
      </c>
      <c r="G50" s="44">
        <v>10</v>
      </c>
      <c r="H50" s="44">
        <v>8</v>
      </c>
      <c r="I50" s="44">
        <v>8</v>
      </c>
      <c r="J50" s="44">
        <v>12</v>
      </c>
      <c r="K50" s="44">
        <v>11</v>
      </c>
      <c r="L50" s="44"/>
      <c r="M50" s="44"/>
      <c r="N50" s="44"/>
      <c r="O50" s="44"/>
      <c r="P50" s="44"/>
      <c r="Q50" s="106">
        <v>63</v>
      </c>
      <c r="R50" s="42"/>
      <c r="S50" s="42"/>
    </row>
    <row r="51" spans="1:19" s="42" customFormat="1" ht="15" thickBot="1" x14ac:dyDescent="0.25">
      <c r="A51" s="1" t="s">
        <v>72</v>
      </c>
      <c r="B51" s="52" t="s">
        <v>342</v>
      </c>
      <c r="C51" s="28"/>
      <c r="D51" s="41"/>
      <c r="E51" s="44">
        <v>1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1</v>
      </c>
      <c r="L51" s="44"/>
      <c r="M51" s="44"/>
      <c r="N51" s="44"/>
      <c r="O51" s="44"/>
      <c r="P51" s="44"/>
      <c r="Q51" s="106">
        <v>2</v>
      </c>
    </row>
    <row r="52" spans="1:19" s="42" customFormat="1" ht="15" thickBot="1" x14ac:dyDescent="0.25">
      <c r="A52" s="1" t="s">
        <v>72</v>
      </c>
      <c r="B52" s="52" t="s">
        <v>343</v>
      </c>
      <c r="C52" s="28"/>
      <c r="D52" s="41"/>
      <c r="E52" s="44">
        <v>0</v>
      </c>
      <c r="F52" s="44">
        <v>0</v>
      </c>
      <c r="G52" s="44">
        <v>2</v>
      </c>
      <c r="H52" s="44">
        <v>2</v>
      </c>
      <c r="I52" s="44">
        <v>0</v>
      </c>
      <c r="J52" s="44">
        <v>0</v>
      </c>
      <c r="K52" s="44">
        <v>0</v>
      </c>
      <c r="L52" s="44"/>
      <c r="M52" s="44"/>
      <c r="N52" s="44"/>
      <c r="O52" s="44"/>
      <c r="P52" s="44"/>
      <c r="Q52" s="106">
        <v>4</v>
      </c>
    </row>
    <row r="53" spans="1:19" s="42" customFormat="1" ht="15" thickBot="1" x14ac:dyDescent="0.25">
      <c r="A53" s="1" t="s">
        <v>72</v>
      </c>
      <c r="B53" s="52" t="s">
        <v>344</v>
      </c>
      <c r="C53" s="28"/>
      <c r="D53" s="41"/>
      <c r="E53" s="44">
        <v>1</v>
      </c>
      <c r="F53" s="44">
        <v>2</v>
      </c>
      <c r="G53" s="44">
        <v>1</v>
      </c>
      <c r="H53" s="44">
        <v>2</v>
      </c>
      <c r="I53" s="44">
        <v>0</v>
      </c>
      <c r="J53" s="44">
        <v>0</v>
      </c>
      <c r="K53" s="44">
        <v>0</v>
      </c>
      <c r="L53" s="44"/>
      <c r="M53" s="44"/>
      <c r="N53" s="44"/>
      <c r="O53" s="44"/>
      <c r="P53" s="44"/>
      <c r="Q53" s="106">
        <v>6</v>
      </c>
    </row>
    <row r="54" spans="1:19" s="42" customFormat="1" ht="15" thickBot="1" x14ac:dyDescent="0.25">
      <c r="A54" s="1" t="s">
        <v>72</v>
      </c>
      <c r="B54" s="52" t="s">
        <v>345</v>
      </c>
      <c r="C54" s="28"/>
      <c r="D54" s="41"/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/>
      <c r="M54" s="44"/>
      <c r="N54" s="44"/>
      <c r="O54" s="44"/>
      <c r="P54" s="44"/>
      <c r="Q54" s="106">
        <v>0</v>
      </c>
    </row>
    <row r="55" spans="1:19" s="42" customFormat="1" ht="15" thickBot="1" x14ac:dyDescent="0.25">
      <c r="A55" s="1" t="s">
        <v>72</v>
      </c>
      <c r="B55" s="52" t="s">
        <v>346</v>
      </c>
      <c r="C55" s="28"/>
      <c r="D55" s="41"/>
      <c r="E55" s="44">
        <v>1</v>
      </c>
      <c r="F55" s="44">
        <v>0</v>
      </c>
      <c r="G55" s="44">
        <v>0</v>
      </c>
      <c r="H55" s="44">
        <v>2</v>
      </c>
      <c r="I55" s="44">
        <v>3</v>
      </c>
      <c r="J55" s="44">
        <v>0</v>
      </c>
      <c r="K55" s="44">
        <v>0</v>
      </c>
      <c r="L55" s="44"/>
      <c r="M55" s="44"/>
      <c r="N55" s="44"/>
      <c r="O55" s="44"/>
      <c r="P55" s="44"/>
      <c r="Q55" s="106">
        <v>6</v>
      </c>
    </row>
    <row r="56" spans="1:19" s="42" customFormat="1" ht="15" thickBot="1" x14ac:dyDescent="0.25">
      <c r="A56" s="1" t="s">
        <v>72</v>
      </c>
      <c r="B56" s="52" t="s">
        <v>347</v>
      </c>
      <c r="C56" s="28"/>
      <c r="D56" s="41"/>
      <c r="E56" s="44">
        <v>2</v>
      </c>
      <c r="F56" s="44">
        <v>1</v>
      </c>
      <c r="G56" s="44">
        <v>2</v>
      </c>
      <c r="H56" s="44">
        <v>3</v>
      </c>
      <c r="I56" s="44">
        <v>1</v>
      </c>
      <c r="J56" s="44">
        <v>3</v>
      </c>
      <c r="K56" s="44">
        <v>3</v>
      </c>
      <c r="L56" s="44"/>
      <c r="M56" s="44"/>
      <c r="N56" s="44"/>
      <c r="O56" s="44"/>
      <c r="P56" s="44"/>
      <c r="Q56" s="106">
        <v>15</v>
      </c>
    </row>
    <row r="57" spans="1:19" s="42" customFormat="1" ht="15" thickBot="1" x14ac:dyDescent="0.25">
      <c r="A57" s="1" t="s">
        <v>72</v>
      </c>
      <c r="B57" s="52" t="s">
        <v>348</v>
      </c>
      <c r="C57" s="28"/>
      <c r="D57" s="41"/>
      <c r="E57" s="44">
        <v>1</v>
      </c>
      <c r="F57" s="44">
        <v>0</v>
      </c>
      <c r="G57" s="44">
        <v>0</v>
      </c>
      <c r="H57" s="44">
        <v>0</v>
      </c>
      <c r="I57" s="44">
        <v>1</v>
      </c>
      <c r="J57" s="44">
        <v>0</v>
      </c>
      <c r="K57" s="44">
        <v>0</v>
      </c>
      <c r="L57" s="44"/>
      <c r="M57" s="44"/>
      <c r="N57" s="44"/>
      <c r="O57" s="44"/>
      <c r="P57" s="44"/>
      <c r="Q57" s="106">
        <v>2</v>
      </c>
    </row>
    <row r="58" spans="1:19" s="42" customFormat="1" ht="15" thickBot="1" x14ac:dyDescent="0.25">
      <c r="A58" s="1" t="s">
        <v>72</v>
      </c>
      <c r="B58" s="52" t="s">
        <v>349</v>
      </c>
      <c r="C58" s="28"/>
      <c r="D58" s="41"/>
      <c r="E58" s="44">
        <v>1</v>
      </c>
      <c r="F58" s="44">
        <v>0</v>
      </c>
      <c r="G58" s="44">
        <v>0</v>
      </c>
      <c r="H58" s="44">
        <v>1</v>
      </c>
      <c r="I58" s="44">
        <v>0</v>
      </c>
      <c r="J58" s="44">
        <v>1</v>
      </c>
      <c r="K58" s="44">
        <v>0</v>
      </c>
      <c r="L58" s="44"/>
      <c r="M58" s="44"/>
      <c r="N58" s="44"/>
      <c r="O58" s="44"/>
      <c r="P58" s="44"/>
      <c r="Q58" s="106">
        <v>3</v>
      </c>
    </row>
    <row r="59" spans="1:19" s="42" customFormat="1" ht="15" thickBot="1" x14ac:dyDescent="0.25">
      <c r="A59" s="1" t="s">
        <v>72</v>
      </c>
      <c r="B59" s="52" t="s">
        <v>350</v>
      </c>
      <c r="C59" s="28"/>
      <c r="D59" s="41"/>
      <c r="E59" s="44">
        <v>1</v>
      </c>
      <c r="F59" s="44">
        <v>1</v>
      </c>
      <c r="G59" s="44">
        <v>2</v>
      </c>
      <c r="H59" s="44">
        <v>0</v>
      </c>
      <c r="I59" s="44">
        <v>0</v>
      </c>
      <c r="J59" s="44">
        <v>1</v>
      </c>
      <c r="K59" s="44">
        <v>1</v>
      </c>
      <c r="L59" s="44"/>
      <c r="M59" s="44"/>
      <c r="N59" s="44"/>
      <c r="O59" s="44"/>
      <c r="P59" s="44"/>
      <c r="Q59" s="106">
        <v>6</v>
      </c>
    </row>
    <row r="60" spans="1:19" s="42" customFormat="1" ht="15" thickBot="1" x14ac:dyDescent="0.25">
      <c r="A60" s="1" t="s">
        <v>72</v>
      </c>
      <c r="B60" s="52" t="s">
        <v>351</v>
      </c>
      <c r="C60" s="28"/>
      <c r="D60" s="41"/>
      <c r="E60" s="44">
        <v>5</v>
      </c>
      <c r="F60" s="44">
        <v>4</v>
      </c>
      <c r="G60" s="44">
        <v>2</v>
      </c>
      <c r="H60" s="44">
        <v>4</v>
      </c>
      <c r="I60" s="44">
        <v>6</v>
      </c>
      <c r="J60" s="44">
        <v>2</v>
      </c>
      <c r="K60" s="44">
        <v>2</v>
      </c>
      <c r="L60" s="44"/>
      <c r="M60" s="44"/>
      <c r="N60" s="44"/>
      <c r="O60" s="44"/>
      <c r="P60" s="44"/>
      <c r="Q60" s="106">
        <v>25</v>
      </c>
    </row>
    <row r="61" spans="1:19" s="42" customFormat="1" ht="15" thickBot="1" x14ac:dyDescent="0.25">
      <c r="A61" s="1" t="s">
        <v>72</v>
      </c>
      <c r="B61" s="52" t="s">
        <v>352</v>
      </c>
      <c r="C61" s="28"/>
      <c r="D61" s="41"/>
      <c r="E61" s="44">
        <v>0</v>
      </c>
      <c r="F61" s="44">
        <v>0</v>
      </c>
      <c r="G61" s="44">
        <v>0</v>
      </c>
      <c r="H61" s="44">
        <v>0</v>
      </c>
      <c r="I61" s="44">
        <v>2</v>
      </c>
      <c r="J61" s="44">
        <v>0</v>
      </c>
      <c r="K61" s="44">
        <v>0</v>
      </c>
      <c r="L61" s="44"/>
      <c r="M61" s="44"/>
      <c r="N61" s="44"/>
      <c r="O61" s="44"/>
      <c r="P61" s="44"/>
      <c r="Q61" s="106">
        <v>2</v>
      </c>
    </row>
    <row r="62" spans="1:19" s="42" customFormat="1" ht="15" thickBot="1" x14ac:dyDescent="0.25">
      <c r="A62" s="1" t="s">
        <v>72</v>
      </c>
      <c r="B62" s="52" t="s">
        <v>353</v>
      </c>
      <c r="C62" s="28"/>
      <c r="D62" s="41"/>
      <c r="E62" s="44">
        <v>0</v>
      </c>
      <c r="F62" s="44">
        <v>0</v>
      </c>
      <c r="G62" s="44">
        <v>0</v>
      </c>
      <c r="H62" s="44">
        <v>2</v>
      </c>
      <c r="I62" s="44">
        <v>1</v>
      </c>
      <c r="J62" s="44">
        <v>0</v>
      </c>
      <c r="K62" s="44">
        <v>1</v>
      </c>
      <c r="L62" s="44"/>
      <c r="M62" s="44"/>
      <c r="N62" s="44"/>
      <c r="O62" s="44"/>
      <c r="P62" s="44"/>
      <c r="Q62" s="106">
        <v>4</v>
      </c>
    </row>
    <row r="63" spans="1:19" s="42" customFormat="1" ht="15" thickBot="1" x14ac:dyDescent="0.25">
      <c r="A63" s="51" t="s">
        <v>72</v>
      </c>
      <c r="B63" s="52" t="s">
        <v>354</v>
      </c>
      <c r="C63" s="28"/>
      <c r="D63" s="41"/>
      <c r="E63" s="44">
        <v>34</v>
      </c>
      <c r="F63" s="44">
        <v>33</v>
      </c>
      <c r="G63" s="44">
        <v>41</v>
      </c>
      <c r="H63" s="44">
        <v>35</v>
      </c>
      <c r="I63" s="44">
        <v>34</v>
      </c>
      <c r="J63" s="44">
        <v>17</v>
      </c>
      <c r="K63" s="44">
        <v>24</v>
      </c>
      <c r="L63" s="44"/>
      <c r="M63" s="44"/>
      <c r="N63" s="44"/>
      <c r="O63" s="44"/>
      <c r="P63" s="44"/>
      <c r="Q63" s="106">
        <v>218</v>
      </c>
    </row>
    <row r="64" spans="1:19" s="42" customFormat="1" ht="13.5" thickBot="1" x14ac:dyDescent="0.25">
      <c r="A64" s="294" t="s">
        <v>160</v>
      </c>
      <c r="B64" s="295"/>
      <c r="C64" s="248">
        <v>0.77866799652661578</v>
      </c>
      <c r="D64" s="75">
        <v>0.6704331450094162</v>
      </c>
      <c r="E64" s="55">
        <v>54</v>
      </c>
      <c r="F64" s="55">
        <v>48</v>
      </c>
      <c r="G64" s="55">
        <v>60</v>
      </c>
      <c r="H64" s="55">
        <v>59</v>
      </c>
      <c r="I64" s="55">
        <v>56</v>
      </c>
      <c r="J64" s="55">
        <v>36</v>
      </c>
      <c r="K64" s="55">
        <v>43</v>
      </c>
      <c r="L64" s="55">
        <v>0</v>
      </c>
      <c r="M64" s="55">
        <v>0</v>
      </c>
      <c r="N64" s="55">
        <v>0</v>
      </c>
      <c r="O64" s="55">
        <v>0</v>
      </c>
      <c r="P64" s="55">
        <v>0</v>
      </c>
      <c r="Q64" s="268">
        <v>356</v>
      </c>
      <c r="R64" s="466">
        <v>531</v>
      </c>
      <c r="S64" s="467"/>
    </row>
    <row r="65" spans="1:19" s="53" customFormat="1" ht="15" thickBot="1" x14ac:dyDescent="0.25">
      <c r="A65" s="1" t="s">
        <v>83</v>
      </c>
      <c r="B65" s="52" t="s">
        <v>355</v>
      </c>
      <c r="C65" s="28"/>
      <c r="D65" s="41"/>
      <c r="E65" s="44">
        <v>4</v>
      </c>
      <c r="F65" s="44">
        <v>8</v>
      </c>
      <c r="G65" s="44">
        <v>4</v>
      </c>
      <c r="H65" s="44">
        <v>7</v>
      </c>
      <c r="I65" s="44">
        <v>10</v>
      </c>
      <c r="J65" s="44">
        <v>6</v>
      </c>
      <c r="K65" s="44">
        <v>5</v>
      </c>
      <c r="L65" s="44"/>
      <c r="M65" s="44"/>
      <c r="N65" s="44"/>
      <c r="O65" s="44"/>
      <c r="P65" s="44"/>
      <c r="Q65" s="106">
        <v>44</v>
      </c>
      <c r="R65" s="42"/>
      <c r="S65" s="42"/>
    </row>
    <row r="66" spans="1:19" s="42" customFormat="1" ht="15" thickBot="1" x14ac:dyDescent="0.25">
      <c r="A66" s="1" t="s">
        <v>83</v>
      </c>
      <c r="B66" s="52" t="s">
        <v>356</v>
      </c>
      <c r="C66" s="28"/>
      <c r="D66" s="41"/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/>
      <c r="M66" s="44"/>
      <c r="N66" s="44"/>
      <c r="O66" s="44"/>
      <c r="P66" s="44"/>
      <c r="Q66" s="106">
        <v>0</v>
      </c>
    </row>
    <row r="67" spans="1:19" s="42" customFormat="1" ht="15" thickBot="1" x14ac:dyDescent="0.25">
      <c r="A67" s="1" t="s">
        <v>83</v>
      </c>
      <c r="B67" s="52" t="s">
        <v>357</v>
      </c>
      <c r="C67" s="28"/>
      <c r="D67" s="41"/>
      <c r="E67" s="44">
        <v>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/>
      <c r="M67" s="44"/>
      <c r="N67" s="44"/>
      <c r="O67" s="44"/>
      <c r="P67" s="44"/>
      <c r="Q67" s="106">
        <v>0</v>
      </c>
    </row>
    <row r="68" spans="1:19" s="42" customFormat="1" ht="15" thickBot="1" x14ac:dyDescent="0.25">
      <c r="A68" s="1" t="s">
        <v>83</v>
      </c>
      <c r="B68" s="52" t="s">
        <v>358</v>
      </c>
      <c r="C68" s="28"/>
      <c r="D68" s="41"/>
      <c r="E68" s="44">
        <v>0</v>
      </c>
      <c r="F68" s="44">
        <v>0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  <c r="L68" s="44"/>
      <c r="M68" s="44"/>
      <c r="N68" s="44"/>
      <c r="O68" s="44"/>
      <c r="P68" s="44"/>
      <c r="Q68" s="106">
        <v>0</v>
      </c>
    </row>
    <row r="69" spans="1:19" s="42" customFormat="1" ht="15" thickBot="1" x14ac:dyDescent="0.25">
      <c r="A69" s="1" t="s">
        <v>83</v>
      </c>
      <c r="B69" s="52" t="s">
        <v>359</v>
      </c>
      <c r="C69" s="28"/>
      <c r="D69" s="41"/>
      <c r="E69" s="44">
        <v>0</v>
      </c>
      <c r="F69" s="44">
        <v>0</v>
      </c>
      <c r="G69" s="44">
        <v>0</v>
      </c>
      <c r="H69" s="44">
        <v>0</v>
      </c>
      <c r="I69" s="44">
        <v>0</v>
      </c>
      <c r="J69" s="44">
        <v>0</v>
      </c>
      <c r="K69" s="44">
        <v>0</v>
      </c>
      <c r="L69" s="44"/>
      <c r="M69" s="44"/>
      <c r="N69" s="44"/>
      <c r="O69" s="44"/>
      <c r="P69" s="44"/>
      <c r="Q69" s="106">
        <v>0</v>
      </c>
    </row>
    <row r="70" spans="1:19" s="42" customFormat="1" ht="15" thickBot="1" x14ac:dyDescent="0.25">
      <c r="A70" s="1" t="s">
        <v>83</v>
      </c>
      <c r="B70" s="52" t="s">
        <v>360</v>
      </c>
      <c r="C70" s="28"/>
      <c r="D70" s="41"/>
      <c r="E70" s="44">
        <v>0</v>
      </c>
      <c r="F70" s="44">
        <v>0</v>
      </c>
      <c r="G70" s="44">
        <v>0</v>
      </c>
      <c r="H70" s="44">
        <v>0</v>
      </c>
      <c r="I70" s="44">
        <v>0</v>
      </c>
      <c r="J70" s="44">
        <v>0</v>
      </c>
      <c r="K70" s="44">
        <v>0</v>
      </c>
      <c r="L70" s="44"/>
      <c r="M70" s="44"/>
      <c r="N70" s="44"/>
      <c r="O70" s="44"/>
      <c r="P70" s="44"/>
      <c r="Q70" s="106">
        <v>0</v>
      </c>
    </row>
    <row r="71" spans="1:19" s="42" customFormat="1" ht="15" thickBot="1" x14ac:dyDescent="0.25">
      <c r="A71" s="1" t="s">
        <v>83</v>
      </c>
      <c r="B71" s="52" t="s">
        <v>361</v>
      </c>
      <c r="C71" s="28"/>
      <c r="D71" s="41"/>
      <c r="E71" s="44">
        <v>0</v>
      </c>
      <c r="F71" s="44">
        <v>0</v>
      </c>
      <c r="G71" s="44">
        <v>0</v>
      </c>
      <c r="H71" s="44">
        <v>0</v>
      </c>
      <c r="I71" s="44">
        <v>0</v>
      </c>
      <c r="J71" s="44">
        <v>0</v>
      </c>
      <c r="K71" s="44">
        <v>0</v>
      </c>
      <c r="L71" s="44"/>
      <c r="M71" s="44"/>
      <c r="N71" s="44"/>
      <c r="O71" s="44"/>
      <c r="P71" s="44"/>
      <c r="Q71" s="106">
        <v>0</v>
      </c>
    </row>
    <row r="72" spans="1:19" s="42" customFormat="1" ht="15" thickBot="1" x14ac:dyDescent="0.25">
      <c r="A72" s="1" t="s">
        <v>83</v>
      </c>
      <c r="B72" s="52" t="s">
        <v>362</v>
      </c>
      <c r="C72" s="28"/>
      <c r="D72" s="41"/>
      <c r="E72" s="44">
        <v>0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44"/>
      <c r="M72" s="44"/>
      <c r="N72" s="44"/>
      <c r="O72" s="44"/>
      <c r="P72" s="44"/>
      <c r="Q72" s="106">
        <v>0</v>
      </c>
    </row>
    <row r="73" spans="1:19" s="42" customFormat="1" ht="15" thickBot="1" x14ac:dyDescent="0.25">
      <c r="A73" s="1" t="s">
        <v>83</v>
      </c>
      <c r="B73" s="52" t="s">
        <v>363</v>
      </c>
      <c r="C73" s="28"/>
      <c r="D73" s="41"/>
      <c r="E73" s="44">
        <v>0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  <c r="L73" s="44"/>
      <c r="M73" s="44"/>
      <c r="N73" s="44"/>
      <c r="O73" s="44"/>
      <c r="P73" s="44"/>
      <c r="Q73" s="106">
        <v>0</v>
      </c>
    </row>
    <row r="74" spans="1:19" s="42" customFormat="1" ht="15" thickBot="1" x14ac:dyDescent="0.25">
      <c r="A74" s="1" t="s">
        <v>83</v>
      </c>
      <c r="B74" s="52" t="s">
        <v>364</v>
      </c>
      <c r="C74" s="28"/>
      <c r="D74" s="41"/>
      <c r="E74" s="44">
        <v>0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/>
      <c r="M74" s="44"/>
      <c r="N74" s="44"/>
      <c r="O74" s="44"/>
      <c r="P74" s="44"/>
      <c r="Q74" s="106">
        <v>0</v>
      </c>
    </row>
    <row r="75" spans="1:19" s="42" customFormat="1" ht="13.5" thickBot="1" x14ac:dyDescent="0.25">
      <c r="A75" s="294" t="s">
        <v>437</v>
      </c>
      <c r="B75" s="295"/>
      <c r="C75" s="248">
        <v>0.60267367959675655</v>
      </c>
      <c r="D75" s="75">
        <v>0.37606837606837606</v>
      </c>
      <c r="E75" s="55">
        <v>4</v>
      </c>
      <c r="F75" s="55">
        <v>8</v>
      </c>
      <c r="G75" s="55">
        <v>4</v>
      </c>
      <c r="H75" s="55">
        <v>7</v>
      </c>
      <c r="I75" s="55">
        <v>10</v>
      </c>
      <c r="J75" s="55">
        <v>6</v>
      </c>
      <c r="K75" s="55">
        <v>5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268">
        <v>44</v>
      </c>
      <c r="R75" s="466">
        <v>117</v>
      </c>
      <c r="S75" s="467"/>
    </row>
    <row r="76" spans="1:19" s="53" customFormat="1" ht="15" thickBot="1" x14ac:dyDescent="0.25">
      <c r="A76" s="1" t="s">
        <v>89</v>
      </c>
      <c r="B76" s="52" t="s">
        <v>365</v>
      </c>
      <c r="C76" s="28"/>
      <c r="D76" s="41"/>
      <c r="E76" s="44">
        <v>0</v>
      </c>
      <c r="F76" s="44">
        <v>2</v>
      </c>
      <c r="G76" s="44">
        <v>3</v>
      </c>
      <c r="H76" s="44">
        <v>0</v>
      </c>
      <c r="I76" s="44">
        <v>3</v>
      </c>
      <c r="J76" s="44">
        <v>2</v>
      </c>
      <c r="K76" s="44">
        <v>3</v>
      </c>
      <c r="L76" s="44"/>
      <c r="M76" s="44"/>
      <c r="N76" s="44"/>
      <c r="O76" s="44"/>
      <c r="P76" s="44"/>
      <c r="Q76" s="106">
        <v>13</v>
      </c>
      <c r="R76" s="42"/>
      <c r="S76" s="42"/>
    </row>
    <row r="77" spans="1:19" s="42" customFormat="1" ht="15" thickBot="1" x14ac:dyDescent="0.25">
      <c r="A77" s="1" t="s">
        <v>89</v>
      </c>
      <c r="B77" s="52" t="s">
        <v>366</v>
      </c>
      <c r="C77" s="28"/>
      <c r="D77" s="41"/>
      <c r="E77" s="44">
        <v>1</v>
      </c>
      <c r="F77" s="44">
        <v>0</v>
      </c>
      <c r="G77" s="44">
        <v>0</v>
      </c>
      <c r="H77" s="44">
        <v>2</v>
      </c>
      <c r="I77" s="44">
        <v>1</v>
      </c>
      <c r="J77" s="44">
        <v>1</v>
      </c>
      <c r="K77" s="44">
        <v>0</v>
      </c>
      <c r="L77" s="44"/>
      <c r="M77" s="44"/>
      <c r="N77" s="44"/>
      <c r="O77" s="44"/>
      <c r="P77" s="44"/>
      <c r="Q77" s="106">
        <v>5</v>
      </c>
    </row>
    <row r="78" spans="1:19" s="42" customFormat="1" ht="15" thickBot="1" x14ac:dyDescent="0.25">
      <c r="A78" s="1" t="s">
        <v>89</v>
      </c>
      <c r="B78" s="52" t="s">
        <v>367</v>
      </c>
      <c r="C78" s="28"/>
      <c r="D78" s="41"/>
      <c r="E78" s="44">
        <v>2</v>
      </c>
      <c r="F78" s="44">
        <v>0</v>
      </c>
      <c r="G78" s="44">
        <v>3</v>
      </c>
      <c r="H78" s="44">
        <v>6</v>
      </c>
      <c r="I78" s="44">
        <v>1</v>
      </c>
      <c r="J78" s="44">
        <v>4</v>
      </c>
      <c r="K78" s="44">
        <v>15</v>
      </c>
      <c r="L78" s="44"/>
      <c r="M78" s="44"/>
      <c r="N78" s="44"/>
      <c r="O78" s="44"/>
      <c r="P78" s="44"/>
      <c r="Q78" s="106">
        <v>31</v>
      </c>
    </row>
    <row r="79" spans="1:19" s="42" customFormat="1" ht="15" thickBot="1" x14ac:dyDescent="0.25">
      <c r="A79" s="1" t="s">
        <v>89</v>
      </c>
      <c r="B79" s="52" t="s">
        <v>368</v>
      </c>
      <c r="C79" s="28"/>
      <c r="D79" s="41"/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3</v>
      </c>
      <c r="K79" s="44">
        <v>0</v>
      </c>
      <c r="L79" s="44"/>
      <c r="M79" s="44"/>
      <c r="N79" s="44"/>
      <c r="O79" s="44"/>
      <c r="P79" s="44"/>
      <c r="Q79" s="106">
        <v>3</v>
      </c>
    </row>
    <row r="80" spans="1:19" s="42" customFormat="1" ht="15" thickBot="1" x14ac:dyDescent="0.25">
      <c r="A80" s="1" t="s">
        <v>89</v>
      </c>
      <c r="B80" s="52" t="s">
        <v>369</v>
      </c>
      <c r="C80" s="28"/>
      <c r="D80" s="41"/>
      <c r="E80" s="44">
        <v>1</v>
      </c>
      <c r="F80" s="44">
        <v>0</v>
      </c>
      <c r="G80" s="44">
        <v>3</v>
      </c>
      <c r="H80" s="44">
        <v>0</v>
      </c>
      <c r="I80" s="44">
        <v>2</v>
      </c>
      <c r="J80" s="44">
        <v>4</v>
      </c>
      <c r="K80" s="44">
        <v>1</v>
      </c>
      <c r="L80" s="44"/>
      <c r="M80" s="44"/>
      <c r="N80" s="44"/>
      <c r="O80" s="44"/>
      <c r="P80" s="44"/>
      <c r="Q80" s="106">
        <v>11</v>
      </c>
    </row>
    <row r="81" spans="1:19" s="42" customFormat="1" ht="13.5" thickBot="1" x14ac:dyDescent="0.25">
      <c r="A81" s="294" t="s">
        <v>438</v>
      </c>
      <c r="B81" s="295"/>
      <c r="C81" s="248">
        <v>0.75039306303301734</v>
      </c>
      <c r="D81" s="75">
        <v>0.45323741007194246</v>
      </c>
      <c r="E81" s="55">
        <v>4</v>
      </c>
      <c r="F81" s="55">
        <v>2</v>
      </c>
      <c r="G81" s="55">
        <v>9</v>
      </c>
      <c r="H81" s="55">
        <v>8</v>
      </c>
      <c r="I81" s="55">
        <v>7</v>
      </c>
      <c r="J81" s="55">
        <v>14</v>
      </c>
      <c r="K81" s="55">
        <v>19</v>
      </c>
      <c r="L81" s="55">
        <v>0</v>
      </c>
      <c r="M81" s="55">
        <v>0</v>
      </c>
      <c r="N81" s="55">
        <v>0</v>
      </c>
      <c r="O81" s="55">
        <v>0</v>
      </c>
      <c r="P81" s="55">
        <v>0</v>
      </c>
      <c r="Q81" s="268">
        <v>63</v>
      </c>
      <c r="R81" s="466">
        <v>139</v>
      </c>
      <c r="S81" s="467"/>
    </row>
    <row r="82" spans="1:19" s="53" customFormat="1" ht="15" thickBot="1" x14ac:dyDescent="0.25">
      <c r="A82" s="1" t="s">
        <v>100</v>
      </c>
      <c r="B82" s="52" t="s">
        <v>370</v>
      </c>
      <c r="C82" s="28"/>
      <c r="D82" s="41"/>
      <c r="E82" s="44">
        <v>0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  <c r="L82" s="44"/>
      <c r="M82" s="44"/>
      <c r="N82" s="44"/>
      <c r="O82" s="44"/>
      <c r="P82" s="44"/>
      <c r="Q82" s="106">
        <v>0</v>
      </c>
      <c r="R82" s="42"/>
      <c r="S82" s="42"/>
    </row>
    <row r="83" spans="1:19" s="42" customFormat="1" ht="15" thickBot="1" x14ac:dyDescent="0.25">
      <c r="A83" s="1" t="s">
        <v>100</v>
      </c>
      <c r="B83" s="52" t="s">
        <v>371</v>
      </c>
      <c r="C83" s="28"/>
      <c r="D83" s="41"/>
      <c r="E83" s="44">
        <v>1</v>
      </c>
      <c r="F83" s="44">
        <v>0</v>
      </c>
      <c r="G83" s="44">
        <v>0</v>
      </c>
      <c r="H83" s="44">
        <v>5</v>
      </c>
      <c r="I83" s="44">
        <v>0</v>
      </c>
      <c r="J83" s="44">
        <v>0</v>
      </c>
      <c r="K83" s="44">
        <v>0</v>
      </c>
      <c r="L83" s="44"/>
      <c r="M83" s="44"/>
      <c r="N83" s="44"/>
      <c r="O83" s="44"/>
      <c r="P83" s="44"/>
      <c r="Q83" s="106">
        <v>6</v>
      </c>
    </row>
    <row r="84" spans="1:19" s="42" customFormat="1" ht="15" thickBot="1" x14ac:dyDescent="0.25">
      <c r="A84" s="1" t="s">
        <v>100</v>
      </c>
      <c r="B84" s="52" t="s">
        <v>372</v>
      </c>
      <c r="C84" s="28"/>
      <c r="D84" s="41"/>
      <c r="E84" s="44">
        <v>0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/>
      <c r="M84" s="44"/>
      <c r="N84" s="44"/>
      <c r="O84" s="44"/>
      <c r="P84" s="44"/>
      <c r="Q84" s="106">
        <v>0</v>
      </c>
    </row>
    <row r="85" spans="1:19" s="42" customFormat="1" ht="15" thickBot="1" x14ac:dyDescent="0.25">
      <c r="A85" s="1" t="s">
        <v>100</v>
      </c>
      <c r="B85" s="52" t="s">
        <v>379</v>
      </c>
      <c r="C85" s="28"/>
      <c r="D85" s="41"/>
      <c r="E85" s="44">
        <v>3</v>
      </c>
      <c r="F85" s="44">
        <v>1</v>
      </c>
      <c r="G85" s="44">
        <v>6</v>
      </c>
      <c r="H85" s="44">
        <v>17</v>
      </c>
      <c r="I85" s="44">
        <v>4</v>
      </c>
      <c r="J85" s="44">
        <v>1</v>
      </c>
      <c r="K85" s="44">
        <v>3</v>
      </c>
      <c r="L85" s="44"/>
      <c r="M85" s="44"/>
      <c r="N85" s="44"/>
      <c r="O85" s="44"/>
      <c r="P85" s="44"/>
      <c r="Q85" s="106">
        <v>35</v>
      </c>
    </row>
    <row r="86" spans="1:19" s="42" customFormat="1" ht="15" thickBot="1" x14ac:dyDescent="0.25">
      <c r="A86" s="1" t="s">
        <v>100</v>
      </c>
      <c r="B86" s="52" t="s">
        <v>373</v>
      </c>
      <c r="C86" s="28"/>
      <c r="D86" s="41"/>
      <c r="E86" s="44">
        <v>0</v>
      </c>
      <c r="F86" s="44">
        <v>0</v>
      </c>
      <c r="G86" s="44">
        <v>0</v>
      </c>
      <c r="H86" s="44">
        <v>3</v>
      </c>
      <c r="I86" s="44">
        <v>0</v>
      </c>
      <c r="J86" s="44">
        <v>1</v>
      </c>
      <c r="K86" s="44">
        <v>0</v>
      </c>
      <c r="L86" s="44"/>
      <c r="M86" s="44"/>
      <c r="N86" s="44"/>
      <c r="O86" s="44"/>
      <c r="P86" s="44"/>
      <c r="Q86" s="106">
        <v>4</v>
      </c>
    </row>
    <row r="87" spans="1:19" s="42" customFormat="1" ht="15" thickBot="1" x14ac:dyDescent="0.25">
      <c r="A87" s="1" t="s">
        <v>100</v>
      </c>
      <c r="B87" s="52" t="s">
        <v>374</v>
      </c>
      <c r="C87" s="28"/>
      <c r="D87" s="41"/>
      <c r="E87" s="44">
        <v>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/>
      <c r="M87" s="44"/>
      <c r="N87" s="44"/>
      <c r="O87" s="44"/>
      <c r="P87" s="44"/>
      <c r="Q87" s="106">
        <v>0</v>
      </c>
    </row>
    <row r="88" spans="1:19" s="42" customFormat="1" ht="15" thickBot="1" x14ac:dyDescent="0.25">
      <c r="A88" s="1" t="s">
        <v>100</v>
      </c>
      <c r="B88" s="52" t="s">
        <v>375</v>
      </c>
      <c r="C88" s="28"/>
      <c r="D88" s="41"/>
      <c r="E88" s="44">
        <v>0</v>
      </c>
      <c r="F88" s="44">
        <v>0</v>
      </c>
      <c r="G88" s="44">
        <v>3</v>
      </c>
      <c r="H88" s="44">
        <v>0</v>
      </c>
      <c r="I88" s="44">
        <v>2</v>
      </c>
      <c r="J88" s="44">
        <v>0</v>
      </c>
      <c r="K88" s="44">
        <v>0</v>
      </c>
      <c r="L88" s="44"/>
      <c r="M88" s="44"/>
      <c r="N88" s="44"/>
      <c r="O88" s="44"/>
      <c r="P88" s="44"/>
      <c r="Q88" s="106">
        <v>5</v>
      </c>
    </row>
    <row r="89" spans="1:19" s="42" customFormat="1" ht="15" thickBot="1" x14ac:dyDescent="0.25">
      <c r="A89" s="1" t="s">
        <v>100</v>
      </c>
      <c r="B89" s="52" t="s">
        <v>376</v>
      </c>
      <c r="C89" s="28"/>
      <c r="D89" s="41"/>
      <c r="E89" s="44">
        <v>2</v>
      </c>
      <c r="F89" s="44">
        <v>0</v>
      </c>
      <c r="G89" s="44">
        <v>0</v>
      </c>
      <c r="H89" s="44">
        <v>0</v>
      </c>
      <c r="I89" s="44">
        <v>10</v>
      </c>
      <c r="J89" s="44">
        <v>0</v>
      </c>
      <c r="K89" s="44">
        <v>0</v>
      </c>
      <c r="L89" s="44"/>
      <c r="M89" s="44"/>
      <c r="N89" s="44"/>
      <c r="O89" s="44"/>
      <c r="P89" s="44"/>
      <c r="Q89" s="106">
        <v>12</v>
      </c>
    </row>
    <row r="90" spans="1:19" s="42" customFormat="1" ht="15" thickBot="1" x14ac:dyDescent="0.25">
      <c r="A90" s="1" t="s">
        <v>100</v>
      </c>
      <c r="B90" s="52" t="s">
        <v>377</v>
      </c>
      <c r="C90" s="28"/>
      <c r="D90" s="41"/>
      <c r="E90" s="44">
        <v>2</v>
      </c>
      <c r="F90" s="44">
        <v>0</v>
      </c>
      <c r="G90" s="44">
        <v>0</v>
      </c>
      <c r="H90" s="44">
        <v>0</v>
      </c>
      <c r="I90" s="44">
        <v>0</v>
      </c>
      <c r="J90" s="44">
        <v>0</v>
      </c>
      <c r="K90" s="44">
        <v>0</v>
      </c>
      <c r="L90" s="44"/>
      <c r="M90" s="44"/>
      <c r="N90" s="44"/>
      <c r="O90" s="44"/>
      <c r="P90" s="44"/>
      <c r="Q90" s="106">
        <v>2</v>
      </c>
    </row>
    <row r="91" spans="1:19" s="42" customFormat="1" ht="15" thickBot="1" x14ac:dyDescent="0.25">
      <c r="A91" s="1" t="s">
        <v>100</v>
      </c>
      <c r="B91" s="52" t="s">
        <v>378</v>
      </c>
      <c r="C91" s="28"/>
      <c r="D91" s="41"/>
      <c r="E91" s="44">
        <v>0</v>
      </c>
      <c r="F91" s="44">
        <v>0</v>
      </c>
      <c r="G91" s="44">
        <v>0</v>
      </c>
      <c r="H91" s="44">
        <v>4</v>
      </c>
      <c r="I91" s="44">
        <v>3</v>
      </c>
      <c r="J91" s="44">
        <v>0</v>
      </c>
      <c r="K91" s="44">
        <v>0</v>
      </c>
      <c r="L91" s="44"/>
      <c r="M91" s="44"/>
      <c r="N91" s="44"/>
      <c r="O91" s="44"/>
      <c r="P91" s="44"/>
      <c r="Q91" s="106">
        <v>7</v>
      </c>
    </row>
    <row r="92" spans="1:19" s="42" customFormat="1" ht="13.5" thickBot="1" x14ac:dyDescent="0.25">
      <c r="A92" s="294" t="s">
        <v>439</v>
      </c>
      <c r="B92" s="295"/>
      <c r="C92" s="248">
        <v>1.6508556547619049</v>
      </c>
      <c r="D92" s="75">
        <v>1.4791666666666667</v>
      </c>
      <c r="E92" s="55">
        <v>8</v>
      </c>
      <c r="F92" s="55">
        <v>1</v>
      </c>
      <c r="G92" s="55">
        <v>9</v>
      </c>
      <c r="H92" s="55">
        <v>29</v>
      </c>
      <c r="I92" s="55">
        <v>19</v>
      </c>
      <c r="J92" s="55">
        <v>2</v>
      </c>
      <c r="K92" s="55">
        <v>3</v>
      </c>
      <c r="L92" s="55">
        <v>0</v>
      </c>
      <c r="M92" s="55">
        <v>0</v>
      </c>
      <c r="N92" s="55">
        <v>0</v>
      </c>
      <c r="O92" s="55">
        <v>0</v>
      </c>
      <c r="P92" s="55">
        <v>0</v>
      </c>
      <c r="Q92" s="268">
        <v>71</v>
      </c>
      <c r="R92" s="466">
        <v>48</v>
      </c>
      <c r="S92" s="467"/>
    </row>
    <row r="93" spans="1:19" s="53" customFormat="1" ht="15" thickBot="1" x14ac:dyDescent="0.25">
      <c r="A93" s="1" t="s">
        <v>116</v>
      </c>
      <c r="B93" s="52" t="s">
        <v>380</v>
      </c>
      <c r="C93" s="28"/>
      <c r="D93" s="41"/>
      <c r="E93" s="44">
        <v>14</v>
      </c>
      <c r="F93" s="44">
        <v>19</v>
      </c>
      <c r="G93" s="44">
        <v>10</v>
      </c>
      <c r="H93" s="44">
        <v>7</v>
      </c>
      <c r="I93" s="44">
        <v>13</v>
      </c>
      <c r="J93" s="44">
        <v>25</v>
      </c>
      <c r="K93" s="44">
        <v>16</v>
      </c>
      <c r="L93" s="44"/>
      <c r="M93" s="44"/>
      <c r="N93" s="44"/>
      <c r="O93" s="44"/>
      <c r="P93" s="44"/>
      <c r="Q93" s="106">
        <v>104</v>
      </c>
      <c r="R93" s="42"/>
      <c r="S93" s="42"/>
    </row>
    <row r="94" spans="1:19" s="42" customFormat="1" ht="15" thickBot="1" x14ac:dyDescent="0.25">
      <c r="A94" s="1" t="s">
        <v>116</v>
      </c>
      <c r="B94" s="52" t="s">
        <v>381</v>
      </c>
      <c r="C94" s="28"/>
      <c r="D94" s="41"/>
      <c r="E94" s="44">
        <v>15</v>
      </c>
      <c r="F94" s="44">
        <v>7</v>
      </c>
      <c r="G94" s="44">
        <v>18</v>
      </c>
      <c r="H94" s="44">
        <v>28</v>
      </c>
      <c r="I94" s="44">
        <v>29</v>
      </c>
      <c r="J94" s="44">
        <v>21</v>
      </c>
      <c r="K94" s="44">
        <v>22</v>
      </c>
      <c r="L94" s="44"/>
      <c r="M94" s="44"/>
      <c r="N94" s="44"/>
      <c r="O94" s="44"/>
      <c r="P94" s="44"/>
      <c r="Q94" s="106">
        <v>140</v>
      </c>
    </row>
    <row r="95" spans="1:19" s="42" customFormat="1" ht="15" thickBot="1" x14ac:dyDescent="0.25">
      <c r="A95" s="1" t="s">
        <v>116</v>
      </c>
      <c r="B95" s="52" t="s">
        <v>382</v>
      </c>
      <c r="C95" s="28"/>
      <c r="D95" s="41"/>
      <c r="E95" s="44">
        <v>25</v>
      </c>
      <c r="F95" s="44">
        <v>0</v>
      </c>
      <c r="G95" s="44">
        <v>36</v>
      </c>
      <c r="H95" s="44">
        <v>41</v>
      </c>
      <c r="I95" s="44">
        <v>58</v>
      </c>
      <c r="J95" s="44">
        <v>47</v>
      </c>
      <c r="K95" s="44">
        <v>20</v>
      </c>
      <c r="L95" s="44"/>
      <c r="M95" s="44"/>
      <c r="N95" s="44"/>
      <c r="O95" s="44"/>
      <c r="P95" s="44"/>
      <c r="Q95" s="106">
        <v>227</v>
      </c>
    </row>
    <row r="96" spans="1:19" s="42" customFormat="1" ht="15" thickBot="1" x14ac:dyDescent="0.25">
      <c r="A96" s="1" t="s">
        <v>116</v>
      </c>
      <c r="B96" s="52" t="s">
        <v>383</v>
      </c>
      <c r="C96" s="28"/>
      <c r="D96" s="41"/>
      <c r="E96" s="44">
        <v>10</v>
      </c>
      <c r="F96" s="44">
        <v>13</v>
      </c>
      <c r="G96" s="44">
        <v>8</v>
      </c>
      <c r="H96" s="44">
        <v>6</v>
      </c>
      <c r="I96" s="44">
        <v>12</v>
      </c>
      <c r="J96" s="44">
        <v>8</v>
      </c>
      <c r="K96" s="44">
        <v>14</v>
      </c>
      <c r="L96" s="44"/>
      <c r="M96" s="44"/>
      <c r="N96" s="44"/>
      <c r="O96" s="44"/>
      <c r="P96" s="44"/>
      <c r="Q96" s="106">
        <v>71</v>
      </c>
    </row>
    <row r="97" spans="1:19" s="42" customFormat="1" ht="15" thickBot="1" x14ac:dyDescent="0.25">
      <c r="A97" s="1" t="s">
        <v>116</v>
      </c>
      <c r="B97" s="52" t="s">
        <v>384</v>
      </c>
      <c r="C97" s="28"/>
      <c r="D97" s="41"/>
      <c r="E97" s="44">
        <v>0</v>
      </c>
      <c r="F97" s="44">
        <v>3</v>
      </c>
      <c r="G97" s="44">
        <v>2</v>
      </c>
      <c r="H97" s="44">
        <v>1</v>
      </c>
      <c r="I97" s="44">
        <v>0</v>
      </c>
      <c r="J97" s="44">
        <v>4</v>
      </c>
      <c r="K97" s="44">
        <v>1</v>
      </c>
      <c r="L97" s="44"/>
      <c r="M97" s="44"/>
      <c r="N97" s="44"/>
      <c r="O97" s="44"/>
      <c r="P97" s="44"/>
      <c r="Q97" s="106">
        <v>11</v>
      </c>
    </row>
    <row r="98" spans="1:19" s="42" customFormat="1" ht="15" customHeight="1" thickBot="1" x14ac:dyDescent="0.25">
      <c r="A98" s="1" t="s">
        <v>116</v>
      </c>
      <c r="B98" s="52" t="s">
        <v>385</v>
      </c>
      <c r="C98" s="28"/>
      <c r="D98" s="41"/>
      <c r="E98" s="44">
        <v>0</v>
      </c>
      <c r="F98" s="44">
        <v>3</v>
      </c>
      <c r="G98" s="44">
        <v>5</v>
      </c>
      <c r="H98" s="44">
        <v>0</v>
      </c>
      <c r="I98" s="44">
        <v>0</v>
      </c>
      <c r="J98" s="44">
        <v>0</v>
      </c>
      <c r="K98" s="44">
        <v>1</v>
      </c>
      <c r="L98" s="44"/>
      <c r="M98" s="44"/>
      <c r="N98" s="44"/>
      <c r="O98" s="44"/>
      <c r="P98" s="44"/>
      <c r="Q98" s="106">
        <v>9</v>
      </c>
    </row>
    <row r="99" spans="1:19" s="42" customFormat="1" ht="15" customHeight="1" thickBot="1" x14ac:dyDescent="0.25">
      <c r="A99" s="1" t="s">
        <v>116</v>
      </c>
      <c r="B99" s="52" t="s">
        <v>386</v>
      </c>
      <c r="C99" s="28"/>
      <c r="D99" s="41"/>
      <c r="E99" s="44">
        <v>0</v>
      </c>
      <c r="F99" s="44">
        <v>3</v>
      </c>
      <c r="G99" s="44">
        <v>0</v>
      </c>
      <c r="H99" s="44">
        <v>2</v>
      </c>
      <c r="I99" s="44">
        <v>0</v>
      </c>
      <c r="J99" s="44">
        <v>0</v>
      </c>
      <c r="K99" s="44">
        <v>7</v>
      </c>
      <c r="L99" s="44"/>
      <c r="M99" s="44"/>
      <c r="N99" s="44"/>
      <c r="O99" s="44"/>
      <c r="P99" s="44"/>
      <c r="Q99" s="106">
        <v>12</v>
      </c>
    </row>
    <row r="100" spans="1:19" s="42" customFormat="1" ht="15" customHeight="1" thickBot="1" x14ac:dyDescent="0.25">
      <c r="A100" s="1" t="s">
        <v>116</v>
      </c>
      <c r="B100" s="52" t="s">
        <v>387</v>
      </c>
      <c r="C100" s="28"/>
      <c r="D100" s="41"/>
      <c r="E100" s="44">
        <v>0</v>
      </c>
      <c r="F100" s="44">
        <v>0</v>
      </c>
      <c r="G100" s="44">
        <v>0</v>
      </c>
      <c r="H100" s="44">
        <v>0</v>
      </c>
      <c r="I100" s="44">
        <v>0</v>
      </c>
      <c r="J100" s="44">
        <v>0</v>
      </c>
      <c r="K100" s="44">
        <v>0</v>
      </c>
      <c r="L100" s="44"/>
      <c r="M100" s="44"/>
      <c r="N100" s="44"/>
      <c r="O100" s="44"/>
      <c r="P100" s="44"/>
      <c r="Q100" s="106">
        <v>0</v>
      </c>
    </row>
    <row r="101" spans="1:19" s="42" customFormat="1" ht="15" customHeight="1" thickBot="1" x14ac:dyDescent="0.25">
      <c r="A101" s="1" t="s">
        <v>116</v>
      </c>
      <c r="B101" s="52" t="s">
        <v>388</v>
      </c>
      <c r="C101" s="28"/>
      <c r="D101" s="41"/>
      <c r="E101" s="44">
        <v>0</v>
      </c>
      <c r="F101" s="44">
        <v>0</v>
      </c>
      <c r="G101" s="44">
        <v>0</v>
      </c>
      <c r="H101" s="44">
        <v>3</v>
      </c>
      <c r="I101" s="44">
        <v>0</v>
      </c>
      <c r="J101" s="44">
        <v>0</v>
      </c>
      <c r="K101" s="44">
        <v>0</v>
      </c>
      <c r="L101" s="44"/>
      <c r="M101" s="44"/>
      <c r="N101" s="44"/>
      <c r="O101" s="44"/>
      <c r="P101" s="44"/>
      <c r="Q101" s="106">
        <v>3</v>
      </c>
    </row>
    <row r="102" spans="1:19" s="42" customFormat="1" ht="15" customHeight="1" thickBot="1" x14ac:dyDescent="0.25">
      <c r="A102" s="1" t="s">
        <v>116</v>
      </c>
      <c r="B102" s="52" t="s">
        <v>389</v>
      </c>
      <c r="C102" s="28"/>
      <c r="D102" s="41"/>
      <c r="E102" s="44">
        <v>0</v>
      </c>
      <c r="F102" s="44">
        <v>0</v>
      </c>
      <c r="G102" s="44">
        <v>2</v>
      </c>
      <c r="H102" s="44">
        <v>0</v>
      </c>
      <c r="I102" s="44">
        <v>0</v>
      </c>
      <c r="J102" s="44">
        <v>3</v>
      </c>
      <c r="K102" s="44">
        <v>0</v>
      </c>
      <c r="L102" s="44"/>
      <c r="M102" s="44"/>
      <c r="N102" s="44"/>
      <c r="O102" s="44"/>
      <c r="P102" s="44"/>
      <c r="Q102" s="106">
        <v>5</v>
      </c>
    </row>
    <row r="103" spans="1:19" s="42" customFormat="1" ht="15" customHeight="1" thickBot="1" x14ac:dyDescent="0.25">
      <c r="A103" s="1" t="s">
        <v>116</v>
      </c>
      <c r="B103" s="52" t="s">
        <v>390</v>
      </c>
      <c r="C103" s="28"/>
      <c r="D103" s="41"/>
      <c r="E103" s="44">
        <v>0</v>
      </c>
      <c r="F103" s="44">
        <v>1</v>
      </c>
      <c r="G103" s="44">
        <v>0</v>
      </c>
      <c r="H103" s="44">
        <v>0</v>
      </c>
      <c r="I103" s="44">
        <v>0</v>
      </c>
      <c r="J103" s="44">
        <v>1</v>
      </c>
      <c r="K103" s="44">
        <v>0</v>
      </c>
      <c r="L103" s="44"/>
      <c r="M103" s="44"/>
      <c r="N103" s="44"/>
      <c r="O103" s="44"/>
      <c r="P103" s="44"/>
      <c r="Q103" s="106">
        <v>2</v>
      </c>
    </row>
    <row r="104" spans="1:19" s="42" customFormat="1" ht="15" customHeight="1" thickBot="1" x14ac:dyDescent="0.25">
      <c r="A104" s="1" t="s">
        <v>116</v>
      </c>
      <c r="B104" s="52" t="s">
        <v>391</v>
      </c>
      <c r="C104" s="28"/>
      <c r="D104" s="41"/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2</v>
      </c>
      <c r="K104" s="44">
        <v>0</v>
      </c>
      <c r="L104" s="44"/>
      <c r="M104" s="44"/>
      <c r="N104" s="44"/>
      <c r="O104" s="44"/>
      <c r="P104" s="44"/>
      <c r="Q104" s="106">
        <v>2</v>
      </c>
    </row>
    <row r="105" spans="1:19" s="42" customFormat="1" ht="15" customHeight="1" thickBot="1" x14ac:dyDescent="0.25">
      <c r="A105" s="1" t="s">
        <v>116</v>
      </c>
      <c r="B105" s="52" t="s">
        <v>392</v>
      </c>
      <c r="C105" s="28"/>
      <c r="D105" s="41"/>
      <c r="E105" s="44">
        <v>0</v>
      </c>
      <c r="F105" s="44">
        <v>0</v>
      </c>
      <c r="G105" s="44">
        <v>5</v>
      </c>
      <c r="H105" s="44">
        <v>0</v>
      </c>
      <c r="I105" s="44">
        <v>0</v>
      </c>
      <c r="J105" s="44">
        <v>0</v>
      </c>
      <c r="K105" s="44">
        <v>1</v>
      </c>
      <c r="L105" s="44"/>
      <c r="M105" s="44"/>
      <c r="N105" s="44"/>
      <c r="O105" s="44"/>
      <c r="P105" s="44"/>
      <c r="Q105" s="106">
        <v>6</v>
      </c>
    </row>
    <row r="106" spans="1:19" s="42" customFormat="1" ht="15" customHeight="1" thickBot="1" x14ac:dyDescent="0.25">
      <c r="A106" s="1" t="s">
        <v>116</v>
      </c>
      <c r="B106" s="52" t="s">
        <v>393</v>
      </c>
      <c r="C106" s="28"/>
      <c r="D106" s="41"/>
      <c r="E106" s="44">
        <v>0</v>
      </c>
      <c r="F106" s="44">
        <v>9</v>
      </c>
      <c r="G106" s="44">
        <v>0</v>
      </c>
      <c r="H106" s="44">
        <v>9</v>
      </c>
      <c r="I106" s="44">
        <v>0</v>
      </c>
      <c r="J106" s="44">
        <v>10</v>
      </c>
      <c r="K106" s="44">
        <v>10</v>
      </c>
      <c r="L106" s="44"/>
      <c r="M106" s="44"/>
      <c r="N106" s="44"/>
      <c r="O106" s="44"/>
      <c r="P106" s="44"/>
      <c r="Q106" s="106">
        <v>38</v>
      </c>
    </row>
    <row r="107" spans="1:19" s="42" customFormat="1" ht="15" customHeight="1" thickBot="1" x14ac:dyDescent="0.25">
      <c r="A107" s="1" t="s">
        <v>116</v>
      </c>
      <c r="B107" s="52" t="s">
        <v>394</v>
      </c>
      <c r="C107" s="28"/>
      <c r="D107" s="41"/>
      <c r="E107" s="44">
        <v>6</v>
      </c>
      <c r="F107" s="44">
        <v>3</v>
      </c>
      <c r="G107" s="44">
        <v>6</v>
      </c>
      <c r="H107" s="44">
        <v>2</v>
      </c>
      <c r="I107" s="44">
        <v>12</v>
      </c>
      <c r="J107" s="44">
        <v>5</v>
      </c>
      <c r="K107" s="44">
        <v>3</v>
      </c>
      <c r="L107" s="44"/>
      <c r="M107" s="44"/>
      <c r="N107" s="44"/>
      <c r="O107" s="44"/>
      <c r="P107" s="44"/>
      <c r="Q107" s="106">
        <v>37</v>
      </c>
    </row>
    <row r="108" spans="1:19" s="42" customFormat="1" ht="15" customHeight="1" thickBot="1" x14ac:dyDescent="0.25">
      <c r="A108" s="1" t="s">
        <v>116</v>
      </c>
      <c r="B108" s="52" t="s">
        <v>395</v>
      </c>
      <c r="C108" s="28"/>
      <c r="D108" s="41"/>
      <c r="E108" s="44">
        <v>3</v>
      </c>
      <c r="F108" s="44">
        <v>3</v>
      </c>
      <c r="G108" s="44">
        <v>7</v>
      </c>
      <c r="H108" s="44">
        <v>7</v>
      </c>
      <c r="I108" s="44">
        <v>4</v>
      </c>
      <c r="J108" s="44">
        <v>6</v>
      </c>
      <c r="K108" s="44">
        <v>5</v>
      </c>
      <c r="L108" s="44"/>
      <c r="M108" s="44"/>
      <c r="N108" s="44"/>
      <c r="O108" s="44"/>
      <c r="P108" s="44"/>
      <c r="Q108" s="106">
        <v>35</v>
      </c>
    </row>
    <row r="109" spans="1:19" s="42" customFormat="1" ht="15" customHeight="1" thickBot="1" x14ac:dyDescent="0.25">
      <c r="A109" s="1" t="s">
        <v>116</v>
      </c>
      <c r="B109" s="52" t="s">
        <v>396</v>
      </c>
      <c r="C109" s="28"/>
      <c r="D109" s="41"/>
      <c r="E109" s="44">
        <v>3</v>
      </c>
      <c r="F109" s="44">
        <v>0</v>
      </c>
      <c r="G109" s="44">
        <v>9</v>
      </c>
      <c r="H109" s="44">
        <v>2</v>
      </c>
      <c r="I109" s="44">
        <v>4</v>
      </c>
      <c r="J109" s="44">
        <v>8</v>
      </c>
      <c r="K109" s="44">
        <v>4</v>
      </c>
      <c r="L109" s="44"/>
      <c r="M109" s="44"/>
      <c r="N109" s="44"/>
      <c r="O109" s="44"/>
      <c r="P109" s="44"/>
      <c r="Q109" s="106">
        <v>30</v>
      </c>
    </row>
    <row r="110" spans="1:19" s="42" customFormat="1" ht="15" customHeight="1" thickBot="1" x14ac:dyDescent="0.25">
      <c r="A110" s="138" t="s">
        <v>116</v>
      </c>
      <c r="B110" s="52" t="s">
        <v>397</v>
      </c>
      <c r="C110" s="28"/>
      <c r="D110" s="41"/>
      <c r="E110" s="44">
        <v>29</v>
      </c>
      <c r="F110" s="44">
        <v>40</v>
      </c>
      <c r="G110" s="44">
        <v>32</v>
      </c>
      <c r="H110" s="44">
        <v>19</v>
      </c>
      <c r="I110" s="44">
        <v>33</v>
      </c>
      <c r="J110" s="44">
        <v>63</v>
      </c>
      <c r="K110" s="44">
        <v>36</v>
      </c>
      <c r="L110" s="44"/>
      <c r="M110" s="44"/>
      <c r="N110" s="44"/>
      <c r="O110" s="44"/>
      <c r="P110" s="44"/>
      <c r="Q110" s="106">
        <v>252</v>
      </c>
    </row>
    <row r="111" spans="1:19" s="42" customFormat="1" ht="15" customHeight="1" thickBot="1" x14ac:dyDescent="0.25">
      <c r="A111" s="294" t="s">
        <v>163</v>
      </c>
      <c r="B111" s="295"/>
      <c r="C111" s="248">
        <v>0.6133516175278938</v>
      </c>
      <c r="D111" s="75">
        <v>0.37414448669201522</v>
      </c>
      <c r="E111" s="55">
        <v>105</v>
      </c>
      <c r="F111" s="55">
        <v>104</v>
      </c>
      <c r="G111" s="55">
        <v>140</v>
      </c>
      <c r="H111" s="55">
        <v>127</v>
      </c>
      <c r="I111" s="55">
        <v>165</v>
      </c>
      <c r="J111" s="55">
        <v>203</v>
      </c>
      <c r="K111" s="55">
        <v>140</v>
      </c>
      <c r="L111" s="55">
        <v>0</v>
      </c>
      <c r="M111" s="55">
        <v>0</v>
      </c>
      <c r="N111" s="55">
        <v>0</v>
      </c>
      <c r="O111" s="55">
        <v>0</v>
      </c>
      <c r="P111" s="55">
        <v>0</v>
      </c>
      <c r="Q111" s="268">
        <v>984</v>
      </c>
      <c r="R111" s="466">
        <v>2630</v>
      </c>
      <c r="S111" s="467"/>
    </row>
    <row r="112" spans="1:19" s="53" customFormat="1" ht="15" customHeight="1" thickBot="1" x14ac:dyDescent="0.25">
      <c r="A112" s="1" t="s">
        <v>129</v>
      </c>
      <c r="B112" s="52" t="s">
        <v>398</v>
      </c>
      <c r="C112" s="28"/>
      <c r="D112" s="41"/>
      <c r="E112" s="44">
        <v>0</v>
      </c>
      <c r="F112" s="44">
        <v>0</v>
      </c>
      <c r="G112" s="44">
        <v>0</v>
      </c>
      <c r="H112" s="44">
        <v>0</v>
      </c>
      <c r="I112" s="44">
        <v>0</v>
      </c>
      <c r="J112" s="44">
        <v>0</v>
      </c>
      <c r="K112" s="44">
        <v>0</v>
      </c>
      <c r="L112" s="44"/>
      <c r="M112" s="44"/>
      <c r="N112" s="44"/>
      <c r="O112" s="44"/>
      <c r="P112" s="44"/>
      <c r="Q112" s="106">
        <v>0</v>
      </c>
      <c r="R112" s="42"/>
      <c r="S112" s="42"/>
    </row>
    <row r="113" spans="1:19" s="42" customFormat="1" ht="15" customHeight="1" thickBot="1" x14ac:dyDescent="0.25">
      <c r="A113" s="1" t="s">
        <v>129</v>
      </c>
      <c r="B113" s="52" t="s">
        <v>399</v>
      </c>
      <c r="C113" s="28"/>
      <c r="D113" s="41"/>
      <c r="E113" s="44">
        <v>0</v>
      </c>
      <c r="F113" s="44">
        <v>0</v>
      </c>
      <c r="G113" s="44">
        <v>0</v>
      </c>
      <c r="H113" s="44">
        <v>0</v>
      </c>
      <c r="I113" s="44">
        <v>0</v>
      </c>
      <c r="J113" s="44">
        <v>0</v>
      </c>
      <c r="K113" s="44">
        <v>0</v>
      </c>
      <c r="L113" s="44"/>
      <c r="M113" s="44"/>
      <c r="N113" s="44"/>
      <c r="O113" s="44"/>
      <c r="P113" s="44"/>
      <c r="Q113" s="106">
        <v>0</v>
      </c>
    </row>
    <row r="114" spans="1:19" s="42" customFormat="1" ht="15" customHeight="1" thickBot="1" x14ac:dyDescent="0.25">
      <c r="A114" s="1" t="s">
        <v>129</v>
      </c>
      <c r="B114" s="52" t="s">
        <v>400</v>
      </c>
      <c r="C114" s="28"/>
      <c r="D114" s="41"/>
      <c r="E114" s="44">
        <v>0</v>
      </c>
      <c r="F114" s="44">
        <v>0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/>
      <c r="M114" s="44"/>
      <c r="N114" s="44"/>
      <c r="O114" s="44"/>
      <c r="P114" s="44"/>
      <c r="Q114" s="106">
        <v>0</v>
      </c>
    </row>
    <row r="115" spans="1:19" s="42" customFormat="1" ht="15" customHeight="1" thickBot="1" x14ac:dyDescent="0.25">
      <c r="A115" s="1" t="s">
        <v>129</v>
      </c>
      <c r="B115" s="52" t="s">
        <v>401</v>
      </c>
      <c r="C115" s="28"/>
      <c r="D115" s="41"/>
      <c r="E115" s="44">
        <v>3</v>
      </c>
      <c r="F115" s="44">
        <v>0</v>
      </c>
      <c r="G115" s="44">
        <v>0</v>
      </c>
      <c r="H115" s="44">
        <v>0</v>
      </c>
      <c r="I115" s="44">
        <v>1</v>
      </c>
      <c r="J115" s="44">
        <v>0</v>
      </c>
      <c r="K115" s="44">
        <v>0</v>
      </c>
      <c r="L115" s="44"/>
      <c r="M115" s="44"/>
      <c r="N115" s="44"/>
      <c r="O115" s="44"/>
      <c r="P115" s="44"/>
      <c r="Q115" s="106">
        <v>4</v>
      </c>
    </row>
    <row r="116" spans="1:19" s="42" customFormat="1" ht="15" customHeight="1" thickBot="1" x14ac:dyDescent="0.25">
      <c r="A116" s="1" t="s">
        <v>129</v>
      </c>
      <c r="B116" s="52" t="s">
        <v>402</v>
      </c>
      <c r="C116" s="28"/>
      <c r="D116" s="41"/>
      <c r="E116" s="44">
        <v>2</v>
      </c>
      <c r="F116" s="44">
        <v>0</v>
      </c>
      <c r="G116" s="44">
        <v>0</v>
      </c>
      <c r="H116" s="44">
        <v>0</v>
      </c>
      <c r="I116" s="44">
        <v>0</v>
      </c>
      <c r="J116" s="44">
        <v>0</v>
      </c>
      <c r="K116" s="44">
        <v>1</v>
      </c>
      <c r="L116" s="44"/>
      <c r="M116" s="44"/>
      <c r="N116" s="44"/>
      <c r="O116" s="44"/>
      <c r="P116" s="44"/>
      <c r="Q116" s="106">
        <v>3</v>
      </c>
    </row>
    <row r="117" spans="1:19" s="42" customFormat="1" ht="15" customHeight="1" thickBot="1" x14ac:dyDescent="0.25">
      <c r="A117" s="1" t="s">
        <v>129</v>
      </c>
      <c r="B117" s="52" t="s">
        <v>403</v>
      </c>
      <c r="C117" s="28"/>
      <c r="D117" s="41"/>
      <c r="E117" s="44">
        <v>0</v>
      </c>
      <c r="F117" s="44">
        <v>0</v>
      </c>
      <c r="G117" s="44">
        <v>0</v>
      </c>
      <c r="H117" s="44">
        <v>0</v>
      </c>
      <c r="I117" s="44">
        <v>0</v>
      </c>
      <c r="J117" s="44">
        <v>0</v>
      </c>
      <c r="K117" s="44">
        <v>0</v>
      </c>
      <c r="L117" s="44"/>
      <c r="M117" s="44"/>
      <c r="N117" s="44"/>
      <c r="O117" s="44"/>
      <c r="P117" s="44"/>
      <c r="Q117" s="106">
        <v>0</v>
      </c>
    </row>
    <row r="118" spans="1:19" s="42" customFormat="1" ht="15" customHeight="1" thickBot="1" x14ac:dyDescent="0.25">
      <c r="A118" s="1" t="s">
        <v>129</v>
      </c>
      <c r="B118" s="52" t="s">
        <v>404</v>
      </c>
      <c r="C118" s="28"/>
      <c r="D118" s="41"/>
      <c r="E118" s="44">
        <v>0</v>
      </c>
      <c r="F118" s="44">
        <v>0</v>
      </c>
      <c r="G118" s="44">
        <v>0</v>
      </c>
      <c r="H118" s="44">
        <v>0</v>
      </c>
      <c r="I118" s="44">
        <v>0</v>
      </c>
      <c r="J118" s="44">
        <v>5</v>
      </c>
      <c r="K118" s="44">
        <v>0</v>
      </c>
      <c r="L118" s="44"/>
      <c r="M118" s="44"/>
      <c r="N118" s="44"/>
      <c r="O118" s="44"/>
      <c r="P118" s="44"/>
      <c r="Q118" s="106">
        <v>5</v>
      </c>
    </row>
    <row r="119" spans="1:19" s="42" customFormat="1" ht="15" customHeight="1" thickBot="1" x14ac:dyDescent="0.25">
      <c r="A119" s="1" t="s">
        <v>129</v>
      </c>
      <c r="B119" s="52" t="s">
        <v>405</v>
      </c>
      <c r="C119" s="28"/>
      <c r="D119" s="41"/>
      <c r="E119" s="44">
        <v>0</v>
      </c>
      <c r="F119" s="44">
        <v>0</v>
      </c>
      <c r="G119" s="44">
        <v>0</v>
      </c>
      <c r="H119" s="44">
        <v>0</v>
      </c>
      <c r="I119" s="44">
        <v>0</v>
      </c>
      <c r="J119" s="44">
        <v>0</v>
      </c>
      <c r="K119" s="44">
        <v>0</v>
      </c>
      <c r="L119" s="44"/>
      <c r="M119" s="44"/>
      <c r="N119" s="44"/>
      <c r="O119" s="44"/>
      <c r="P119" s="44"/>
      <c r="Q119" s="106">
        <v>0</v>
      </c>
    </row>
    <row r="120" spans="1:19" s="42" customFormat="1" ht="15" customHeight="1" thickBot="1" x14ac:dyDescent="0.25">
      <c r="A120" s="1" t="s">
        <v>129</v>
      </c>
      <c r="B120" s="52" t="s">
        <v>406</v>
      </c>
      <c r="C120" s="28"/>
      <c r="D120" s="41"/>
      <c r="E120" s="44">
        <v>0</v>
      </c>
      <c r="F120" s="44">
        <v>0</v>
      </c>
      <c r="G120" s="44">
        <v>0</v>
      </c>
      <c r="H120" s="44">
        <v>0</v>
      </c>
      <c r="I120" s="44">
        <v>0</v>
      </c>
      <c r="J120" s="44">
        <v>0</v>
      </c>
      <c r="K120" s="44">
        <v>3</v>
      </c>
      <c r="L120" s="44"/>
      <c r="M120" s="44"/>
      <c r="N120" s="44"/>
      <c r="O120" s="44"/>
      <c r="P120" s="44"/>
      <c r="Q120" s="106">
        <v>3</v>
      </c>
    </row>
    <row r="121" spans="1:19" s="42" customFormat="1" ht="15" customHeight="1" thickBot="1" x14ac:dyDescent="0.25">
      <c r="A121" s="1" t="s">
        <v>129</v>
      </c>
      <c r="B121" s="52" t="s">
        <v>407</v>
      </c>
      <c r="C121" s="28"/>
      <c r="D121" s="41"/>
      <c r="E121" s="44">
        <v>0</v>
      </c>
      <c r="F121" s="44">
        <v>0</v>
      </c>
      <c r="G121" s="44">
        <v>0</v>
      </c>
      <c r="H121" s="44">
        <v>0</v>
      </c>
      <c r="I121" s="44">
        <v>5</v>
      </c>
      <c r="J121" s="44">
        <v>1</v>
      </c>
      <c r="K121" s="44">
        <v>0</v>
      </c>
      <c r="L121" s="44"/>
      <c r="M121" s="44"/>
      <c r="N121" s="44"/>
      <c r="O121" s="44"/>
      <c r="P121" s="44"/>
      <c r="Q121" s="106">
        <v>6</v>
      </c>
    </row>
    <row r="122" spans="1:19" s="42" customFormat="1" ht="15" customHeight="1" thickBot="1" x14ac:dyDescent="0.25">
      <c r="A122" s="1" t="s">
        <v>129</v>
      </c>
      <c r="B122" s="52" t="s">
        <v>408</v>
      </c>
      <c r="C122" s="28"/>
      <c r="D122" s="41"/>
      <c r="E122" s="44">
        <v>0</v>
      </c>
      <c r="F122" s="44">
        <v>0</v>
      </c>
      <c r="G122" s="44">
        <v>0</v>
      </c>
      <c r="H122" s="44">
        <v>1</v>
      </c>
      <c r="I122" s="44">
        <v>3</v>
      </c>
      <c r="J122" s="44">
        <v>0</v>
      </c>
      <c r="K122" s="44">
        <v>0</v>
      </c>
      <c r="L122" s="44"/>
      <c r="M122" s="44"/>
      <c r="N122" s="44"/>
      <c r="O122" s="44"/>
      <c r="P122" s="44"/>
      <c r="Q122" s="106">
        <v>4</v>
      </c>
    </row>
    <row r="123" spans="1:19" s="42" customFormat="1" ht="15" customHeight="1" thickBot="1" x14ac:dyDescent="0.25">
      <c r="A123" s="1" t="s">
        <v>129</v>
      </c>
      <c r="B123" s="52" t="s">
        <v>409</v>
      </c>
      <c r="C123" s="28"/>
      <c r="D123" s="41"/>
      <c r="E123" s="44">
        <v>0</v>
      </c>
      <c r="F123" s="44">
        <v>0</v>
      </c>
      <c r="G123" s="44">
        <v>3</v>
      </c>
      <c r="H123" s="44">
        <v>0</v>
      </c>
      <c r="I123" s="44">
        <v>0</v>
      </c>
      <c r="J123" s="44">
        <v>0</v>
      </c>
      <c r="K123" s="44">
        <v>0</v>
      </c>
      <c r="L123" s="44"/>
      <c r="M123" s="44"/>
      <c r="N123" s="44"/>
      <c r="O123" s="44"/>
      <c r="P123" s="44"/>
      <c r="Q123" s="106">
        <v>3</v>
      </c>
    </row>
    <row r="124" spans="1:19" s="42" customFormat="1" ht="15" customHeight="1" thickBot="1" x14ac:dyDescent="0.25">
      <c r="A124" s="294" t="s">
        <v>440</v>
      </c>
      <c r="B124" s="295"/>
      <c r="C124" s="248">
        <v>0.6224712107065048</v>
      </c>
      <c r="D124" s="75">
        <v>0.5714285714285714</v>
      </c>
      <c r="E124" s="55">
        <v>5</v>
      </c>
      <c r="F124" s="55">
        <v>0</v>
      </c>
      <c r="G124" s="55">
        <v>3</v>
      </c>
      <c r="H124" s="55">
        <v>1</v>
      </c>
      <c r="I124" s="55">
        <v>9</v>
      </c>
      <c r="J124" s="55">
        <v>6</v>
      </c>
      <c r="K124" s="55">
        <v>4</v>
      </c>
      <c r="L124" s="55">
        <v>0</v>
      </c>
      <c r="M124" s="55">
        <v>0</v>
      </c>
      <c r="N124" s="55">
        <v>0</v>
      </c>
      <c r="O124" s="55">
        <v>0</v>
      </c>
      <c r="P124" s="55">
        <v>0</v>
      </c>
      <c r="Q124" s="268">
        <v>28</v>
      </c>
      <c r="R124" s="466">
        <v>49</v>
      </c>
      <c r="S124" s="467"/>
    </row>
    <row r="125" spans="1:19" s="53" customFormat="1" ht="15" customHeight="1" thickBot="1" x14ac:dyDescent="0.25">
      <c r="A125" s="1" t="s">
        <v>143</v>
      </c>
      <c r="B125" s="52" t="s">
        <v>410</v>
      </c>
      <c r="C125" s="28"/>
      <c r="D125" s="41"/>
      <c r="E125" s="44">
        <v>24</v>
      </c>
      <c r="F125" s="44">
        <v>22</v>
      </c>
      <c r="G125" s="44">
        <v>24</v>
      </c>
      <c r="H125" s="44">
        <v>22</v>
      </c>
      <c r="I125" s="44">
        <v>21</v>
      </c>
      <c r="J125" s="44">
        <v>15</v>
      </c>
      <c r="K125" s="44">
        <v>30</v>
      </c>
      <c r="L125" s="44"/>
      <c r="M125" s="44"/>
      <c r="N125" s="44"/>
      <c r="O125" s="44"/>
      <c r="P125" s="44"/>
      <c r="Q125" s="106">
        <v>158</v>
      </c>
      <c r="R125" s="42"/>
      <c r="S125" s="42"/>
    </row>
    <row r="126" spans="1:19" s="42" customFormat="1" ht="15" customHeight="1" thickBot="1" x14ac:dyDescent="0.25">
      <c r="A126" s="1" t="s">
        <v>143</v>
      </c>
      <c r="B126" s="52" t="s">
        <v>411</v>
      </c>
      <c r="C126" s="28"/>
      <c r="D126" s="41"/>
      <c r="E126" s="44">
        <v>0</v>
      </c>
      <c r="F126" s="44">
        <v>11</v>
      </c>
      <c r="G126" s="44">
        <v>12</v>
      </c>
      <c r="H126" s="44">
        <v>4</v>
      </c>
      <c r="I126" s="44">
        <v>18</v>
      </c>
      <c r="J126" s="44">
        <v>7</v>
      </c>
      <c r="K126" s="44">
        <v>15</v>
      </c>
      <c r="L126" s="44"/>
      <c r="M126" s="44"/>
      <c r="N126" s="44"/>
      <c r="O126" s="44"/>
      <c r="P126" s="44"/>
      <c r="Q126" s="106">
        <v>67</v>
      </c>
    </row>
    <row r="127" spans="1:19" s="42" customFormat="1" ht="15" customHeight="1" thickBot="1" x14ac:dyDescent="0.25">
      <c r="A127" s="1" t="s">
        <v>143</v>
      </c>
      <c r="B127" s="52" t="s">
        <v>412</v>
      </c>
      <c r="C127" s="28"/>
      <c r="D127" s="41"/>
      <c r="E127" s="44">
        <v>0</v>
      </c>
      <c r="F127" s="44">
        <v>0</v>
      </c>
      <c r="G127" s="44">
        <v>6</v>
      </c>
      <c r="H127" s="44">
        <v>2</v>
      </c>
      <c r="I127" s="44">
        <v>0</v>
      </c>
      <c r="J127" s="44">
        <v>3</v>
      </c>
      <c r="K127" s="44">
        <v>3</v>
      </c>
      <c r="L127" s="44"/>
      <c r="M127" s="44"/>
      <c r="N127" s="44"/>
      <c r="O127" s="44"/>
      <c r="P127" s="44"/>
      <c r="Q127" s="106">
        <v>14</v>
      </c>
    </row>
    <row r="128" spans="1:19" s="42" customFormat="1" ht="15" customHeight="1" thickBot="1" x14ac:dyDescent="0.25">
      <c r="A128" s="1" t="s">
        <v>143</v>
      </c>
      <c r="B128" s="52" t="s">
        <v>413</v>
      </c>
      <c r="C128" s="28"/>
      <c r="D128" s="41"/>
      <c r="E128" s="44">
        <v>17</v>
      </c>
      <c r="F128" s="44">
        <v>6</v>
      </c>
      <c r="G128" s="44">
        <v>59</v>
      </c>
      <c r="H128" s="44">
        <v>41</v>
      </c>
      <c r="I128" s="44">
        <v>3</v>
      </c>
      <c r="J128" s="44">
        <v>3</v>
      </c>
      <c r="K128" s="44">
        <v>12</v>
      </c>
      <c r="L128" s="44"/>
      <c r="M128" s="44"/>
      <c r="N128" s="44"/>
      <c r="O128" s="44"/>
      <c r="P128" s="44"/>
      <c r="Q128" s="106">
        <v>141</v>
      </c>
    </row>
    <row r="129" spans="1:19" s="42" customFormat="1" ht="15" customHeight="1" thickBot="1" x14ac:dyDescent="0.25">
      <c r="A129" s="1" t="s">
        <v>143</v>
      </c>
      <c r="B129" s="52" t="s">
        <v>414</v>
      </c>
      <c r="C129" s="28"/>
      <c r="D129" s="41"/>
      <c r="E129" s="44">
        <v>0</v>
      </c>
      <c r="F129" s="44">
        <v>1</v>
      </c>
      <c r="G129" s="44">
        <v>0</v>
      </c>
      <c r="H129" s="44">
        <v>2</v>
      </c>
      <c r="I129" s="44">
        <v>2</v>
      </c>
      <c r="J129" s="44">
        <v>1</v>
      </c>
      <c r="K129" s="44">
        <v>0</v>
      </c>
      <c r="L129" s="44"/>
      <c r="M129" s="44"/>
      <c r="N129" s="44"/>
      <c r="O129" s="44"/>
      <c r="P129" s="44"/>
      <c r="Q129" s="106">
        <v>6</v>
      </c>
    </row>
    <row r="130" spans="1:19" s="42" customFormat="1" ht="15" customHeight="1" thickBot="1" x14ac:dyDescent="0.25">
      <c r="A130" s="1" t="s">
        <v>143</v>
      </c>
      <c r="B130" s="52" t="s">
        <v>415</v>
      </c>
      <c r="C130" s="28"/>
      <c r="D130" s="41"/>
      <c r="E130" s="44">
        <v>0</v>
      </c>
      <c r="F130" s="44">
        <v>0</v>
      </c>
      <c r="G130" s="44">
        <v>0</v>
      </c>
      <c r="H130" s="44">
        <v>2</v>
      </c>
      <c r="I130" s="44">
        <v>1</v>
      </c>
      <c r="J130" s="44">
        <v>0</v>
      </c>
      <c r="K130" s="44">
        <v>0</v>
      </c>
      <c r="L130" s="44"/>
      <c r="M130" s="44"/>
      <c r="N130" s="44"/>
      <c r="O130" s="44"/>
      <c r="P130" s="44"/>
      <c r="Q130" s="106">
        <v>3</v>
      </c>
    </row>
    <row r="131" spans="1:19" s="42" customFormat="1" ht="15" customHeight="1" thickBot="1" x14ac:dyDescent="0.25">
      <c r="A131" s="1" t="s">
        <v>143</v>
      </c>
      <c r="B131" s="52" t="s">
        <v>416</v>
      </c>
      <c r="C131" s="28"/>
      <c r="D131" s="41"/>
      <c r="E131" s="44">
        <v>0</v>
      </c>
      <c r="F131" s="44">
        <v>0</v>
      </c>
      <c r="G131" s="44">
        <v>0</v>
      </c>
      <c r="H131" s="44">
        <v>0</v>
      </c>
      <c r="I131" s="44">
        <v>0</v>
      </c>
      <c r="J131" s="44">
        <v>0</v>
      </c>
      <c r="K131" s="44">
        <v>1</v>
      </c>
      <c r="L131" s="44"/>
      <c r="M131" s="44"/>
      <c r="N131" s="44"/>
      <c r="O131" s="44"/>
      <c r="P131" s="44"/>
      <c r="Q131" s="106">
        <v>1</v>
      </c>
    </row>
    <row r="132" spans="1:19" s="42" customFormat="1" ht="15" customHeight="1" thickBot="1" x14ac:dyDescent="0.25">
      <c r="A132" s="1" t="s">
        <v>143</v>
      </c>
      <c r="B132" s="52" t="s">
        <v>417</v>
      </c>
      <c r="C132" s="28"/>
      <c r="D132" s="41"/>
      <c r="E132" s="44">
        <v>0</v>
      </c>
      <c r="F132" s="44">
        <v>2</v>
      </c>
      <c r="G132" s="44">
        <v>2</v>
      </c>
      <c r="H132" s="44">
        <v>0</v>
      </c>
      <c r="I132" s="44">
        <v>0</v>
      </c>
      <c r="J132" s="44">
        <v>0</v>
      </c>
      <c r="K132" s="44">
        <v>0</v>
      </c>
      <c r="L132" s="44"/>
      <c r="M132" s="44"/>
      <c r="N132" s="44"/>
      <c r="O132" s="44"/>
      <c r="P132" s="44"/>
      <c r="Q132" s="106">
        <v>4</v>
      </c>
    </row>
    <row r="133" spans="1:19" s="42" customFormat="1" ht="15" customHeight="1" thickBot="1" x14ac:dyDescent="0.25">
      <c r="A133" s="1" t="s">
        <v>143</v>
      </c>
      <c r="B133" s="52" t="s">
        <v>418</v>
      </c>
      <c r="C133" s="28"/>
      <c r="D133" s="41"/>
      <c r="E133" s="44">
        <v>0</v>
      </c>
      <c r="F133" s="44">
        <v>0</v>
      </c>
      <c r="G133" s="44">
        <v>0</v>
      </c>
      <c r="H133" s="44">
        <v>2</v>
      </c>
      <c r="I133" s="44">
        <v>0</v>
      </c>
      <c r="J133" s="44">
        <v>2</v>
      </c>
      <c r="K133" s="44">
        <v>2</v>
      </c>
      <c r="L133" s="44"/>
      <c r="M133" s="44"/>
      <c r="N133" s="44"/>
      <c r="O133" s="44"/>
      <c r="P133" s="44"/>
      <c r="Q133" s="106">
        <v>6</v>
      </c>
    </row>
    <row r="134" spans="1:19" s="42" customFormat="1" ht="15" customHeight="1" thickBot="1" x14ac:dyDescent="0.25">
      <c r="A134" s="1" t="s">
        <v>143</v>
      </c>
      <c r="B134" s="52" t="s">
        <v>419</v>
      </c>
      <c r="C134" s="28"/>
      <c r="D134" s="41"/>
      <c r="E134" s="44">
        <v>0</v>
      </c>
      <c r="F134" s="44">
        <v>0</v>
      </c>
      <c r="G134" s="44">
        <v>1</v>
      </c>
      <c r="H134" s="44">
        <v>2</v>
      </c>
      <c r="I134" s="44">
        <v>3</v>
      </c>
      <c r="J134" s="44">
        <v>3</v>
      </c>
      <c r="K134" s="44">
        <v>1</v>
      </c>
      <c r="L134" s="44"/>
      <c r="M134" s="44"/>
      <c r="N134" s="44"/>
      <c r="O134" s="44"/>
      <c r="P134" s="44"/>
      <c r="Q134" s="106">
        <v>10</v>
      </c>
    </row>
    <row r="135" spans="1:19" s="42" customFormat="1" ht="15" customHeight="1" thickBot="1" x14ac:dyDescent="0.25">
      <c r="A135" s="1" t="s">
        <v>143</v>
      </c>
      <c r="B135" s="52" t="s">
        <v>420</v>
      </c>
      <c r="C135" s="28"/>
      <c r="D135" s="41"/>
      <c r="E135" s="44">
        <v>0</v>
      </c>
      <c r="F135" s="44">
        <v>0</v>
      </c>
      <c r="G135" s="44">
        <v>6</v>
      </c>
      <c r="H135" s="44">
        <v>0</v>
      </c>
      <c r="I135" s="44">
        <v>0</v>
      </c>
      <c r="J135" s="44">
        <v>3</v>
      </c>
      <c r="K135" s="44">
        <v>4</v>
      </c>
      <c r="L135" s="44"/>
      <c r="M135" s="44"/>
      <c r="N135" s="44"/>
      <c r="O135" s="44"/>
      <c r="P135" s="44"/>
      <c r="Q135" s="106">
        <v>13</v>
      </c>
    </row>
    <row r="136" spans="1:19" s="42" customFormat="1" ht="15" customHeight="1" thickBot="1" x14ac:dyDescent="0.25">
      <c r="A136" s="1" t="s">
        <v>143</v>
      </c>
      <c r="B136" s="52" t="s">
        <v>421</v>
      </c>
      <c r="C136" s="28"/>
      <c r="D136" s="41"/>
      <c r="E136" s="44">
        <v>0</v>
      </c>
      <c r="F136" s="44">
        <v>0</v>
      </c>
      <c r="G136" s="44">
        <v>2</v>
      </c>
      <c r="H136" s="44">
        <v>0</v>
      </c>
      <c r="I136" s="44">
        <v>0</v>
      </c>
      <c r="J136" s="44">
        <v>2</v>
      </c>
      <c r="K136" s="44">
        <v>0</v>
      </c>
      <c r="L136" s="44"/>
      <c r="M136" s="44"/>
      <c r="N136" s="44"/>
      <c r="O136" s="44"/>
      <c r="P136" s="44"/>
      <c r="Q136" s="106">
        <v>4</v>
      </c>
    </row>
    <row r="137" spans="1:19" s="42" customFormat="1" ht="15" customHeight="1" thickBot="1" x14ac:dyDescent="0.25">
      <c r="A137" s="1" t="s">
        <v>143</v>
      </c>
      <c r="B137" s="52" t="s">
        <v>422</v>
      </c>
      <c r="C137" s="28"/>
      <c r="D137" s="41"/>
      <c r="E137" s="44">
        <v>0</v>
      </c>
      <c r="F137" s="44">
        <v>0</v>
      </c>
      <c r="G137" s="44">
        <v>1</v>
      </c>
      <c r="H137" s="44">
        <v>0</v>
      </c>
      <c r="I137" s="44">
        <v>0</v>
      </c>
      <c r="J137" s="44">
        <v>0</v>
      </c>
      <c r="K137" s="44">
        <v>3</v>
      </c>
      <c r="L137" s="44"/>
      <c r="M137" s="44"/>
      <c r="N137" s="44"/>
      <c r="O137" s="44"/>
      <c r="P137" s="44"/>
      <c r="Q137" s="106">
        <v>4</v>
      </c>
    </row>
    <row r="138" spans="1:19" s="42" customFormat="1" ht="15" customHeight="1" thickBot="1" x14ac:dyDescent="0.25">
      <c r="A138" s="294" t="s">
        <v>441</v>
      </c>
      <c r="B138" s="295"/>
      <c r="C138" s="248">
        <v>0.8304815636946602</v>
      </c>
      <c r="D138" s="75">
        <v>0.74826388888888884</v>
      </c>
      <c r="E138" s="55">
        <v>41</v>
      </c>
      <c r="F138" s="55">
        <v>42</v>
      </c>
      <c r="G138" s="55">
        <v>113</v>
      </c>
      <c r="H138" s="55">
        <v>77</v>
      </c>
      <c r="I138" s="55">
        <v>48</v>
      </c>
      <c r="J138" s="55">
        <v>39</v>
      </c>
      <c r="K138" s="55">
        <v>71</v>
      </c>
      <c r="L138" s="55">
        <v>0</v>
      </c>
      <c r="M138" s="55">
        <v>0</v>
      </c>
      <c r="N138" s="55">
        <v>0</v>
      </c>
      <c r="O138" s="55">
        <v>0</v>
      </c>
      <c r="P138" s="55">
        <v>0</v>
      </c>
      <c r="Q138" s="268">
        <v>431</v>
      </c>
      <c r="R138" s="466">
        <v>576</v>
      </c>
      <c r="S138" s="467"/>
    </row>
    <row r="139" spans="1:19" s="53" customFormat="1" ht="15" customHeight="1" thickBot="1" x14ac:dyDescent="0.25">
      <c r="A139" s="3" t="s">
        <v>148</v>
      </c>
      <c r="B139" s="52" t="s">
        <v>423</v>
      </c>
      <c r="C139" s="28"/>
      <c r="D139" s="41"/>
      <c r="E139" s="44">
        <v>6</v>
      </c>
      <c r="F139" s="44">
        <v>9</v>
      </c>
      <c r="G139" s="44">
        <v>9</v>
      </c>
      <c r="H139" s="44">
        <v>32</v>
      </c>
      <c r="I139" s="44">
        <v>19</v>
      </c>
      <c r="J139" s="44">
        <v>24</v>
      </c>
      <c r="K139" s="44">
        <v>24</v>
      </c>
      <c r="L139" s="44"/>
      <c r="M139" s="44"/>
      <c r="N139" s="44"/>
      <c r="O139" s="44"/>
      <c r="P139" s="44"/>
      <c r="Q139" s="106">
        <v>123</v>
      </c>
      <c r="R139" s="42"/>
      <c r="S139" s="42"/>
    </row>
    <row r="140" spans="1:19" s="42" customFormat="1" ht="15" customHeight="1" thickBot="1" x14ac:dyDescent="0.25">
      <c r="A140" s="3" t="s">
        <v>148</v>
      </c>
      <c r="B140" s="52" t="s">
        <v>424</v>
      </c>
      <c r="C140" s="28"/>
      <c r="D140" s="41"/>
      <c r="E140" s="44">
        <v>0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/>
      <c r="M140" s="44"/>
      <c r="N140" s="44"/>
      <c r="O140" s="44"/>
      <c r="P140" s="44"/>
      <c r="Q140" s="106">
        <v>0</v>
      </c>
    </row>
    <row r="141" spans="1:19" s="42" customFormat="1" ht="15" customHeight="1" thickBot="1" x14ac:dyDescent="0.25">
      <c r="A141" s="3" t="s">
        <v>148</v>
      </c>
      <c r="B141" s="52" t="s">
        <v>425</v>
      </c>
      <c r="C141" s="28"/>
      <c r="D141" s="41"/>
      <c r="E141" s="44">
        <v>0</v>
      </c>
      <c r="F141" s="44">
        <v>0</v>
      </c>
      <c r="G141" s="44">
        <v>0</v>
      </c>
      <c r="H141" s="44">
        <v>0</v>
      </c>
      <c r="I141" s="44">
        <v>0</v>
      </c>
      <c r="J141" s="44">
        <v>0</v>
      </c>
      <c r="K141" s="44">
        <v>0</v>
      </c>
      <c r="L141" s="44"/>
      <c r="M141" s="44"/>
      <c r="N141" s="44"/>
      <c r="O141" s="44"/>
      <c r="P141" s="44"/>
      <c r="Q141" s="106">
        <v>0</v>
      </c>
    </row>
    <row r="142" spans="1:19" s="42" customFormat="1" ht="15" customHeight="1" thickBot="1" x14ac:dyDescent="0.25">
      <c r="A142" s="3" t="s">
        <v>148</v>
      </c>
      <c r="B142" s="52" t="s">
        <v>426</v>
      </c>
      <c r="C142" s="28"/>
      <c r="D142" s="41"/>
      <c r="E142" s="44">
        <v>0</v>
      </c>
      <c r="F142" s="44">
        <v>0</v>
      </c>
      <c r="G142" s="44">
        <v>0</v>
      </c>
      <c r="H142" s="44">
        <v>0</v>
      </c>
      <c r="I142" s="44">
        <v>0</v>
      </c>
      <c r="J142" s="44">
        <v>0</v>
      </c>
      <c r="K142" s="44">
        <v>0</v>
      </c>
      <c r="L142" s="44"/>
      <c r="M142" s="44"/>
      <c r="N142" s="44"/>
      <c r="O142" s="44"/>
      <c r="P142" s="44"/>
      <c r="Q142" s="106">
        <v>0</v>
      </c>
    </row>
    <row r="143" spans="1:19" s="42" customFormat="1" ht="15" customHeight="1" thickBot="1" x14ac:dyDescent="0.25">
      <c r="A143" s="294" t="s">
        <v>166</v>
      </c>
      <c r="B143" s="295"/>
      <c r="C143" s="248">
        <v>0.61194029850746279</v>
      </c>
      <c r="D143" s="75">
        <v>0.36716417910447763</v>
      </c>
      <c r="E143" s="55">
        <v>6</v>
      </c>
      <c r="F143" s="55">
        <v>9</v>
      </c>
      <c r="G143" s="55">
        <v>9</v>
      </c>
      <c r="H143" s="55">
        <v>32</v>
      </c>
      <c r="I143" s="55">
        <v>19</v>
      </c>
      <c r="J143" s="55">
        <v>24</v>
      </c>
      <c r="K143" s="55">
        <v>24</v>
      </c>
      <c r="L143" s="55">
        <v>0</v>
      </c>
      <c r="M143" s="55">
        <v>0</v>
      </c>
      <c r="N143" s="55">
        <v>0</v>
      </c>
      <c r="O143" s="55">
        <v>0</v>
      </c>
      <c r="P143" s="55">
        <v>0</v>
      </c>
      <c r="Q143" s="268">
        <v>123</v>
      </c>
      <c r="R143" s="466">
        <v>335</v>
      </c>
      <c r="S143" s="467"/>
    </row>
    <row r="144" spans="1:19" s="53" customFormat="1" ht="15" customHeight="1" thickBot="1" x14ac:dyDescent="0.25">
      <c r="A144" s="42" t="s">
        <v>156</v>
      </c>
      <c r="B144" s="52" t="s">
        <v>427</v>
      </c>
      <c r="C144" s="28"/>
      <c r="D144" s="41"/>
      <c r="E144" s="44">
        <v>1</v>
      </c>
      <c r="F144" s="44">
        <v>6</v>
      </c>
      <c r="G144" s="44">
        <v>2</v>
      </c>
      <c r="H144" s="44">
        <v>2</v>
      </c>
      <c r="I144" s="44">
        <v>0</v>
      </c>
      <c r="J144" s="44">
        <v>0</v>
      </c>
      <c r="K144" s="44">
        <v>5</v>
      </c>
      <c r="L144" s="44"/>
      <c r="M144" s="44"/>
      <c r="N144" s="44"/>
      <c r="O144" s="44"/>
      <c r="P144" s="44"/>
      <c r="Q144" s="106">
        <v>16</v>
      </c>
      <c r="R144" s="42"/>
      <c r="S144" s="42"/>
    </row>
    <row r="145" spans="1:19" s="42" customFormat="1" ht="15" customHeight="1" thickBot="1" x14ac:dyDescent="0.25">
      <c r="A145" s="42" t="s">
        <v>156</v>
      </c>
      <c r="B145" s="52" t="s">
        <v>428</v>
      </c>
      <c r="C145" s="28"/>
      <c r="D145" s="41"/>
      <c r="E145" s="44">
        <v>2</v>
      </c>
      <c r="F145" s="44">
        <v>0</v>
      </c>
      <c r="G145" s="44">
        <v>0</v>
      </c>
      <c r="H145" s="44">
        <v>0</v>
      </c>
      <c r="I145" s="44">
        <v>0</v>
      </c>
      <c r="J145" s="44">
        <v>0</v>
      </c>
      <c r="K145" s="44">
        <v>0</v>
      </c>
      <c r="L145" s="44"/>
      <c r="M145" s="44"/>
      <c r="N145" s="44"/>
      <c r="O145" s="44"/>
      <c r="P145" s="44"/>
      <c r="Q145" s="106">
        <v>2</v>
      </c>
    </row>
    <row r="146" spans="1:19" s="42" customFormat="1" ht="15" customHeight="1" thickBot="1" x14ac:dyDescent="0.25">
      <c r="A146" s="42" t="s">
        <v>156</v>
      </c>
      <c r="B146" s="52" t="s">
        <v>429</v>
      </c>
      <c r="C146" s="28"/>
      <c r="D146" s="41"/>
      <c r="E146" s="44">
        <v>1</v>
      </c>
      <c r="F146" s="44">
        <v>1</v>
      </c>
      <c r="G146" s="44">
        <v>0</v>
      </c>
      <c r="H146" s="44">
        <v>1</v>
      </c>
      <c r="I146" s="44">
        <v>0</v>
      </c>
      <c r="J146" s="44">
        <v>0</v>
      </c>
      <c r="K146" s="44">
        <v>1</v>
      </c>
      <c r="L146" s="44"/>
      <c r="M146" s="44"/>
      <c r="N146" s="44"/>
      <c r="O146" s="44"/>
      <c r="P146" s="44"/>
      <c r="Q146" s="106">
        <v>4</v>
      </c>
    </row>
    <row r="147" spans="1:19" s="42" customFormat="1" ht="15" customHeight="1" thickBot="1" x14ac:dyDescent="0.25">
      <c r="A147" s="42" t="s">
        <v>156</v>
      </c>
      <c r="B147" s="52" t="s">
        <v>430</v>
      </c>
      <c r="C147" s="28"/>
      <c r="D147" s="41"/>
      <c r="E147" s="44">
        <v>1</v>
      </c>
      <c r="F147" s="44">
        <v>3</v>
      </c>
      <c r="G147" s="44">
        <v>0</v>
      </c>
      <c r="H147" s="44">
        <v>1</v>
      </c>
      <c r="I147" s="44">
        <v>2</v>
      </c>
      <c r="J147" s="44">
        <v>0</v>
      </c>
      <c r="K147" s="44">
        <v>0</v>
      </c>
      <c r="L147" s="44"/>
      <c r="M147" s="44"/>
      <c r="N147" s="44"/>
      <c r="O147" s="44"/>
      <c r="P147" s="44"/>
      <c r="Q147" s="106">
        <v>7</v>
      </c>
    </row>
    <row r="148" spans="1:19" s="42" customFormat="1" ht="15" customHeight="1" thickBot="1" x14ac:dyDescent="0.25">
      <c r="A148" s="42" t="s">
        <v>156</v>
      </c>
      <c r="B148" s="52" t="s">
        <v>431</v>
      </c>
      <c r="C148" s="28"/>
      <c r="D148" s="41"/>
      <c r="E148" s="44">
        <v>0</v>
      </c>
      <c r="F148" s="44">
        <v>1</v>
      </c>
      <c r="G148" s="44">
        <v>0</v>
      </c>
      <c r="H148" s="44">
        <v>1</v>
      </c>
      <c r="I148" s="44">
        <v>1</v>
      </c>
      <c r="J148" s="44">
        <v>0</v>
      </c>
      <c r="K148" s="44">
        <v>0</v>
      </c>
      <c r="L148" s="44"/>
      <c r="M148" s="44"/>
      <c r="N148" s="44"/>
      <c r="O148" s="44"/>
      <c r="P148" s="44"/>
      <c r="Q148" s="106">
        <v>3</v>
      </c>
    </row>
    <row r="149" spans="1:19" s="42" customFormat="1" ht="15" customHeight="1" thickBot="1" x14ac:dyDescent="0.25">
      <c r="A149" s="42" t="s">
        <v>156</v>
      </c>
      <c r="B149" s="52" t="s">
        <v>432</v>
      </c>
      <c r="C149" s="28"/>
      <c r="D149" s="41"/>
      <c r="E149" s="44">
        <v>1</v>
      </c>
      <c r="F149" s="44">
        <v>1</v>
      </c>
      <c r="G149" s="44">
        <v>1</v>
      </c>
      <c r="H149" s="44">
        <v>1</v>
      </c>
      <c r="I149" s="44">
        <v>0</v>
      </c>
      <c r="J149" s="44">
        <v>1</v>
      </c>
      <c r="K149" s="44">
        <v>1</v>
      </c>
      <c r="L149" s="44"/>
      <c r="M149" s="44"/>
      <c r="N149" s="44"/>
      <c r="O149" s="44"/>
      <c r="P149" s="44"/>
      <c r="Q149" s="106">
        <v>6</v>
      </c>
    </row>
    <row r="150" spans="1:19" s="42" customFormat="1" ht="15" customHeight="1" thickBot="1" x14ac:dyDescent="0.25">
      <c r="A150" s="42" t="s">
        <v>156</v>
      </c>
      <c r="B150" s="52" t="s">
        <v>433</v>
      </c>
      <c r="C150" s="28"/>
      <c r="D150" s="41"/>
      <c r="E150" s="44">
        <v>1</v>
      </c>
      <c r="F150" s="44">
        <v>0</v>
      </c>
      <c r="G150" s="44">
        <v>3</v>
      </c>
      <c r="H150" s="44">
        <v>0</v>
      </c>
      <c r="I150" s="44">
        <v>0</v>
      </c>
      <c r="J150" s="44">
        <v>0</v>
      </c>
      <c r="K150" s="44">
        <v>0</v>
      </c>
      <c r="L150" s="44"/>
      <c r="M150" s="44"/>
      <c r="N150" s="44"/>
      <c r="O150" s="44"/>
      <c r="P150" s="44"/>
      <c r="Q150" s="106">
        <v>4</v>
      </c>
    </row>
    <row r="151" spans="1:19" s="42" customFormat="1" ht="15" customHeight="1" thickBot="1" x14ac:dyDescent="0.25">
      <c r="A151" s="294" t="s">
        <v>167</v>
      </c>
      <c r="B151" s="295"/>
      <c r="C151" s="248">
        <v>1.0240655401945724</v>
      </c>
      <c r="D151" s="75">
        <v>0.66666666666666663</v>
      </c>
      <c r="E151" s="55">
        <v>7</v>
      </c>
      <c r="F151" s="55">
        <v>12</v>
      </c>
      <c r="G151" s="55">
        <v>6</v>
      </c>
      <c r="H151" s="55">
        <v>6</v>
      </c>
      <c r="I151" s="55">
        <v>3</v>
      </c>
      <c r="J151" s="55">
        <v>1</v>
      </c>
      <c r="K151" s="55">
        <v>7</v>
      </c>
      <c r="L151" s="55">
        <v>0</v>
      </c>
      <c r="M151" s="55">
        <v>0</v>
      </c>
      <c r="N151" s="55">
        <v>0</v>
      </c>
      <c r="O151" s="55">
        <v>0</v>
      </c>
      <c r="P151" s="55">
        <v>0</v>
      </c>
      <c r="Q151" s="107">
        <v>42</v>
      </c>
      <c r="R151" s="466">
        <v>63</v>
      </c>
      <c r="S151" s="467"/>
    </row>
    <row r="152" spans="1:19" s="53" customFormat="1" x14ac:dyDescent="0.2">
      <c r="A152" s="27"/>
      <c r="B152" s="42"/>
      <c r="C152" s="230"/>
      <c r="D152" s="39"/>
      <c r="E152" s="34"/>
      <c r="F152" s="34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R152" s="27"/>
      <c r="S152" s="27"/>
    </row>
    <row r="155" spans="1:19" x14ac:dyDescent="0.2">
      <c r="Q155" s="33"/>
    </row>
  </sheetData>
  <sheetProtection selectLockedCells="1" selectUnlockedCells="1"/>
  <mergeCells count="33">
    <mergeCell ref="R124:S124"/>
    <mergeCell ref="A124:B124"/>
    <mergeCell ref="R138:S138"/>
    <mergeCell ref="R143:S143"/>
    <mergeCell ref="R151:S151"/>
    <mergeCell ref="A138:B138"/>
    <mergeCell ref="A143:B143"/>
    <mergeCell ref="A151:B151"/>
    <mergeCell ref="R64:S64"/>
    <mergeCell ref="R75:S75"/>
    <mergeCell ref="R81:S81"/>
    <mergeCell ref="R92:S92"/>
    <mergeCell ref="R111:S111"/>
    <mergeCell ref="A26:B26"/>
    <mergeCell ref="R26:S26"/>
    <mergeCell ref="R38:S38"/>
    <mergeCell ref="R49:S49"/>
    <mergeCell ref="A38:B38"/>
    <mergeCell ref="A49:B49"/>
    <mergeCell ref="A1:A10"/>
    <mergeCell ref="B1:B10"/>
    <mergeCell ref="E1:S1"/>
    <mergeCell ref="E2:Q9"/>
    <mergeCell ref="R2:S9"/>
    <mergeCell ref="E10:Q10"/>
    <mergeCell ref="R10:S11"/>
    <mergeCell ref="C1:C11"/>
    <mergeCell ref="D1:D10"/>
    <mergeCell ref="A64:B64"/>
    <mergeCell ref="A75:B75"/>
    <mergeCell ref="A81:B81"/>
    <mergeCell ref="A92:B92"/>
    <mergeCell ref="A111:B111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2"/>
  <sheetViews>
    <sheetView tabSelected="1" zoomScale="80" zoomScaleNormal="80" workbookViewId="0">
      <pane xSplit="1" ySplit="11" topLeftCell="B12" activePane="bottomRight" state="frozen"/>
      <selection sqref="A1:XFD1048576"/>
      <selection pane="topRight" sqref="A1:XFD1048576"/>
      <selection pane="bottomLeft" sqref="A1:XFD1048576"/>
      <selection pane="bottomRight" activeCell="P19" sqref="P19"/>
    </sheetView>
  </sheetViews>
  <sheetFormatPr baseColWidth="10" defaultRowHeight="15" x14ac:dyDescent="0.25"/>
  <cols>
    <col min="1" max="1" width="24.28515625" style="27" bestFit="1" customWidth="1"/>
    <col min="2" max="2" width="48.140625" style="42" customWidth="1"/>
    <col min="3" max="3" width="17.140625" style="27" customWidth="1"/>
    <col min="4" max="4" width="13" bestFit="1" customWidth="1"/>
    <col min="5" max="6" width="22.28515625" style="195" customWidth="1"/>
    <col min="7" max="7" width="20" style="166" customWidth="1"/>
    <col min="8" max="218" width="11.5703125" style="166"/>
    <col min="219" max="219" width="31.5703125" style="166" bestFit="1" customWidth="1"/>
    <col min="220" max="220" width="39" style="166" customWidth="1"/>
    <col min="221" max="221" width="14.42578125" style="166" customWidth="1"/>
    <col min="222" max="222" width="10.85546875" style="166" bestFit="1" customWidth="1"/>
    <col min="223" max="223" width="22.28515625" style="166" customWidth="1"/>
    <col min="224" max="224" width="25.28515625" style="166" customWidth="1"/>
    <col min="225" max="225" width="20" style="166" customWidth="1"/>
    <col min="226" max="226" width="26.7109375" style="166" customWidth="1"/>
    <col min="227" max="474" width="11.5703125" style="166"/>
    <col min="475" max="475" width="31.5703125" style="166" bestFit="1" customWidth="1"/>
    <col min="476" max="476" width="39" style="166" customWidth="1"/>
    <col min="477" max="477" width="14.42578125" style="166" customWidth="1"/>
    <col min="478" max="478" width="10.85546875" style="166" bestFit="1" customWidth="1"/>
    <col min="479" max="479" width="22.28515625" style="166" customWidth="1"/>
    <col min="480" max="480" width="25.28515625" style="166" customWidth="1"/>
    <col min="481" max="481" width="20" style="166" customWidth="1"/>
    <col min="482" max="482" width="26.7109375" style="166" customWidth="1"/>
    <col min="483" max="730" width="11.5703125" style="166"/>
    <col min="731" max="731" width="31.5703125" style="166" bestFit="1" customWidth="1"/>
    <col min="732" max="732" width="39" style="166" customWidth="1"/>
    <col min="733" max="733" width="14.42578125" style="166" customWidth="1"/>
    <col min="734" max="734" width="10.85546875" style="166" bestFit="1" customWidth="1"/>
    <col min="735" max="735" width="22.28515625" style="166" customWidth="1"/>
    <col min="736" max="736" width="25.28515625" style="166" customWidth="1"/>
    <col min="737" max="737" width="20" style="166" customWidth="1"/>
    <col min="738" max="738" width="26.7109375" style="166" customWidth="1"/>
    <col min="739" max="986" width="11.5703125" style="166"/>
    <col min="987" max="987" width="31.5703125" style="166" bestFit="1" customWidth="1"/>
    <col min="988" max="988" width="39" style="166" customWidth="1"/>
    <col min="989" max="989" width="14.42578125" style="166" customWidth="1"/>
    <col min="990" max="990" width="10.85546875" style="166" bestFit="1" customWidth="1"/>
    <col min="991" max="991" width="22.28515625" style="166" customWidth="1"/>
    <col min="992" max="992" width="25.28515625" style="166" customWidth="1"/>
    <col min="993" max="993" width="20" style="166" customWidth="1"/>
    <col min="994" max="994" width="26.7109375" style="166" customWidth="1"/>
    <col min="995" max="1242" width="11.5703125" style="166"/>
    <col min="1243" max="1243" width="31.5703125" style="166" bestFit="1" customWidth="1"/>
    <col min="1244" max="1244" width="39" style="166" customWidth="1"/>
    <col min="1245" max="1245" width="14.42578125" style="166" customWidth="1"/>
    <col min="1246" max="1246" width="10.85546875" style="166" bestFit="1" customWidth="1"/>
    <col min="1247" max="1247" width="22.28515625" style="166" customWidth="1"/>
    <col min="1248" max="1248" width="25.28515625" style="166" customWidth="1"/>
    <col min="1249" max="1249" width="20" style="166" customWidth="1"/>
    <col min="1250" max="1250" width="26.7109375" style="166" customWidth="1"/>
    <col min="1251" max="1498" width="11.5703125" style="166"/>
    <col min="1499" max="1499" width="31.5703125" style="166" bestFit="1" customWidth="1"/>
    <col min="1500" max="1500" width="39" style="166" customWidth="1"/>
    <col min="1501" max="1501" width="14.42578125" style="166" customWidth="1"/>
    <col min="1502" max="1502" width="10.85546875" style="166" bestFit="1" customWidth="1"/>
    <col min="1503" max="1503" width="22.28515625" style="166" customWidth="1"/>
    <col min="1504" max="1504" width="25.28515625" style="166" customWidth="1"/>
    <col min="1505" max="1505" width="20" style="166" customWidth="1"/>
    <col min="1506" max="1506" width="26.7109375" style="166" customWidth="1"/>
    <col min="1507" max="1754" width="11.5703125" style="166"/>
    <col min="1755" max="1755" width="31.5703125" style="166" bestFit="1" customWidth="1"/>
    <col min="1756" max="1756" width="39" style="166" customWidth="1"/>
    <col min="1757" max="1757" width="14.42578125" style="166" customWidth="1"/>
    <col min="1758" max="1758" width="10.85546875" style="166" bestFit="1" customWidth="1"/>
    <col min="1759" max="1759" width="22.28515625" style="166" customWidth="1"/>
    <col min="1760" max="1760" width="25.28515625" style="166" customWidth="1"/>
    <col min="1761" max="1761" width="20" style="166" customWidth="1"/>
    <col min="1762" max="1762" width="26.7109375" style="166" customWidth="1"/>
    <col min="1763" max="2010" width="11.5703125" style="166"/>
    <col min="2011" max="2011" width="31.5703125" style="166" bestFit="1" customWidth="1"/>
    <col min="2012" max="2012" width="39" style="166" customWidth="1"/>
    <col min="2013" max="2013" width="14.42578125" style="166" customWidth="1"/>
    <col min="2014" max="2014" width="10.85546875" style="166" bestFit="1" customWidth="1"/>
    <col min="2015" max="2015" width="22.28515625" style="166" customWidth="1"/>
    <col min="2016" max="2016" width="25.28515625" style="166" customWidth="1"/>
    <col min="2017" max="2017" width="20" style="166" customWidth="1"/>
    <col min="2018" max="2018" width="26.7109375" style="166" customWidth="1"/>
    <col min="2019" max="2266" width="11.5703125" style="166"/>
    <col min="2267" max="2267" width="31.5703125" style="166" bestFit="1" customWidth="1"/>
    <col min="2268" max="2268" width="39" style="166" customWidth="1"/>
    <col min="2269" max="2269" width="14.42578125" style="166" customWidth="1"/>
    <col min="2270" max="2270" width="10.85546875" style="166" bestFit="1" customWidth="1"/>
    <col min="2271" max="2271" width="22.28515625" style="166" customWidth="1"/>
    <col min="2272" max="2272" width="25.28515625" style="166" customWidth="1"/>
    <col min="2273" max="2273" width="20" style="166" customWidth="1"/>
    <col min="2274" max="2274" width="26.7109375" style="166" customWidth="1"/>
    <col min="2275" max="2522" width="11.5703125" style="166"/>
    <col min="2523" max="2523" width="31.5703125" style="166" bestFit="1" customWidth="1"/>
    <col min="2524" max="2524" width="39" style="166" customWidth="1"/>
    <col min="2525" max="2525" width="14.42578125" style="166" customWidth="1"/>
    <col min="2526" max="2526" width="10.85546875" style="166" bestFit="1" customWidth="1"/>
    <col min="2527" max="2527" width="22.28515625" style="166" customWidth="1"/>
    <col min="2528" max="2528" width="25.28515625" style="166" customWidth="1"/>
    <col min="2529" max="2529" width="20" style="166" customWidth="1"/>
    <col min="2530" max="2530" width="26.7109375" style="166" customWidth="1"/>
    <col min="2531" max="2778" width="11.5703125" style="166"/>
    <col min="2779" max="2779" width="31.5703125" style="166" bestFit="1" customWidth="1"/>
    <col min="2780" max="2780" width="39" style="166" customWidth="1"/>
    <col min="2781" max="2781" width="14.42578125" style="166" customWidth="1"/>
    <col min="2782" max="2782" width="10.85546875" style="166" bestFit="1" customWidth="1"/>
    <col min="2783" max="2783" width="22.28515625" style="166" customWidth="1"/>
    <col min="2784" max="2784" width="25.28515625" style="166" customWidth="1"/>
    <col min="2785" max="2785" width="20" style="166" customWidth="1"/>
    <col min="2786" max="2786" width="26.7109375" style="166" customWidth="1"/>
    <col min="2787" max="3034" width="11.5703125" style="166"/>
    <col min="3035" max="3035" width="31.5703125" style="166" bestFit="1" customWidth="1"/>
    <col min="3036" max="3036" width="39" style="166" customWidth="1"/>
    <col min="3037" max="3037" width="14.42578125" style="166" customWidth="1"/>
    <col min="3038" max="3038" width="10.85546875" style="166" bestFit="1" customWidth="1"/>
    <col min="3039" max="3039" width="22.28515625" style="166" customWidth="1"/>
    <col min="3040" max="3040" width="25.28515625" style="166" customWidth="1"/>
    <col min="3041" max="3041" width="20" style="166" customWidth="1"/>
    <col min="3042" max="3042" width="26.7109375" style="166" customWidth="1"/>
    <col min="3043" max="3290" width="11.5703125" style="166"/>
    <col min="3291" max="3291" width="31.5703125" style="166" bestFit="1" customWidth="1"/>
    <col min="3292" max="3292" width="39" style="166" customWidth="1"/>
    <col min="3293" max="3293" width="14.42578125" style="166" customWidth="1"/>
    <col min="3294" max="3294" width="10.85546875" style="166" bestFit="1" customWidth="1"/>
    <col min="3295" max="3295" width="22.28515625" style="166" customWidth="1"/>
    <col min="3296" max="3296" width="25.28515625" style="166" customWidth="1"/>
    <col min="3297" max="3297" width="20" style="166" customWidth="1"/>
    <col min="3298" max="3298" width="26.7109375" style="166" customWidth="1"/>
    <col min="3299" max="3546" width="11.5703125" style="166"/>
    <col min="3547" max="3547" width="31.5703125" style="166" bestFit="1" customWidth="1"/>
    <col min="3548" max="3548" width="39" style="166" customWidth="1"/>
    <col min="3549" max="3549" width="14.42578125" style="166" customWidth="1"/>
    <col min="3550" max="3550" width="10.85546875" style="166" bestFit="1" customWidth="1"/>
    <col min="3551" max="3551" width="22.28515625" style="166" customWidth="1"/>
    <col min="3552" max="3552" width="25.28515625" style="166" customWidth="1"/>
    <col min="3553" max="3553" width="20" style="166" customWidth="1"/>
    <col min="3554" max="3554" width="26.7109375" style="166" customWidth="1"/>
    <col min="3555" max="3802" width="11.5703125" style="166"/>
    <col min="3803" max="3803" width="31.5703125" style="166" bestFit="1" customWidth="1"/>
    <col min="3804" max="3804" width="39" style="166" customWidth="1"/>
    <col min="3805" max="3805" width="14.42578125" style="166" customWidth="1"/>
    <col min="3806" max="3806" width="10.85546875" style="166" bestFit="1" customWidth="1"/>
    <col min="3807" max="3807" width="22.28515625" style="166" customWidth="1"/>
    <col min="3808" max="3808" width="25.28515625" style="166" customWidth="1"/>
    <col min="3809" max="3809" width="20" style="166" customWidth="1"/>
    <col min="3810" max="3810" width="26.7109375" style="166" customWidth="1"/>
    <col min="3811" max="4058" width="11.5703125" style="166"/>
    <col min="4059" max="4059" width="31.5703125" style="166" bestFit="1" customWidth="1"/>
    <col min="4060" max="4060" width="39" style="166" customWidth="1"/>
    <col min="4061" max="4061" width="14.42578125" style="166" customWidth="1"/>
    <col min="4062" max="4062" width="10.85546875" style="166" bestFit="1" customWidth="1"/>
    <col min="4063" max="4063" width="22.28515625" style="166" customWidth="1"/>
    <col min="4064" max="4064" width="25.28515625" style="166" customWidth="1"/>
    <col min="4065" max="4065" width="20" style="166" customWidth="1"/>
    <col min="4066" max="4066" width="26.7109375" style="166" customWidth="1"/>
    <col min="4067" max="4314" width="11.5703125" style="166"/>
    <col min="4315" max="4315" width="31.5703125" style="166" bestFit="1" customWidth="1"/>
    <col min="4316" max="4316" width="39" style="166" customWidth="1"/>
    <col min="4317" max="4317" width="14.42578125" style="166" customWidth="1"/>
    <col min="4318" max="4318" width="10.85546875" style="166" bestFit="1" customWidth="1"/>
    <col min="4319" max="4319" width="22.28515625" style="166" customWidth="1"/>
    <col min="4320" max="4320" width="25.28515625" style="166" customWidth="1"/>
    <col min="4321" max="4321" width="20" style="166" customWidth="1"/>
    <col min="4322" max="4322" width="26.7109375" style="166" customWidth="1"/>
    <col min="4323" max="4570" width="11.5703125" style="166"/>
    <col min="4571" max="4571" width="31.5703125" style="166" bestFit="1" customWidth="1"/>
    <col min="4572" max="4572" width="39" style="166" customWidth="1"/>
    <col min="4573" max="4573" width="14.42578125" style="166" customWidth="1"/>
    <col min="4574" max="4574" width="10.85546875" style="166" bestFit="1" customWidth="1"/>
    <col min="4575" max="4575" width="22.28515625" style="166" customWidth="1"/>
    <col min="4576" max="4576" width="25.28515625" style="166" customWidth="1"/>
    <col min="4577" max="4577" width="20" style="166" customWidth="1"/>
    <col min="4578" max="4578" width="26.7109375" style="166" customWidth="1"/>
    <col min="4579" max="4826" width="11.5703125" style="166"/>
    <col min="4827" max="4827" width="31.5703125" style="166" bestFit="1" customWidth="1"/>
    <col min="4828" max="4828" width="39" style="166" customWidth="1"/>
    <col min="4829" max="4829" width="14.42578125" style="166" customWidth="1"/>
    <col min="4830" max="4830" width="10.85546875" style="166" bestFit="1" customWidth="1"/>
    <col min="4831" max="4831" width="22.28515625" style="166" customWidth="1"/>
    <col min="4832" max="4832" width="25.28515625" style="166" customWidth="1"/>
    <col min="4833" max="4833" width="20" style="166" customWidth="1"/>
    <col min="4834" max="4834" width="26.7109375" style="166" customWidth="1"/>
    <col min="4835" max="5082" width="11.5703125" style="166"/>
    <col min="5083" max="5083" width="31.5703125" style="166" bestFit="1" customWidth="1"/>
    <col min="5084" max="5084" width="39" style="166" customWidth="1"/>
    <col min="5085" max="5085" width="14.42578125" style="166" customWidth="1"/>
    <col min="5086" max="5086" width="10.85546875" style="166" bestFit="1" customWidth="1"/>
    <col min="5087" max="5087" width="22.28515625" style="166" customWidth="1"/>
    <col min="5088" max="5088" width="25.28515625" style="166" customWidth="1"/>
    <col min="5089" max="5089" width="20" style="166" customWidth="1"/>
    <col min="5090" max="5090" width="26.7109375" style="166" customWidth="1"/>
    <col min="5091" max="5338" width="11.5703125" style="166"/>
    <col min="5339" max="5339" width="31.5703125" style="166" bestFit="1" customWidth="1"/>
    <col min="5340" max="5340" width="39" style="166" customWidth="1"/>
    <col min="5341" max="5341" width="14.42578125" style="166" customWidth="1"/>
    <col min="5342" max="5342" width="10.85546875" style="166" bestFit="1" customWidth="1"/>
    <col min="5343" max="5343" width="22.28515625" style="166" customWidth="1"/>
    <col min="5344" max="5344" width="25.28515625" style="166" customWidth="1"/>
    <col min="5345" max="5345" width="20" style="166" customWidth="1"/>
    <col min="5346" max="5346" width="26.7109375" style="166" customWidth="1"/>
    <col min="5347" max="5594" width="11.5703125" style="166"/>
    <col min="5595" max="5595" width="31.5703125" style="166" bestFit="1" customWidth="1"/>
    <col min="5596" max="5596" width="39" style="166" customWidth="1"/>
    <col min="5597" max="5597" width="14.42578125" style="166" customWidth="1"/>
    <col min="5598" max="5598" width="10.85546875" style="166" bestFit="1" customWidth="1"/>
    <col min="5599" max="5599" width="22.28515625" style="166" customWidth="1"/>
    <col min="5600" max="5600" width="25.28515625" style="166" customWidth="1"/>
    <col min="5601" max="5601" width="20" style="166" customWidth="1"/>
    <col min="5602" max="5602" width="26.7109375" style="166" customWidth="1"/>
    <col min="5603" max="5850" width="11.5703125" style="166"/>
    <col min="5851" max="5851" width="31.5703125" style="166" bestFit="1" customWidth="1"/>
    <col min="5852" max="5852" width="39" style="166" customWidth="1"/>
    <col min="5853" max="5853" width="14.42578125" style="166" customWidth="1"/>
    <col min="5854" max="5854" width="10.85546875" style="166" bestFit="1" customWidth="1"/>
    <col min="5855" max="5855" width="22.28515625" style="166" customWidth="1"/>
    <col min="5856" max="5856" width="25.28515625" style="166" customWidth="1"/>
    <col min="5857" max="5857" width="20" style="166" customWidth="1"/>
    <col min="5858" max="5858" width="26.7109375" style="166" customWidth="1"/>
    <col min="5859" max="6106" width="11.5703125" style="166"/>
    <col min="6107" max="6107" width="31.5703125" style="166" bestFit="1" customWidth="1"/>
    <col min="6108" max="6108" width="39" style="166" customWidth="1"/>
    <col min="6109" max="6109" width="14.42578125" style="166" customWidth="1"/>
    <col min="6110" max="6110" width="10.85546875" style="166" bestFit="1" customWidth="1"/>
    <col min="6111" max="6111" width="22.28515625" style="166" customWidth="1"/>
    <col min="6112" max="6112" width="25.28515625" style="166" customWidth="1"/>
    <col min="6113" max="6113" width="20" style="166" customWidth="1"/>
    <col min="6114" max="6114" width="26.7109375" style="166" customWidth="1"/>
    <col min="6115" max="6362" width="11.5703125" style="166"/>
    <col min="6363" max="6363" width="31.5703125" style="166" bestFit="1" customWidth="1"/>
    <col min="6364" max="6364" width="39" style="166" customWidth="1"/>
    <col min="6365" max="6365" width="14.42578125" style="166" customWidth="1"/>
    <col min="6366" max="6366" width="10.85546875" style="166" bestFit="1" customWidth="1"/>
    <col min="6367" max="6367" width="22.28515625" style="166" customWidth="1"/>
    <col min="6368" max="6368" width="25.28515625" style="166" customWidth="1"/>
    <col min="6369" max="6369" width="20" style="166" customWidth="1"/>
    <col min="6370" max="6370" width="26.7109375" style="166" customWidth="1"/>
    <col min="6371" max="6618" width="11.5703125" style="166"/>
    <col min="6619" max="6619" width="31.5703125" style="166" bestFit="1" customWidth="1"/>
    <col min="6620" max="6620" width="39" style="166" customWidth="1"/>
    <col min="6621" max="6621" width="14.42578125" style="166" customWidth="1"/>
    <col min="6622" max="6622" width="10.85546875" style="166" bestFit="1" customWidth="1"/>
    <col min="6623" max="6623" width="22.28515625" style="166" customWidth="1"/>
    <col min="6624" max="6624" width="25.28515625" style="166" customWidth="1"/>
    <col min="6625" max="6625" width="20" style="166" customWidth="1"/>
    <col min="6626" max="6626" width="26.7109375" style="166" customWidth="1"/>
    <col min="6627" max="6874" width="11.5703125" style="166"/>
    <col min="6875" max="6875" width="31.5703125" style="166" bestFit="1" customWidth="1"/>
    <col min="6876" max="6876" width="39" style="166" customWidth="1"/>
    <col min="6877" max="6877" width="14.42578125" style="166" customWidth="1"/>
    <col min="6878" max="6878" width="10.85546875" style="166" bestFit="1" customWidth="1"/>
    <col min="6879" max="6879" width="22.28515625" style="166" customWidth="1"/>
    <col min="6880" max="6880" width="25.28515625" style="166" customWidth="1"/>
    <col min="6881" max="6881" width="20" style="166" customWidth="1"/>
    <col min="6882" max="6882" width="26.7109375" style="166" customWidth="1"/>
    <col min="6883" max="7130" width="11.5703125" style="166"/>
    <col min="7131" max="7131" width="31.5703125" style="166" bestFit="1" customWidth="1"/>
    <col min="7132" max="7132" width="39" style="166" customWidth="1"/>
    <col min="7133" max="7133" width="14.42578125" style="166" customWidth="1"/>
    <col min="7134" max="7134" width="10.85546875" style="166" bestFit="1" customWidth="1"/>
    <col min="7135" max="7135" width="22.28515625" style="166" customWidth="1"/>
    <col min="7136" max="7136" width="25.28515625" style="166" customWidth="1"/>
    <col min="7137" max="7137" width="20" style="166" customWidth="1"/>
    <col min="7138" max="7138" width="26.7109375" style="166" customWidth="1"/>
    <col min="7139" max="7386" width="11.5703125" style="166"/>
    <col min="7387" max="7387" width="31.5703125" style="166" bestFit="1" customWidth="1"/>
    <col min="7388" max="7388" width="39" style="166" customWidth="1"/>
    <col min="7389" max="7389" width="14.42578125" style="166" customWidth="1"/>
    <col min="7390" max="7390" width="10.85546875" style="166" bestFit="1" customWidth="1"/>
    <col min="7391" max="7391" width="22.28515625" style="166" customWidth="1"/>
    <col min="7392" max="7392" width="25.28515625" style="166" customWidth="1"/>
    <col min="7393" max="7393" width="20" style="166" customWidth="1"/>
    <col min="7394" max="7394" width="26.7109375" style="166" customWidth="1"/>
    <col min="7395" max="7642" width="11.5703125" style="166"/>
    <col min="7643" max="7643" width="31.5703125" style="166" bestFit="1" customWidth="1"/>
    <col min="7644" max="7644" width="39" style="166" customWidth="1"/>
    <col min="7645" max="7645" width="14.42578125" style="166" customWidth="1"/>
    <col min="7646" max="7646" width="10.85546875" style="166" bestFit="1" customWidth="1"/>
    <col min="7647" max="7647" width="22.28515625" style="166" customWidth="1"/>
    <col min="7648" max="7648" width="25.28515625" style="166" customWidth="1"/>
    <col min="7649" max="7649" width="20" style="166" customWidth="1"/>
    <col min="7650" max="7650" width="26.7109375" style="166" customWidth="1"/>
    <col min="7651" max="7898" width="11.5703125" style="166"/>
    <col min="7899" max="7899" width="31.5703125" style="166" bestFit="1" customWidth="1"/>
    <col min="7900" max="7900" width="39" style="166" customWidth="1"/>
    <col min="7901" max="7901" width="14.42578125" style="166" customWidth="1"/>
    <col min="7902" max="7902" width="10.85546875" style="166" bestFit="1" customWidth="1"/>
    <col min="7903" max="7903" width="22.28515625" style="166" customWidth="1"/>
    <col min="7904" max="7904" width="25.28515625" style="166" customWidth="1"/>
    <col min="7905" max="7905" width="20" style="166" customWidth="1"/>
    <col min="7906" max="7906" width="26.7109375" style="166" customWidth="1"/>
    <col min="7907" max="8154" width="11.5703125" style="166"/>
    <col min="8155" max="8155" width="31.5703125" style="166" bestFit="1" customWidth="1"/>
    <col min="8156" max="8156" width="39" style="166" customWidth="1"/>
    <col min="8157" max="8157" width="14.42578125" style="166" customWidth="1"/>
    <col min="8158" max="8158" width="10.85546875" style="166" bestFit="1" customWidth="1"/>
    <col min="8159" max="8159" width="22.28515625" style="166" customWidth="1"/>
    <col min="8160" max="8160" width="25.28515625" style="166" customWidth="1"/>
    <col min="8161" max="8161" width="20" style="166" customWidth="1"/>
    <col min="8162" max="8162" width="26.7109375" style="166" customWidth="1"/>
    <col min="8163" max="8410" width="11.5703125" style="166"/>
    <col min="8411" max="8411" width="31.5703125" style="166" bestFit="1" customWidth="1"/>
    <col min="8412" max="8412" width="39" style="166" customWidth="1"/>
    <col min="8413" max="8413" width="14.42578125" style="166" customWidth="1"/>
    <col min="8414" max="8414" width="10.85546875" style="166" bestFit="1" customWidth="1"/>
    <col min="8415" max="8415" width="22.28515625" style="166" customWidth="1"/>
    <col min="8416" max="8416" width="25.28515625" style="166" customWidth="1"/>
    <col min="8417" max="8417" width="20" style="166" customWidth="1"/>
    <col min="8418" max="8418" width="26.7109375" style="166" customWidth="1"/>
    <col min="8419" max="8666" width="11.5703125" style="166"/>
    <col min="8667" max="8667" width="31.5703125" style="166" bestFit="1" customWidth="1"/>
    <col min="8668" max="8668" width="39" style="166" customWidth="1"/>
    <col min="8669" max="8669" width="14.42578125" style="166" customWidth="1"/>
    <col min="8670" max="8670" width="10.85546875" style="166" bestFit="1" customWidth="1"/>
    <col min="8671" max="8671" width="22.28515625" style="166" customWidth="1"/>
    <col min="8672" max="8672" width="25.28515625" style="166" customWidth="1"/>
    <col min="8673" max="8673" width="20" style="166" customWidth="1"/>
    <col min="8674" max="8674" width="26.7109375" style="166" customWidth="1"/>
    <col min="8675" max="8922" width="11.5703125" style="166"/>
    <col min="8923" max="8923" width="31.5703125" style="166" bestFit="1" customWidth="1"/>
    <col min="8924" max="8924" width="39" style="166" customWidth="1"/>
    <col min="8925" max="8925" width="14.42578125" style="166" customWidth="1"/>
    <col min="8926" max="8926" width="10.85546875" style="166" bestFit="1" customWidth="1"/>
    <col min="8927" max="8927" width="22.28515625" style="166" customWidth="1"/>
    <col min="8928" max="8928" width="25.28515625" style="166" customWidth="1"/>
    <col min="8929" max="8929" width="20" style="166" customWidth="1"/>
    <col min="8930" max="8930" width="26.7109375" style="166" customWidth="1"/>
    <col min="8931" max="9178" width="11.5703125" style="166"/>
    <col min="9179" max="9179" width="31.5703125" style="166" bestFit="1" customWidth="1"/>
    <col min="9180" max="9180" width="39" style="166" customWidth="1"/>
    <col min="9181" max="9181" width="14.42578125" style="166" customWidth="1"/>
    <col min="9182" max="9182" width="10.85546875" style="166" bestFit="1" customWidth="1"/>
    <col min="9183" max="9183" width="22.28515625" style="166" customWidth="1"/>
    <col min="9184" max="9184" width="25.28515625" style="166" customWidth="1"/>
    <col min="9185" max="9185" width="20" style="166" customWidth="1"/>
    <col min="9186" max="9186" width="26.7109375" style="166" customWidth="1"/>
    <col min="9187" max="9434" width="11.5703125" style="166"/>
    <col min="9435" max="9435" width="31.5703125" style="166" bestFit="1" customWidth="1"/>
    <col min="9436" max="9436" width="39" style="166" customWidth="1"/>
    <col min="9437" max="9437" width="14.42578125" style="166" customWidth="1"/>
    <col min="9438" max="9438" width="10.85546875" style="166" bestFit="1" customWidth="1"/>
    <col min="9439" max="9439" width="22.28515625" style="166" customWidth="1"/>
    <col min="9440" max="9440" width="25.28515625" style="166" customWidth="1"/>
    <col min="9441" max="9441" width="20" style="166" customWidth="1"/>
    <col min="9442" max="9442" width="26.7109375" style="166" customWidth="1"/>
    <col min="9443" max="9690" width="11.5703125" style="166"/>
    <col min="9691" max="9691" width="31.5703125" style="166" bestFit="1" customWidth="1"/>
    <col min="9692" max="9692" width="39" style="166" customWidth="1"/>
    <col min="9693" max="9693" width="14.42578125" style="166" customWidth="1"/>
    <col min="9694" max="9694" width="10.85546875" style="166" bestFit="1" customWidth="1"/>
    <col min="9695" max="9695" width="22.28515625" style="166" customWidth="1"/>
    <col min="9696" max="9696" width="25.28515625" style="166" customWidth="1"/>
    <col min="9697" max="9697" width="20" style="166" customWidth="1"/>
    <col min="9698" max="9698" width="26.7109375" style="166" customWidth="1"/>
    <col min="9699" max="9946" width="11.5703125" style="166"/>
    <col min="9947" max="9947" width="31.5703125" style="166" bestFit="1" customWidth="1"/>
    <col min="9948" max="9948" width="39" style="166" customWidth="1"/>
    <col min="9949" max="9949" width="14.42578125" style="166" customWidth="1"/>
    <col min="9950" max="9950" width="10.85546875" style="166" bestFit="1" customWidth="1"/>
    <col min="9951" max="9951" width="22.28515625" style="166" customWidth="1"/>
    <col min="9952" max="9952" width="25.28515625" style="166" customWidth="1"/>
    <col min="9953" max="9953" width="20" style="166" customWidth="1"/>
    <col min="9954" max="9954" width="26.7109375" style="166" customWidth="1"/>
    <col min="9955" max="10202" width="11.5703125" style="166"/>
    <col min="10203" max="10203" width="31.5703125" style="166" bestFit="1" customWidth="1"/>
    <col min="10204" max="10204" width="39" style="166" customWidth="1"/>
    <col min="10205" max="10205" width="14.42578125" style="166" customWidth="1"/>
    <col min="10206" max="10206" width="10.85546875" style="166" bestFit="1" customWidth="1"/>
    <col min="10207" max="10207" width="22.28515625" style="166" customWidth="1"/>
    <col min="10208" max="10208" width="25.28515625" style="166" customWidth="1"/>
    <col min="10209" max="10209" width="20" style="166" customWidth="1"/>
    <col min="10210" max="10210" width="26.7109375" style="166" customWidth="1"/>
    <col min="10211" max="10458" width="11.5703125" style="166"/>
    <col min="10459" max="10459" width="31.5703125" style="166" bestFit="1" customWidth="1"/>
    <col min="10460" max="10460" width="39" style="166" customWidth="1"/>
    <col min="10461" max="10461" width="14.42578125" style="166" customWidth="1"/>
    <col min="10462" max="10462" width="10.85546875" style="166" bestFit="1" customWidth="1"/>
    <col min="10463" max="10463" width="22.28515625" style="166" customWidth="1"/>
    <col min="10464" max="10464" width="25.28515625" style="166" customWidth="1"/>
    <col min="10465" max="10465" width="20" style="166" customWidth="1"/>
    <col min="10466" max="10466" width="26.7109375" style="166" customWidth="1"/>
    <col min="10467" max="10714" width="11.5703125" style="166"/>
    <col min="10715" max="10715" width="31.5703125" style="166" bestFit="1" customWidth="1"/>
    <col min="10716" max="10716" width="39" style="166" customWidth="1"/>
    <col min="10717" max="10717" width="14.42578125" style="166" customWidth="1"/>
    <col min="10718" max="10718" width="10.85546875" style="166" bestFit="1" customWidth="1"/>
    <col min="10719" max="10719" width="22.28515625" style="166" customWidth="1"/>
    <col min="10720" max="10720" width="25.28515625" style="166" customWidth="1"/>
    <col min="10721" max="10721" width="20" style="166" customWidth="1"/>
    <col min="10722" max="10722" width="26.7109375" style="166" customWidth="1"/>
    <col min="10723" max="10970" width="11.5703125" style="166"/>
    <col min="10971" max="10971" width="31.5703125" style="166" bestFit="1" customWidth="1"/>
    <col min="10972" max="10972" width="39" style="166" customWidth="1"/>
    <col min="10973" max="10973" width="14.42578125" style="166" customWidth="1"/>
    <col min="10974" max="10974" width="10.85546875" style="166" bestFit="1" customWidth="1"/>
    <col min="10975" max="10975" width="22.28515625" style="166" customWidth="1"/>
    <col min="10976" max="10976" width="25.28515625" style="166" customWidth="1"/>
    <col min="10977" max="10977" width="20" style="166" customWidth="1"/>
    <col min="10978" max="10978" width="26.7109375" style="166" customWidth="1"/>
    <col min="10979" max="11226" width="11.5703125" style="166"/>
    <col min="11227" max="11227" width="31.5703125" style="166" bestFit="1" customWidth="1"/>
    <col min="11228" max="11228" width="39" style="166" customWidth="1"/>
    <col min="11229" max="11229" width="14.42578125" style="166" customWidth="1"/>
    <col min="11230" max="11230" width="10.85546875" style="166" bestFit="1" customWidth="1"/>
    <col min="11231" max="11231" width="22.28515625" style="166" customWidth="1"/>
    <col min="11232" max="11232" width="25.28515625" style="166" customWidth="1"/>
    <col min="11233" max="11233" width="20" style="166" customWidth="1"/>
    <col min="11234" max="11234" width="26.7109375" style="166" customWidth="1"/>
    <col min="11235" max="11482" width="11.5703125" style="166"/>
    <col min="11483" max="11483" width="31.5703125" style="166" bestFit="1" customWidth="1"/>
    <col min="11484" max="11484" width="39" style="166" customWidth="1"/>
    <col min="11485" max="11485" width="14.42578125" style="166" customWidth="1"/>
    <col min="11486" max="11486" width="10.85546875" style="166" bestFit="1" customWidth="1"/>
    <col min="11487" max="11487" width="22.28515625" style="166" customWidth="1"/>
    <col min="11488" max="11488" width="25.28515625" style="166" customWidth="1"/>
    <col min="11489" max="11489" width="20" style="166" customWidth="1"/>
    <col min="11490" max="11490" width="26.7109375" style="166" customWidth="1"/>
    <col min="11491" max="11738" width="11.5703125" style="166"/>
    <col min="11739" max="11739" width="31.5703125" style="166" bestFit="1" customWidth="1"/>
    <col min="11740" max="11740" width="39" style="166" customWidth="1"/>
    <col min="11741" max="11741" width="14.42578125" style="166" customWidth="1"/>
    <col min="11742" max="11742" width="10.85546875" style="166" bestFit="1" customWidth="1"/>
    <col min="11743" max="11743" width="22.28515625" style="166" customWidth="1"/>
    <col min="11744" max="11744" width="25.28515625" style="166" customWidth="1"/>
    <col min="11745" max="11745" width="20" style="166" customWidth="1"/>
    <col min="11746" max="11746" width="26.7109375" style="166" customWidth="1"/>
    <col min="11747" max="11994" width="11.5703125" style="166"/>
    <col min="11995" max="11995" width="31.5703125" style="166" bestFit="1" customWidth="1"/>
    <col min="11996" max="11996" width="39" style="166" customWidth="1"/>
    <col min="11997" max="11997" width="14.42578125" style="166" customWidth="1"/>
    <col min="11998" max="11998" width="10.85546875" style="166" bestFit="1" customWidth="1"/>
    <col min="11999" max="11999" width="22.28515625" style="166" customWidth="1"/>
    <col min="12000" max="12000" width="25.28515625" style="166" customWidth="1"/>
    <col min="12001" max="12001" width="20" style="166" customWidth="1"/>
    <col min="12002" max="12002" width="26.7109375" style="166" customWidth="1"/>
    <col min="12003" max="12250" width="11.5703125" style="166"/>
    <col min="12251" max="12251" width="31.5703125" style="166" bestFit="1" customWidth="1"/>
    <col min="12252" max="12252" width="39" style="166" customWidth="1"/>
    <col min="12253" max="12253" width="14.42578125" style="166" customWidth="1"/>
    <col min="12254" max="12254" width="10.85546875" style="166" bestFit="1" customWidth="1"/>
    <col min="12255" max="12255" width="22.28515625" style="166" customWidth="1"/>
    <col min="12256" max="12256" width="25.28515625" style="166" customWidth="1"/>
    <col min="12257" max="12257" width="20" style="166" customWidth="1"/>
    <col min="12258" max="12258" width="26.7109375" style="166" customWidth="1"/>
    <col min="12259" max="12506" width="11.5703125" style="166"/>
    <col min="12507" max="12507" width="31.5703125" style="166" bestFit="1" customWidth="1"/>
    <col min="12508" max="12508" width="39" style="166" customWidth="1"/>
    <col min="12509" max="12509" width="14.42578125" style="166" customWidth="1"/>
    <col min="12510" max="12510" width="10.85546875" style="166" bestFit="1" customWidth="1"/>
    <col min="12511" max="12511" width="22.28515625" style="166" customWidth="1"/>
    <col min="12512" max="12512" width="25.28515625" style="166" customWidth="1"/>
    <col min="12513" max="12513" width="20" style="166" customWidth="1"/>
    <col min="12514" max="12514" width="26.7109375" style="166" customWidth="1"/>
    <col min="12515" max="12762" width="11.5703125" style="166"/>
    <col min="12763" max="12763" width="31.5703125" style="166" bestFit="1" customWidth="1"/>
    <col min="12764" max="12764" width="39" style="166" customWidth="1"/>
    <col min="12765" max="12765" width="14.42578125" style="166" customWidth="1"/>
    <col min="12766" max="12766" width="10.85546875" style="166" bestFit="1" customWidth="1"/>
    <col min="12767" max="12767" width="22.28515625" style="166" customWidth="1"/>
    <col min="12768" max="12768" width="25.28515625" style="166" customWidth="1"/>
    <col min="12769" max="12769" width="20" style="166" customWidth="1"/>
    <col min="12770" max="12770" width="26.7109375" style="166" customWidth="1"/>
    <col min="12771" max="13018" width="11.5703125" style="166"/>
    <col min="13019" max="13019" width="31.5703125" style="166" bestFit="1" customWidth="1"/>
    <col min="13020" max="13020" width="39" style="166" customWidth="1"/>
    <col min="13021" max="13021" width="14.42578125" style="166" customWidth="1"/>
    <col min="13022" max="13022" width="10.85546875" style="166" bestFit="1" customWidth="1"/>
    <col min="13023" max="13023" width="22.28515625" style="166" customWidth="1"/>
    <col min="13024" max="13024" width="25.28515625" style="166" customWidth="1"/>
    <col min="13025" max="13025" width="20" style="166" customWidth="1"/>
    <col min="13026" max="13026" width="26.7109375" style="166" customWidth="1"/>
    <col min="13027" max="13274" width="11.5703125" style="166"/>
    <col min="13275" max="13275" width="31.5703125" style="166" bestFit="1" customWidth="1"/>
    <col min="13276" max="13276" width="39" style="166" customWidth="1"/>
    <col min="13277" max="13277" width="14.42578125" style="166" customWidth="1"/>
    <col min="13278" max="13278" width="10.85546875" style="166" bestFit="1" customWidth="1"/>
    <col min="13279" max="13279" width="22.28515625" style="166" customWidth="1"/>
    <col min="13280" max="13280" width="25.28515625" style="166" customWidth="1"/>
    <col min="13281" max="13281" width="20" style="166" customWidth="1"/>
    <col min="13282" max="13282" width="26.7109375" style="166" customWidth="1"/>
    <col min="13283" max="13530" width="11.5703125" style="166"/>
    <col min="13531" max="13531" width="31.5703125" style="166" bestFit="1" customWidth="1"/>
    <col min="13532" max="13532" width="39" style="166" customWidth="1"/>
    <col min="13533" max="13533" width="14.42578125" style="166" customWidth="1"/>
    <col min="13534" max="13534" width="10.85546875" style="166" bestFit="1" customWidth="1"/>
    <col min="13535" max="13535" width="22.28515625" style="166" customWidth="1"/>
    <col min="13536" max="13536" width="25.28515625" style="166" customWidth="1"/>
    <col min="13537" max="13537" width="20" style="166" customWidth="1"/>
    <col min="13538" max="13538" width="26.7109375" style="166" customWidth="1"/>
    <col min="13539" max="13786" width="11.5703125" style="166"/>
    <col min="13787" max="13787" width="31.5703125" style="166" bestFit="1" customWidth="1"/>
    <col min="13788" max="13788" width="39" style="166" customWidth="1"/>
    <col min="13789" max="13789" width="14.42578125" style="166" customWidth="1"/>
    <col min="13790" max="13790" width="10.85546875" style="166" bestFit="1" customWidth="1"/>
    <col min="13791" max="13791" width="22.28515625" style="166" customWidth="1"/>
    <col min="13792" max="13792" width="25.28515625" style="166" customWidth="1"/>
    <col min="13793" max="13793" width="20" style="166" customWidth="1"/>
    <col min="13794" max="13794" width="26.7109375" style="166" customWidth="1"/>
    <col min="13795" max="14042" width="11.5703125" style="166"/>
    <col min="14043" max="14043" width="31.5703125" style="166" bestFit="1" customWidth="1"/>
    <col min="14044" max="14044" width="39" style="166" customWidth="1"/>
    <col min="14045" max="14045" width="14.42578125" style="166" customWidth="1"/>
    <col min="14046" max="14046" width="10.85546875" style="166" bestFit="1" customWidth="1"/>
    <col min="14047" max="14047" width="22.28515625" style="166" customWidth="1"/>
    <col min="14048" max="14048" width="25.28515625" style="166" customWidth="1"/>
    <col min="14049" max="14049" width="20" style="166" customWidth="1"/>
    <col min="14050" max="14050" width="26.7109375" style="166" customWidth="1"/>
    <col min="14051" max="14298" width="11.5703125" style="166"/>
    <col min="14299" max="14299" width="31.5703125" style="166" bestFit="1" customWidth="1"/>
    <col min="14300" max="14300" width="39" style="166" customWidth="1"/>
    <col min="14301" max="14301" width="14.42578125" style="166" customWidth="1"/>
    <col min="14302" max="14302" width="10.85546875" style="166" bestFit="1" customWidth="1"/>
    <col min="14303" max="14303" width="22.28515625" style="166" customWidth="1"/>
    <col min="14304" max="14304" width="25.28515625" style="166" customWidth="1"/>
    <col min="14305" max="14305" width="20" style="166" customWidth="1"/>
    <col min="14306" max="14306" width="26.7109375" style="166" customWidth="1"/>
    <col min="14307" max="14554" width="11.5703125" style="166"/>
    <col min="14555" max="14555" width="31.5703125" style="166" bestFit="1" customWidth="1"/>
    <col min="14556" max="14556" width="39" style="166" customWidth="1"/>
    <col min="14557" max="14557" width="14.42578125" style="166" customWidth="1"/>
    <col min="14558" max="14558" width="10.85546875" style="166" bestFit="1" customWidth="1"/>
    <col min="14559" max="14559" width="22.28515625" style="166" customWidth="1"/>
    <col min="14560" max="14560" width="25.28515625" style="166" customWidth="1"/>
    <col min="14561" max="14561" width="20" style="166" customWidth="1"/>
    <col min="14562" max="14562" width="26.7109375" style="166" customWidth="1"/>
    <col min="14563" max="14810" width="11.5703125" style="166"/>
    <col min="14811" max="14811" width="31.5703125" style="166" bestFit="1" customWidth="1"/>
    <col min="14812" max="14812" width="39" style="166" customWidth="1"/>
    <col min="14813" max="14813" width="14.42578125" style="166" customWidth="1"/>
    <col min="14814" max="14814" width="10.85546875" style="166" bestFit="1" customWidth="1"/>
    <col min="14815" max="14815" width="22.28515625" style="166" customWidth="1"/>
    <col min="14816" max="14816" width="25.28515625" style="166" customWidth="1"/>
    <col min="14817" max="14817" width="20" style="166" customWidth="1"/>
    <col min="14818" max="14818" width="26.7109375" style="166" customWidth="1"/>
    <col min="14819" max="15066" width="11.5703125" style="166"/>
    <col min="15067" max="15067" width="31.5703125" style="166" bestFit="1" customWidth="1"/>
    <col min="15068" max="15068" width="39" style="166" customWidth="1"/>
    <col min="15069" max="15069" width="14.42578125" style="166" customWidth="1"/>
    <col min="15070" max="15070" width="10.85546875" style="166" bestFit="1" customWidth="1"/>
    <col min="15071" max="15071" width="22.28515625" style="166" customWidth="1"/>
    <col min="15072" max="15072" width="25.28515625" style="166" customWidth="1"/>
    <col min="15073" max="15073" width="20" style="166" customWidth="1"/>
    <col min="15074" max="15074" width="26.7109375" style="166" customWidth="1"/>
    <col min="15075" max="15322" width="11.5703125" style="166"/>
    <col min="15323" max="15323" width="31.5703125" style="166" bestFit="1" customWidth="1"/>
    <col min="15324" max="15324" width="39" style="166" customWidth="1"/>
    <col min="15325" max="15325" width="14.42578125" style="166" customWidth="1"/>
    <col min="15326" max="15326" width="10.85546875" style="166" bestFit="1" customWidth="1"/>
    <col min="15327" max="15327" width="22.28515625" style="166" customWidth="1"/>
    <col min="15328" max="15328" width="25.28515625" style="166" customWidth="1"/>
    <col min="15329" max="15329" width="20" style="166" customWidth="1"/>
    <col min="15330" max="15330" width="26.7109375" style="166" customWidth="1"/>
    <col min="15331" max="15578" width="11.5703125" style="166"/>
    <col min="15579" max="15579" width="31.5703125" style="166" bestFit="1" customWidth="1"/>
    <col min="15580" max="15580" width="39" style="166" customWidth="1"/>
    <col min="15581" max="15581" width="14.42578125" style="166" customWidth="1"/>
    <col min="15582" max="15582" width="10.85546875" style="166" bestFit="1" customWidth="1"/>
    <col min="15583" max="15583" width="22.28515625" style="166" customWidth="1"/>
    <col min="15584" max="15584" width="25.28515625" style="166" customWidth="1"/>
    <col min="15585" max="15585" width="20" style="166" customWidth="1"/>
    <col min="15586" max="15586" width="26.7109375" style="166" customWidth="1"/>
    <col min="15587" max="15834" width="11.5703125" style="166"/>
    <col min="15835" max="15835" width="31.5703125" style="166" bestFit="1" customWidth="1"/>
    <col min="15836" max="15836" width="39" style="166" customWidth="1"/>
    <col min="15837" max="15837" width="14.42578125" style="166" customWidth="1"/>
    <col min="15838" max="15838" width="10.85546875" style="166" bestFit="1" customWidth="1"/>
    <col min="15839" max="15839" width="22.28515625" style="166" customWidth="1"/>
    <col min="15840" max="15840" width="25.28515625" style="166" customWidth="1"/>
    <col min="15841" max="15841" width="20" style="166" customWidth="1"/>
    <col min="15842" max="15842" width="26.7109375" style="166" customWidth="1"/>
    <col min="15843" max="16090" width="11.5703125" style="166"/>
    <col min="16091" max="16091" width="31.5703125" style="166" bestFit="1" customWidth="1"/>
    <col min="16092" max="16092" width="39" style="166" customWidth="1"/>
    <col min="16093" max="16093" width="14.42578125" style="166" customWidth="1"/>
    <col min="16094" max="16094" width="10.85546875" style="166" bestFit="1" customWidth="1"/>
    <col min="16095" max="16095" width="22.28515625" style="166" customWidth="1"/>
    <col min="16096" max="16096" width="25.28515625" style="166" customWidth="1"/>
    <col min="16097" max="16097" width="20" style="166" customWidth="1"/>
    <col min="16098" max="16098" width="26.7109375" style="166" customWidth="1"/>
    <col min="16099" max="16384" width="11.5703125" style="166"/>
  </cols>
  <sheetData>
    <row r="1" spans="1:7" ht="112.5" customHeight="1" thickBot="1" x14ac:dyDescent="0.3">
      <c r="A1" s="306" t="s">
        <v>0</v>
      </c>
      <c r="B1" s="361" t="s">
        <v>1</v>
      </c>
      <c r="C1" s="309" t="s">
        <v>170</v>
      </c>
      <c r="D1" s="420" t="s">
        <v>168</v>
      </c>
      <c r="E1" s="423" t="s">
        <v>284</v>
      </c>
      <c r="F1" s="424"/>
      <c r="G1" s="425"/>
    </row>
    <row r="2" spans="1:7" ht="15.75" customHeight="1" thickTop="1" x14ac:dyDescent="0.25">
      <c r="A2" s="307"/>
      <c r="B2" s="310"/>
      <c r="C2" s="312"/>
      <c r="D2" s="421"/>
      <c r="E2" s="426" t="s">
        <v>2</v>
      </c>
      <c r="F2" s="427"/>
      <c r="G2" s="432" t="s">
        <v>3</v>
      </c>
    </row>
    <row r="3" spans="1:7" ht="15" customHeight="1" x14ac:dyDescent="0.25">
      <c r="A3" s="307"/>
      <c r="B3" s="310"/>
      <c r="C3" s="312"/>
      <c r="D3" s="421"/>
      <c r="E3" s="428"/>
      <c r="F3" s="429"/>
      <c r="G3" s="433"/>
    </row>
    <row r="4" spans="1:7" ht="15" customHeight="1" x14ac:dyDescent="0.25">
      <c r="A4" s="307"/>
      <c r="B4" s="310"/>
      <c r="C4" s="312"/>
      <c r="D4" s="421"/>
      <c r="E4" s="428"/>
      <c r="F4" s="429"/>
      <c r="G4" s="433"/>
    </row>
    <row r="5" spans="1:7" ht="15" customHeight="1" x14ac:dyDescent="0.25">
      <c r="A5" s="307"/>
      <c r="B5" s="310"/>
      <c r="C5" s="312"/>
      <c r="D5" s="421"/>
      <c r="E5" s="428"/>
      <c r="F5" s="429"/>
      <c r="G5" s="433"/>
    </row>
    <row r="6" spans="1:7" ht="15" customHeight="1" x14ac:dyDescent="0.25">
      <c r="A6" s="307"/>
      <c r="B6" s="310"/>
      <c r="C6" s="312"/>
      <c r="D6" s="421"/>
      <c r="E6" s="428"/>
      <c r="F6" s="429"/>
      <c r="G6" s="433"/>
    </row>
    <row r="7" spans="1:7" ht="15" customHeight="1" x14ac:dyDescent="0.25">
      <c r="A7" s="307"/>
      <c r="B7" s="310"/>
      <c r="C7" s="312"/>
      <c r="D7" s="421"/>
      <c r="E7" s="428"/>
      <c r="F7" s="429"/>
      <c r="G7" s="433"/>
    </row>
    <row r="8" spans="1:7" ht="15" customHeight="1" x14ac:dyDescent="0.25">
      <c r="A8" s="307"/>
      <c r="B8" s="310"/>
      <c r="C8" s="312"/>
      <c r="D8" s="421"/>
      <c r="E8" s="428"/>
      <c r="F8" s="429"/>
      <c r="G8" s="433"/>
    </row>
    <row r="9" spans="1:7" ht="15.75" customHeight="1" thickBot="1" x14ac:dyDescent="0.3">
      <c r="A9" s="307"/>
      <c r="B9" s="310"/>
      <c r="C9" s="312"/>
      <c r="D9" s="421"/>
      <c r="E9" s="430"/>
      <c r="F9" s="431"/>
      <c r="G9" s="434"/>
    </row>
    <row r="10" spans="1:7" ht="36.75" customHeight="1" thickTop="1" thickBot="1" x14ac:dyDescent="0.3">
      <c r="A10" s="308"/>
      <c r="B10" s="345"/>
      <c r="C10" s="312"/>
      <c r="D10" s="422"/>
      <c r="E10" s="435" t="s">
        <v>285</v>
      </c>
      <c r="F10" s="436"/>
      <c r="G10" s="468" t="s">
        <v>286</v>
      </c>
    </row>
    <row r="11" spans="1:7" ht="15.75" thickBot="1" x14ac:dyDescent="0.3">
      <c r="A11" s="119"/>
      <c r="B11" s="120"/>
      <c r="C11" s="311"/>
      <c r="D11" s="167" t="s">
        <v>169</v>
      </c>
      <c r="E11" s="168" t="s">
        <v>277</v>
      </c>
      <c r="F11" s="168" t="s">
        <v>18</v>
      </c>
      <c r="G11" s="469"/>
    </row>
    <row r="12" spans="1:7" ht="15.75" thickBot="1" x14ac:dyDescent="0.3">
      <c r="A12" s="108" t="s">
        <v>38</v>
      </c>
      <c r="B12" s="52" t="s">
        <v>306</v>
      </c>
      <c r="C12" s="28"/>
      <c r="D12" s="169"/>
      <c r="E12" s="170">
        <v>1150</v>
      </c>
      <c r="F12" s="170">
        <v>649</v>
      </c>
      <c r="G12" s="171"/>
    </row>
    <row r="13" spans="1:7" ht="15.75" thickBot="1" x14ac:dyDescent="0.3">
      <c r="A13" s="1" t="s">
        <v>38</v>
      </c>
      <c r="B13" s="52" t="s">
        <v>307</v>
      </c>
      <c r="C13" s="28"/>
      <c r="D13" s="169"/>
      <c r="E13" s="170">
        <v>670</v>
      </c>
      <c r="F13" s="170">
        <v>567</v>
      </c>
      <c r="G13" s="174"/>
    </row>
    <row r="14" spans="1:7" ht="15.75" thickBot="1" x14ac:dyDescent="0.3">
      <c r="A14" s="1" t="s">
        <v>38</v>
      </c>
      <c r="B14" s="52" t="s">
        <v>308</v>
      </c>
      <c r="C14" s="28"/>
      <c r="D14" s="169"/>
      <c r="E14" s="170">
        <v>1154</v>
      </c>
      <c r="F14" s="170">
        <v>910</v>
      </c>
      <c r="G14" s="174"/>
    </row>
    <row r="15" spans="1:7" ht="15.75" thickBot="1" x14ac:dyDescent="0.3">
      <c r="A15" s="1" t="s">
        <v>38</v>
      </c>
      <c r="B15" s="52" t="s">
        <v>309</v>
      </c>
      <c r="C15" s="28"/>
      <c r="D15" s="169"/>
      <c r="E15" s="170">
        <v>1144</v>
      </c>
      <c r="F15" s="170">
        <v>971</v>
      </c>
      <c r="G15" s="174"/>
    </row>
    <row r="16" spans="1:7" ht="15.75" thickBot="1" x14ac:dyDescent="0.3">
      <c r="A16" s="1" t="s">
        <v>38</v>
      </c>
      <c r="B16" s="54" t="s">
        <v>310</v>
      </c>
      <c r="C16" s="30"/>
      <c r="D16" s="169"/>
      <c r="E16" s="170">
        <v>1044</v>
      </c>
      <c r="F16" s="170">
        <v>914</v>
      </c>
      <c r="G16" s="174"/>
    </row>
    <row r="17" spans="1:7" ht="15.75" thickBot="1" x14ac:dyDescent="0.3">
      <c r="A17" s="1" t="s">
        <v>38</v>
      </c>
      <c r="B17" s="52" t="s">
        <v>311</v>
      </c>
      <c r="C17" s="28"/>
      <c r="D17" s="169"/>
      <c r="E17" s="170">
        <v>0</v>
      </c>
      <c r="F17" s="170">
        <v>822</v>
      </c>
      <c r="G17" s="174"/>
    </row>
    <row r="18" spans="1:7" ht="15.75" thickBot="1" x14ac:dyDescent="0.3">
      <c r="A18" s="1" t="s">
        <v>38</v>
      </c>
      <c r="B18" s="52" t="s">
        <v>312</v>
      </c>
      <c r="C18" s="28"/>
      <c r="D18" s="169"/>
      <c r="E18" s="170">
        <v>76</v>
      </c>
      <c r="F18" s="170">
        <v>27</v>
      </c>
      <c r="G18" s="174"/>
    </row>
    <row r="19" spans="1:7" ht="15.75" thickBot="1" x14ac:dyDescent="0.3">
      <c r="A19" s="1" t="s">
        <v>38</v>
      </c>
      <c r="B19" s="52" t="s">
        <v>313</v>
      </c>
      <c r="C19" s="28"/>
      <c r="D19" s="169"/>
      <c r="E19" s="170">
        <v>88</v>
      </c>
      <c r="F19" s="170">
        <v>33</v>
      </c>
      <c r="G19" s="174"/>
    </row>
    <row r="20" spans="1:7" ht="15.75" thickBot="1" x14ac:dyDescent="0.3">
      <c r="A20" s="1" t="s">
        <v>38</v>
      </c>
      <c r="B20" s="52" t="s">
        <v>314</v>
      </c>
      <c r="C20" s="28"/>
      <c r="D20" s="169"/>
      <c r="E20" s="170">
        <v>114</v>
      </c>
      <c r="F20" s="170">
        <v>41</v>
      </c>
      <c r="G20" s="174"/>
    </row>
    <row r="21" spans="1:7" ht="15.75" thickBot="1" x14ac:dyDescent="0.3">
      <c r="A21" s="1" t="s">
        <v>38</v>
      </c>
      <c r="B21" s="52" t="s">
        <v>315</v>
      </c>
      <c r="C21" s="31"/>
      <c r="D21" s="169"/>
      <c r="E21" s="170">
        <v>58</v>
      </c>
      <c r="F21" s="170">
        <v>27</v>
      </c>
      <c r="G21" s="174"/>
    </row>
    <row r="22" spans="1:7" ht="15.75" thickBot="1" x14ac:dyDescent="0.3">
      <c r="A22" s="1" t="s">
        <v>38</v>
      </c>
      <c r="B22" s="52" t="s">
        <v>316</v>
      </c>
      <c r="C22" s="28"/>
      <c r="D22" s="169"/>
      <c r="E22" s="170">
        <v>60</v>
      </c>
      <c r="F22" s="170">
        <v>60</v>
      </c>
      <c r="G22" s="174"/>
    </row>
    <row r="23" spans="1:7" ht="15.75" thickBot="1" x14ac:dyDescent="0.3">
      <c r="A23" s="1" t="s">
        <v>38</v>
      </c>
      <c r="B23" s="52" t="s">
        <v>317</v>
      </c>
      <c r="C23" s="28"/>
      <c r="D23" s="169"/>
      <c r="E23" s="170">
        <v>62</v>
      </c>
      <c r="F23" s="170">
        <v>33</v>
      </c>
      <c r="G23" s="174"/>
    </row>
    <row r="24" spans="1:7" ht="15.75" thickBot="1" x14ac:dyDescent="0.3">
      <c r="A24" s="1" t="s">
        <v>38</v>
      </c>
      <c r="B24" s="52" t="s">
        <v>318</v>
      </c>
      <c r="C24" s="28"/>
      <c r="D24" s="169"/>
      <c r="E24" s="170">
        <v>87</v>
      </c>
      <c r="F24" s="170">
        <v>87</v>
      </c>
      <c r="G24" s="174"/>
    </row>
    <row r="25" spans="1:7" ht="15.75" thickBot="1" x14ac:dyDescent="0.3">
      <c r="A25" s="40" t="s">
        <v>38</v>
      </c>
      <c r="B25" s="52" t="s">
        <v>319</v>
      </c>
      <c r="C25" s="28"/>
      <c r="D25" s="169"/>
      <c r="E25" s="170">
        <v>159</v>
      </c>
      <c r="F25" s="170">
        <v>136</v>
      </c>
      <c r="G25" s="175"/>
    </row>
    <row r="26" spans="1:7" ht="15.75" thickBot="1" x14ac:dyDescent="0.3">
      <c r="A26" s="294" t="s">
        <v>434</v>
      </c>
      <c r="B26" s="295"/>
      <c r="C26" s="176">
        <v>0.91282846107640936</v>
      </c>
      <c r="D26" s="177">
        <v>0.52031222281355327</v>
      </c>
      <c r="E26" s="263">
        <v>5866</v>
      </c>
      <c r="F26" s="178">
        <v>5277</v>
      </c>
      <c r="G26" s="178">
        <v>11274</v>
      </c>
    </row>
    <row r="27" spans="1:7" ht="15.75" thickBot="1" x14ac:dyDescent="0.3">
      <c r="A27" s="1" t="s">
        <v>39</v>
      </c>
      <c r="B27" s="52" t="s">
        <v>320</v>
      </c>
      <c r="C27" s="28"/>
      <c r="D27" s="169"/>
      <c r="E27" s="170">
        <v>808</v>
      </c>
      <c r="F27" s="179">
        <v>708</v>
      </c>
      <c r="G27" s="180"/>
    </row>
    <row r="28" spans="1:7" ht="15.75" thickBot="1" x14ac:dyDescent="0.3">
      <c r="A28" s="1" t="s">
        <v>39</v>
      </c>
      <c r="B28" s="52" t="s">
        <v>321</v>
      </c>
      <c r="C28" s="28"/>
      <c r="D28" s="169"/>
      <c r="E28" s="170">
        <v>657</v>
      </c>
      <c r="F28" s="172">
        <v>616</v>
      </c>
      <c r="G28" s="181"/>
    </row>
    <row r="29" spans="1:7" ht="15.75" thickBot="1" x14ac:dyDescent="0.3">
      <c r="A29" s="1" t="s">
        <v>39</v>
      </c>
      <c r="B29" s="52" t="s">
        <v>322</v>
      </c>
      <c r="C29" s="28"/>
      <c r="D29" s="169"/>
      <c r="E29" s="170">
        <v>2464</v>
      </c>
      <c r="F29" s="172">
        <v>948</v>
      </c>
      <c r="G29" s="181"/>
    </row>
    <row r="30" spans="1:7" ht="15.75" thickBot="1" x14ac:dyDescent="0.3">
      <c r="A30" s="1" t="s">
        <v>39</v>
      </c>
      <c r="B30" s="52" t="s">
        <v>323</v>
      </c>
      <c r="C30" s="28"/>
      <c r="D30" s="169"/>
      <c r="E30" s="170">
        <v>255</v>
      </c>
      <c r="F30" s="172">
        <v>237</v>
      </c>
      <c r="G30" s="181"/>
    </row>
    <row r="31" spans="1:7" ht="15.75" thickBot="1" x14ac:dyDescent="0.3">
      <c r="A31" s="1" t="s">
        <v>39</v>
      </c>
      <c r="B31" s="52" t="s">
        <v>324</v>
      </c>
      <c r="C31" s="28"/>
      <c r="D31" s="169"/>
      <c r="E31" s="170">
        <v>1570</v>
      </c>
      <c r="F31" s="172">
        <v>702</v>
      </c>
      <c r="G31" s="181"/>
    </row>
    <row r="32" spans="1:7" ht="15.75" thickBot="1" x14ac:dyDescent="0.3">
      <c r="A32" s="1" t="s">
        <v>39</v>
      </c>
      <c r="B32" s="52" t="s">
        <v>325</v>
      </c>
      <c r="C32" s="28"/>
      <c r="D32" s="169"/>
      <c r="E32" s="170">
        <v>62</v>
      </c>
      <c r="F32" s="172">
        <v>86</v>
      </c>
      <c r="G32" s="181"/>
    </row>
    <row r="33" spans="1:7" ht="15.75" thickBot="1" x14ac:dyDescent="0.3">
      <c r="A33" s="1" t="s">
        <v>39</v>
      </c>
      <c r="B33" s="52" t="s">
        <v>326</v>
      </c>
      <c r="C33" s="28"/>
      <c r="D33" s="169"/>
      <c r="E33" s="170">
        <v>18</v>
      </c>
      <c r="F33" s="172">
        <v>18</v>
      </c>
      <c r="G33" s="181"/>
    </row>
    <row r="34" spans="1:7" ht="15.75" thickBot="1" x14ac:dyDescent="0.3">
      <c r="A34" s="1" t="s">
        <v>39</v>
      </c>
      <c r="B34" s="52" t="s">
        <v>327</v>
      </c>
      <c r="C34" s="28"/>
      <c r="D34" s="169"/>
      <c r="E34" s="170">
        <v>67</v>
      </c>
      <c r="F34" s="172">
        <v>141</v>
      </c>
      <c r="G34" s="181"/>
    </row>
    <row r="35" spans="1:7" ht="15.75" thickBot="1" x14ac:dyDescent="0.3">
      <c r="A35" s="1" t="s">
        <v>39</v>
      </c>
      <c r="B35" s="52" t="s">
        <v>328</v>
      </c>
      <c r="C35" s="28"/>
      <c r="D35" s="169"/>
      <c r="E35" s="170">
        <v>574</v>
      </c>
      <c r="F35" s="172">
        <v>593</v>
      </c>
      <c r="G35" s="181"/>
    </row>
    <row r="36" spans="1:7" ht="15.75" thickBot="1" x14ac:dyDescent="0.3">
      <c r="A36" s="42" t="s">
        <v>39</v>
      </c>
      <c r="B36" s="123" t="s">
        <v>329</v>
      </c>
      <c r="C36" s="28"/>
      <c r="D36" s="169"/>
      <c r="E36" s="170">
        <v>476</v>
      </c>
      <c r="F36" s="172">
        <v>406</v>
      </c>
      <c r="G36" s="181"/>
    </row>
    <row r="37" spans="1:7" ht="15.75" thickBot="1" x14ac:dyDescent="0.3">
      <c r="A37" s="42" t="s">
        <v>39</v>
      </c>
      <c r="B37" s="40" t="s">
        <v>330</v>
      </c>
      <c r="C37" s="28"/>
      <c r="D37" s="169"/>
      <c r="E37" s="170">
        <v>941</v>
      </c>
      <c r="F37" s="172">
        <v>731</v>
      </c>
      <c r="G37" s="181"/>
    </row>
    <row r="38" spans="1:7" ht="15.75" thickBot="1" x14ac:dyDescent="0.3">
      <c r="A38" s="294" t="s">
        <v>435</v>
      </c>
      <c r="B38" s="295"/>
      <c r="C38" s="176">
        <v>1.3336262399242951</v>
      </c>
      <c r="D38" s="177">
        <v>0.78683948155533401</v>
      </c>
      <c r="E38" s="263">
        <v>7892</v>
      </c>
      <c r="F38" s="178">
        <v>5186</v>
      </c>
      <c r="G38" s="178">
        <v>10030</v>
      </c>
    </row>
    <row r="39" spans="1:7" ht="15.75" thickBot="1" x14ac:dyDescent="0.3">
      <c r="A39" s="1" t="s">
        <v>58</v>
      </c>
      <c r="B39" s="52" t="s">
        <v>331</v>
      </c>
      <c r="C39" s="28"/>
      <c r="D39" s="169"/>
      <c r="E39" s="170">
        <v>76</v>
      </c>
      <c r="F39" s="179">
        <v>24</v>
      </c>
      <c r="G39" s="180"/>
    </row>
    <row r="40" spans="1:7" ht="15.75" thickBot="1" x14ac:dyDescent="0.3">
      <c r="A40" s="1" t="s">
        <v>58</v>
      </c>
      <c r="B40" s="52" t="s">
        <v>332</v>
      </c>
      <c r="C40" s="28"/>
      <c r="D40" s="169"/>
      <c r="E40" s="170">
        <v>76</v>
      </c>
      <c r="F40" s="179">
        <v>32</v>
      </c>
      <c r="G40" s="181"/>
    </row>
    <row r="41" spans="1:7" ht="15.75" thickBot="1" x14ac:dyDescent="0.3">
      <c r="A41" s="1" t="s">
        <v>58</v>
      </c>
      <c r="B41" s="52" t="s">
        <v>333</v>
      </c>
      <c r="C41" s="28"/>
      <c r="D41" s="169"/>
      <c r="E41" s="170">
        <v>82</v>
      </c>
      <c r="F41" s="172">
        <v>39</v>
      </c>
      <c r="G41" s="181"/>
    </row>
    <row r="42" spans="1:7" ht="15.75" thickBot="1" x14ac:dyDescent="0.3">
      <c r="A42" s="1" t="s">
        <v>58</v>
      </c>
      <c r="B42" s="52" t="s">
        <v>334</v>
      </c>
      <c r="C42" s="28"/>
      <c r="D42" s="169"/>
      <c r="E42" s="170">
        <v>1</v>
      </c>
      <c r="F42" s="172">
        <v>3</v>
      </c>
      <c r="G42" s="181"/>
    </row>
    <row r="43" spans="1:7" ht="15.75" thickBot="1" x14ac:dyDescent="0.3">
      <c r="A43" s="1" t="s">
        <v>58</v>
      </c>
      <c r="B43" s="52" t="s">
        <v>335</v>
      </c>
      <c r="C43" s="28"/>
      <c r="D43" s="169"/>
      <c r="E43" s="170">
        <v>106</v>
      </c>
      <c r="F43" s="172">
        <v>45</v>
      </c>
      <c r="G43" s="181"/>
    </row>
    <row r="44" spans="1:7" ht="15.75" thickBot="1" x14ac:dyDescent="0.3">
      <c r="A44" s="1" t="s">
        <v>58</v>
      </c>
      <c r="B44" s="52" t="s">
        <v>336</v>
      </c>
      <c r="C44" s="28"/>
      <c r="D44" s="169"/>
      <c r="E44" s="170">
        <v>44</v>
      </c>
      <c r="F44" s="172">
        <v>24</v>
      </c>
      <c r="G44" s="181"/>
    </row>
    <row r="45" spans="1:7" ht="15.75" thickBot="1" x14ac:dyDescent="0.3">
      <c r="A45" s="1" t="s">
        <v>58</v>
      </c>
      <c r="B45" s="52" t="s">
        <v>337</v>
      </c>
      <c r="C45" s="28"/>
      <c r="D45" s="169"/>
      <c r="E45" s="170">
        <v>116</v>
      </c>
      <c r="F45" s="172">
        <v>57</v>
      </c>
      <c r="G45" s="181"/>
    </row>
    <row r="46" spans="1:7" ht="15.75" thickBot="1" x14ac:dyDescent="0.3">
      <c r="A46" s="1" t="s">
        <v>58</v>
      </c>
      <c r="B46" s="52" t="s">
        <v>338</v>
      </c>
      <c r="C46" s="28"/>
      <c r="D46" s="169"/>
      <c r="E46" s="170">
        <v>14</v>
      </c>
      <c r="F46" s="172">
        <v>3</v>
      </c>
      <c r="G46" s="181"/>
    </row>
    <row r="47" spans="1:7" ht="15.75" thickBot="1" x14ac:dyDescent="0.3">
      <c r="A47" s="1" t="s">
        <v>58</v>
      </c>
      <c r="B47" s="52" t="s">
        <v>339</v>
      </c>
      <c r="C47" s="28"/>
      <c r="D47" s="169"/>
      <c r="E47" s="170">
        <v>28</v>
      </c>
      <c r="F47" s="172">
        <v>14</v>
      </c>
      <c r="G47" s="181"/>
    </row>
    <row r="48" spans="1:7" ht="15.75" thickBot="1" x14ac:dyDescent="0.3">
      <c r="A48" s="40" t="s">
        <v>58</v>
      </c>
      <c r="B48" s="40" t="s">
        <v>340</v>
      </c>
      <c r="C48" s="28"/>
      <c r="D48" s="169"/>
      <c r="E48" s="170">
        <v>272</v>
      </c>
      <c r="F48" s="172">
        <v>120</v>
      </c>
      <c r="G48" s="182"/>
    </row>
    <row r="49" spans="1:7" ht="15.75" thickBot="1" x14ac:dyDescent="0.3">
      <c r="A49" s="294" t="s">
        <v>436</v>
      </c>
      <c r="B49" s="295"/>
      <c r="C49" s="176">
        <v>2.3146833285998296</v>
      </c>
      <c r="D49" s="177">
        <v>1.6202783300198806</v>
      </c>
      <c r="E49" s="263">
        <v>815</v>
      </c>
      <c r="F49" s="178">
        <v>361</v>
      </c>
      <c r="G49" s="178">
        <v>503</v>
      </c>
    </row>
    <row r="50" spans="1:7" ht="15.75" thickBot="1" x14ac:dyDescent="0.3">
      <c r="A50" s="1" t="s">
        <v>72</v>
      </c>
      <c r="B50" s="52" t="s">
        <v>341</v>
      </c>
      <c r="C50" s="28"/>
      <c r="D50" s="169"/>
      <c r="E50" s="170">
        <v>229</v>
      </c>
      <c r="F50" s="183">
        <v>218</v>
      </c>
      <c r="G50" s="180"/>
    </row>
    <row r="51" spans="1:7" ht="15.75" thickBot="1" x14ac:dyDescent="0.3">
      <c r="A51" s="1" t="s">
        <v>72</v>
      </c>
      <c r="B51" s="52" t="s">
        <v>342</v>
      </c>
      <c r="C51" s="28"/>
      <c r="D51" s="169"/>
      <c r="E51" s="170">
        <v>18</v>
      </c>
      <c r="F51" s="183">
        <v>12</v>
      </c>
      <c r="G51" s="181"/>
    </row>
    <row r="52" spans="1:7" ht="15.75" thickBot="1" x14ac:dyDescent="0.3">
      <c r="A52" s="1" t="s">
        <v>72</v>
      </c>
      <c r="B52" s="52" t="s">
        <v>343</v>
      </c>
      <c r="C52" s="28"/>
      <c r="D52" s="169"/>
      <c r="E52" s="170">
        <v>0</v>
      </c>
      <c r="F52" s="173">
        <v>12</v>
      </c>
      <c r="G52" s="181"/>
    </row>
    <row r="53" spans="1:7" ht="15.75" thickBot="1" x14ac:dyDescent="0.3">
      <c r="A53" s="1" t="s">
        <v>72</v>
      </c>
      <c r="B53" s="52" t="s">
        <v>344</v>
      </c>
      <c r="C53" s="28"/>
      <c r="D53" s="169"/>
      <c r="E53" s="170">
        <v>27</v>
      </c>
      <c r="F53" s="173">
        <v>21</v>
      </c>
      <c r="G53" s="181"/>
    </row>
    <row r="54" spans="1:7" ht="15.75" thickBot="1" x14ac:dyDescent="0.3">
      <c r="A54" s="1" t="s">
        <v>72</v>
      </c>
      <c r="B54" s="52" t="s">
        <v>345</v>
      </c>
      <c r="C54" s="28"/>
      <c r="D54" s="169"/>
      <c r="E54" s="170">
        <v>0</v>
      </c>
      <c r="F54" s="173">
        <v>1</v>
      </c>
      <c r="G54" s="181"/>
    </row>
    <row r="55" spans="1:7" ht="15.75" thickBot="1" x14ac:dyDescent="0.3">
      <c r="A55" s="1" t="s">
        <v>72</v>
      </c>
      <c r="B55" s="52" t="s">
        <v>346</v>
      </c>
      <c r="C55" s="28"/>
      <c r="D55" s="169"/>
      <c r="E55" s="170">
        <v>25</v>
      </c>
      <c r="F55" s="173">
        <v>28</v>
      </c>
      <c r="G55" s="181"/>
    </row>
    <row r="56" spans="1:7" ht="15.75" thickBot="1" x14ac:dyDescent="0.3">
      <c r="A56" s="1" t="s">
        <v>72</v>
      </c>
      <c r="B56" s="52" t="s">
        <v>347</v>
      </c>
      <c r="C56" s="28"/>
      <c r="D56" s="169"/>
      <c r="E56" s="170">
        <v>19</v>
      </c>
      <c r="F56" s="173">
        <v>15</v>
      </c>
      <c r="G56" s="181"/>
    </row>
    <row r="57" spans="1:7" ht="15.75" thickBot="1" x14ac:dyDescent="0.3">
      <c r="A57" s="1" t="s">
        <v>72</v>
      </c>
      <c r="B57" s="52" t="s">
        <v>348</v>
      </c>
      <c r="C57" s="28"/>
      <c r="D57" s="169"/>
      <c r="E57" s="170">
        <v>2</v>
      </c>
      <c r="F57" s="173">
        <v>1</v>
      </c>
      <c r="G57" s="181"/>
    </row>
    <row r="58" spans="1:7" ht="15.75" thickBot="1" x14ac:dyDescent="0.3">
      <c r="A58" s="1" t="s">
        <v>72</v>
      </c>
      <c r="B58" s="52" t="s">
        <v>349</v>
      </c>
      <c r="C58" s="28"/>
      <c r="D58" s="169"/>
      <c r="E58" s="170">
        <v>24</v>
      </c>
      <c r="F58" s="173">
        <v>14</v>
      </c>
      <c r="G58" s="181"/>
    </row>
    <row r="59" spans="1:7" ht="15.75" thickBot="1" x14ac:dyDescent="0.3">
      <c r="A59" s="1" t="s">
        <v>72</v>
      </c>
      <c r="B59" s="52" t="s">
        <v>350</v>
      </c>
      <c r="C59" s="28"/>
      <c r="D59" s="169"/>
      <c r="E59" s="170">
        <v>16</v>
      </c>
      <c r="F59" s="173">
        <v>8</v>
      </c>
      <c r="G59" s="181"/>
    </row>
    <row r="60" spans="1:7" ht="15.75" thickBot="1" x14ac:dyDescent="0.3">
      <c r="A60" s="1" t="s">
        <v>72</v>
      </c>
      <c r="B60" s="52" t="s">
        <v>351</v>
      </c>
      <c r="C60" s="28"/>
      <c r="D60" s="169"/>
      <c r="E60" s="170">
        <v>50</v>
      </c>
      <c r="F60" s="173">
        <v>59</v>
      </c>
      <c r="G60" s="181"/>
    </row>
    <row r="61" spans="1:7" ht="15.75" thickBot="1" x14ac:dyDescent="0.3">
      <c r="A61" s="1" t="s">
        <v>72</v>
      </c>
      <c r="B61" s="52" t="s">
        <v>352</v>
      </c>
      <c r="C61" s="28"/>
      <c r="D61" s="169"/>
      <c r="E61" s="170">
        <v>13</v>
      </c>
      <c r="F61" s="173">
        <v>9</v>
      </c>
      <c r="G61" s="181"/>
    </row>
    <row r="62" spans="1:7" ht="15.75" thickBot="1" x14ac:dyDescent="0.3">
      <c r="A62" s="1" t="s">
        <v>72</v>
      </c>
      <c r="B62" s="52" t="s">
        <v>353</v>
      </c>
      <c r="C62" s="28"/>
      <c r="D62" s="169"/>
      <c r="E62" s="170">
        <v>10</v>
      </c>
      <c r="F62" s="173">
        <v>12</v>
      </c>
      <c r="G62" s="181"/>
    </row>
    <row r="63" spans="1:7" ht="15.75" thickBot="1" x14ac:dyDescent="0.3">
      <c r="A63" s="51" t="s">
        <v>72</v>
      </c>
      <c r="B63" s="52" t="s">
        <v>354</v>
      </c>
      <c r="C63" s="28"/>
      <c r="D63" s="169"/>
      <c r="E63" s="170">
        <v>424</v>
      </c>
      <c r="F63" s="173">
        <v>378</v>
      </c>
      <c r="G63" s="182"/>
    </row>
    <row r="64" spans="1:7" ht="15.75" thickBot="1" x14ac:dyDescent="0.3">
      <c r="A64" s="294" t="s">
        <v>160</v>
      </c>
      <c r="B64" s="295"/>
      <c r="C64" s="176">
        <v>0.93712411153635866</v>
      </c>
      <c r="D64" s="177">
        <v>0.55290322580645157</v>
      </c>
      <c r="E64" s="263">
        <v>857</v>
      </c>
      <c r="F64" s="184">
        <v>788</v>
      </c>
      <c r="G64" s="185">
        <v>1550</v>
      </c>
    </row>
    <row r="65" spans="1:7" ht="15.75" thickBot="1" x14ac:dyDescent="0.3">
      <c r="A65" s="1" t="s">
        <v>83</v>
      </c>
      <c r="B65" s="52" t="s">
        <v>355</v>
      </c>
      <c r="C65" s="28"/>
      <c r="D65" s="169"/>
      <c r="E65" s="170">
        <v>266</v>
      </c>
      <c r="F65" s="170">
        <v>225</v>
      </c>
      <c r="G65" s="186"/>
    </row>
    <row r="66" spans="1:7" ht="15.75" thickBot="1" x14ac:dyDescent="0.3">
      <c r="A66" s="1" t="s">
        <v>83</v>
      </c>
      <c r="B66" s="52" t="s">
        <v>356</v>
      </c>
      <c r="C66" s="28"/>
      <c r="D66" s="169"/>
      <c r="E66" s="170">
        <v>11</v>
      </c>
      <c r="F66" s="170">
        <v>11</v>
      </c>
      <c r="G66" s="187"/>
    </row>
    <row r="67" spans="1:7" ht="15.75" thickBot="1" x14ac:dyDescent="0.3">
      <c r="A67" s="1" t="s">
        <v>83</v>
      </c>
      <c r="B67" s="52" t="s">
        <v>357</v>
      </c>
      <c r="C67" s="28"/>
      <c r="D67" s="169"/>
      <c r="E67" s="170">
        <v>2</v>
      </c>
      <c r="F67" s="172">
        <v>1</v>
      </c>
      <c r="G67" s="187"/>
    </row>
    <row r="68" spans="1:7" ht="15.75" thickBot="1" x14ac:dyDescent="0.3">
      <c r="A68" s="1" t="s">
        <v>83</v>
      </c>
      <c r="B68" s="52" t="s">
        <v>358</v>
      </c>
      <c r="C68" s="28"/>
      <c r="D68" s="169"/>
      <c r="E68" s="170">
        <v>3</v>
      </c>
      <c r="F68" s="172">
        <v>1</v>
      </c>
      <c r="G68" s="187"/>
    </row>
    <row r="69" spans="1:7" ht="15.75" thickBot="1" x14ac:dyDescent="0.3">
      <c r="A69" s="1" t="s">
        <v>83</v>
      </c>
      <c r="B69" s="52" t="s">
        <v>359</v>
      </c>
      <c r="C69" s="28"/>
      <c r="D69" s="169"/>
      <c r="E69" s="170">
        <v>2</v>
      </c>
      <c r="F69" s="172">
        <v>1</v>
      </c>
      <c r="G69" s="187"/>
    </row>
    <row r="70" spans="1:7" ht="15.75" thickBot="1" x14ac:dyDescent="0.3">
      <c r="A70" s="1" t="s">
        <v>83</v>
      </c>
      <c r="B70" s="52" t="s">
        <v>360</v>
      </c>
      <c r="C70" s="28"/>
      <c r="D70" s="169"/>
      <c r="E70" s="170">
        <v>4</v>
      </c>
      <c r="F70" s="172">
        <v>4</v>
      </c>
      <c r="G70" s="187"/>
    </row>
    <row r="71" spans="1:7" ht="15.75" thickBot="1" x14ac:dyDescent="0.3">
      <c r="A71" s="1" t="s">
        <v>83</v>
      </c>
      <c r="B71" s="52" t="s">
        <v>361</v>
      </c>
      <c r="C71" s="28"/>
      <c r="D71" s="169"/>
      <c r="E71" s="170">
        <v>1</v>
      </c>
      <c r="F71" s="172">
        <v>0</v>
      </c>
      <c r="G71" s="187"/>
    </row>
    <row r="72" spans="1:7" ht="15.75" thickBot="1" x14ac:dyDescent="0.3">
      <c r="A72" s="1" t="s">
        <v>83</v>
      </c>
      <c r="B72" s="52" t="s">
        <v>362</v>
      </c>
      <c r="C72" s="28"/>
      <c r="D72" s="169"/>
      <c r="E72" s="170">
        <v>1</v>
      </c>
      <c r="F72" s="172">
        <v>1</v>
      </c>
      <c r="G72" s="187"/>
    </row>
    <row r="73" spans="1:7" ht="15.75" thickBot="1" x14ac:dyDescent="0.3">
      <c r="A73" s="1" t="s">
        <v>83</v>
      </c>
      <c r="B73" s="52" t="s">
        <v>363</v>
      </c>
      <c r="C73" s="28"/>
      <c r="D73" s="169"/>
      <c r="E73" s="170">
        <v>1</v>
      </c>
      <c r="F73" s="172">
        <v>1</v>
      </c>
      <c r="G73" s="187"/>
    </row>
    <row r="74" spans="1:7" ht="15.75" thickBot="1" x14ac:dyDescent="0.3">
      <c r="A74" s="1" t="s">
        <v>83</v>
      </c>
      <c r="B74" s="52" t="s">
        <v>364</v>
      </c>
      <c r="C74" s="28"/>
      <c r="D74" s="169"/>
      <c r="E74" s="170">
        <v>0</v>
      </c>
      <c r="F74" s="172">
        <v>0</v>
      </c>
      <c r="G74" s="189"/>
    </row>
    <row r="75" spans="1:7" ht="15.75" thickBot="1" x14ac:dyDescent="0.3">
      <c r="A75" s="294" t="s">
        <v>437</v>
      </c>
      <c r="B75" s="295"/>
      <c r="C75" s="176">
        <v>1.2910381543921918</v>
      </c>
      <c r="D75" s="177">
        <v>0.90372670807453415</v>
      </c>
      <c r="E75" s="263">
        <v>291</v>
      </c>
      <c r="F75" s="184">
        <v>245</v>
      </c>
      <c r="G75" s="185">
        <v>322</v>
      </c>
    </row>
    <row r="76" spans="1:7" ht="15.75" thickBot="1" x14ac:dyDescent="0.3">
      <c r="A76" s="1" t="s">
        <v>89</v>
      </c>
      <c r="B76" s="52" t="s">
        <v>365</v>
      </c>
      <c r="C76" s="28"/>
      <c r="D76" s="169"/>
      <c r="E76" s="170">
        <v>39</v>
      </c>
      <c r="F76" s="170">
        <v>30</v>
      </c>
      <c r="G76" s="190"/>
    </row>
    <row r="77" spans="1:7" ht="15.75" thickBot="1" x14ac:dyDescent="0.3">
      <c r="A77" s="1" t="s">
        <v>89</v>
      </c>
      <c r="B77" s="52" t="s">
        <v>366</v>
      </c>
      <c r="C77" s="28"/>
      <c r="D77" s="169"/>
      <c r="E77" s="170">
        <v>33</v>
      </c>
      <c r="F77" s="170">
        <v>36</v>
      </c>
      <c r="G77" s="181"/>
    </row>
    <row r="78" spans="1:7" ht="15.75" thickBot="1" x14ac:dyDescent="0.3">
      <c r="A78" s="1" t="s">
        <v>89</v>
      </c>
      <c r="B78" s="52" t="s">
        <v>367</v>
      </c>
      <c r="C78" s="28"/>
      <c r="D78" s="169"/>
      <c r="E78" s="170">
        <v>87</v>
      </c>
      <c r="F78" s="172">
        <v>105</v>
      </c>
      <c r="G78" s="181"/>
    </row>
    <row r="79" spans="1:7" ht="15.75" thickBot="1" x14ac:dyDescent="0.3">
      <c r="A79" s="1" t="s">
        <v>89</v>
      </c>
      <c r="B79" s="52" t="s">
        <v>368</v>
      </c>
      <c r="C79" s="28"/>
      <c r="D79" s="169"/>
      <c r="E79" s="170">
        <v>10</v>
      </c>
      <c r="F79" s="172">
        <v>10</v>
      </c>
      <c r="G79" s="181"/>
    </row>
    <row r="80" spans="1:7" ht="15.75" thickBot="1" x14ac:dyDescent="0.3">
      <c r="A80" s="1" t="s">
        <v>89</v>
      </c>
      <c r="B80" s="52" t="s">
        <v>369</v>
      </c>
      <c r="C80" s="28"/>
      <c r="D80" s="169"/>
      <c r="E80" s="170">
        <v>59</v>
      </c>
      <c r="F80" s="172">
        <v>54</v>
      </c>
      <c r="G80" s="191"/>
    </row>
    <row r="81" spans="1:7" ht="15.75" thickBot="1" x14ac:dyDescent="0.3">
      <c r="A81" s="294" t="s">
        <v>438</v>
      </c>
      <c r="B81" s="295"/>
      <c r="C81" s="176">
        <v>0.78334364048649763</v>
      </c>
      <c r="D81" s="177">
        <v>0.51700680272108845</v>
      </c>
      <c r="E81" s="263">
        <v>228</v>
      </c>
      <c r="F81" s="184">
        <v>235</v>
      </c>
      <c r="G81" s="185">
        <v>441</v>
      </c>
    </row>
    <row r="82" spans="1:7" ht="15.75" thickBot="1" x14ac:dyDescent="0.3">
      <c r="A82" s="1" t="s">
        <v>100</v>
      </c>
      <c r="B82" s="52" t="s">
        <v>370</v>
      </c>
      <c r="C82" s="28"/>
      <c r="D82" s="169"/>
      <c r="E82" s="170">
        <v>32</v>
      </c>
      <c r="F82" s="172">
        <v>24</v>
      </c>
      <c r="G82" s="186"/>
    </row>
    <row r="83" spans="1:7" ht="15.75" thickBot="1" x14ac:dyDescent="0.3">
      <c r="A83" s="1" t="s">
        <v>100</v>
      </c>
      <c r="B83" s="52" t="s">
        <v>371</v>
      </c>
      <c r="C83" s="28"/>
      <c r="D83" s="169"/>
      <c r="E83" s="170">
        <v>60</v>
      </c>
      <c r="F83" s="172">
        <v>0</v>
      </c>
      <c r="G83" s="187"/>
    </row>
    <row r="84" spans="1:7" ht="15.75" thickBot="1" x14ac:dyDescent="0.3">
      <c r="A84" s="1" t="s">
        <v>100</v>
      </c>
      <c r="B84" s="52" t="s">
        <v>372</v>
      </c>
      <c r="C84" s="28"/>
      <c r="D84" s="169"/>
      <c r="E84" s="170">
        <v>4</v>
      </c>
      <c r="F84" s="172">
        <v>3</v>
      </c>
      <c r="G84" s="187"/>
    </row>
    <row r="85" spans="1:7" ht="15.75" thickBot="1" x14ac:dyDescent="0.3">
      <c r="A85" s="1" t="s">
        <v>100</v>
      </c>
      <c r="B85" s="52" t="s">
        <v>379</v>
      </c>
      <c r="C85" s="28"/>
      <c r="D85" s="169"/>
      <c r="E85" s="170">
        <v>134</v>
      </c>
      <c r="F85" s="172">
        <v>43</v>
      </c>
      <c r="G85" s="187"/>
    </row>
    <row r="86" spans="1:7" ht="15.75" thickBot="1" x14ac:dyDescent="0.3">
      <c r="A86" s="1" t="s">
        <v>100</v>
      </c>
      <c r="B86" s="52" t="s">
        <v>373</v>
      </c>
      <c r="C86" s="28"/>
      <c r="D86" s="169"/>
      <c r="E86" s="170">
        <v>30</v>
      </c>
      <c r="F86" s="172">
        <v>22</v>
      </c>
      <c r="G86" s="187"/>
    </row>
    <row r="87" spans="1:7" ht="15.75" thickBot="1" x14ac:dyDescent="0.3">
      <c r="A87" s="1" t="s">
        <v>100</v>
      </c>
      <c r="B87" s="52" t="s">
        <v>374</v>
      </c>
      <c r="C87" s="28"/>
      <c r="D87" s="169"/>
      <c r="E87" s="170">
        <v>9</v>
      </c>
      <c r="F87" s="172">
        <v>2</v>
      </c>
      <c r="G87" s="186"/>
    </row>
    <row r="88" spans="1:7" ht="15.75" thickBot="1" x14ac:dyDescent="0.3">
      <c r="A88" s="1" t="s">
        <v>100</v>
      </c>
      <c r="B88" s="52" t="s">
        <v>375</v>
      </c>
      <c r="C88" s="28"/>
      <c r="D88" s="169"/>
      <c r="E88" s="170">
        <v>75</v>
      </c>
      <c r="F88" s="172">
        <v>75</v>
      </c>
      <c r="G88" s="187"/>
    </row>
    <row r="89" spans="1:7" ht="15.75" thickBot="1" x14ac:dyDescent="0.3">
      <c r="A89" s="1" t="s">
        <v>100</v>
      </c>
      <c r="B89" s="52" t="s">
        <v>376</v>
      </c>
      <c r="C89" s="28"/>
      <c r="D89" s="169"/>
      <c r="E89" s="170">
        <v>71</v>
      </c>
      <c r="F89" s="172">
        <v>45</v>
      </c>
      <c r="G89" s="187"/>
    </row>
    <row r="90" spans="1:7" ht="15.75" thickBot="1" x14ac:dyDescent="0.3">
      <c r="A90" s="1" t="s">
        <v>100</v>
      </c>
      <c r="B90" s="52" t="s">
        <v>377</v>
      </c>
      <c r="C90" s="28"/>
      <c r="D90" s="169"/>
      <c r="E90" s="170">
        <v>14</v>
      </c>
      <c r="F90" s="172">
        <v>5</v>
      </c>
      <c r="G90" s="187"/>
    </row>
    <row r="91" spans="1:7" ht="15.75" thickBot="1" x14ac:dyDescent="0.3">
      <c r="A91" s="1" t="s">
        <v>100</v>
      </c>
      <c r="B91" s="52" t="s">
        <v>378</v>
      </c>
      <c r="C91" s="28"/>
      <c r="D91" s="169"/>
      <c r="E91" s="170">
        <v>53</v>
      </c>
      <c r="F91" s="172">
        <v>38</v>
      </c>
      <c r="G91" s="189"/>
    </row>
    <row r="92" spans="1:7" ht="15.75" thickBot="1" x14ac:dyDescent="0.3">
      <c r="A92" s="294" t="s">
        <v>439</v>
      </c>
      <c r="B92" s="295"/>
      <c r="C92" s="176">
        <v>3.9142439499756376</v>
      </c>
      <c r="D92" s="177">
        <v>1.8396946564885497</v>
      </c>
      <c r="E92" s="263">
        <v>482</v>
      </c>
      <c r="F92" s="184">
        <v>257</v>
      </c>
      <c r="G92" s="185">
        <v>262</v>
      </c>
    </row>
    <row r="93" spans="1:7" ht="15.75" thickBot="1" x14ac:dyDescent="0.3">
      <c r="A93" s="1" t="s">
        <v>116</v>
      </c>
      <c r="B93" s="52" t="s">
        <v>380</v>
      </c>
      <c r="C93" s="28"/>
      <c r="D93" s="169"/>
      <c r="E93" s="170">
        <v>236</v>
      </c>
      <c r="F93" s="170">
        <v>203</v>
      </c>
      <c r="G93" s="186"/>
    </row>
    <row r="94" spans="1:7" ht="15.75" thickBot="1" x14ac:dyDescent="0.3">
      <c r="A94" s="1" t="s">
        <v>116</v>
      </c>
      <c r="B94" s="52" t="s">
        <v>381</v>
      </c>
      <c r="C94" s="28"/>
      <c r="D94" s="169"/>
      <c r="E94" s="170">
        <v>867</v>
      </c>
      <c r="F94" s="170">
        <v>615</v>
      </c>
      <c r="G94" s="187"/>
    </row>
    <row r="95" spans="1:7" ht="15.75" thickBot="1" x14ac:dyDescent="0.3">
      <c r="A95" s="1" t="s">
        <v>116</v>
      </c>
      <c r="B95" s="52" t="s">
        <v>382</v>
      </c>
      <c r="C95" s="28"/>
      <c r="D95" s="169"/>
      <c r="E95" s="170">
        <v>972</v>
      </c>
      <c r="F95" s="172">
        <v>471</v>
      </c>
      <c r="G95" s="187"/>
    </row>
    <row r="96" spans="1:7" ht="15.75" thickBot="1" x14ac:dyDescent="0.3">
      <c r="A96" s="1" t="s">
        <v>116</v>
      </c>
      <c r="B96" s="52" t="s">
        <v>383</v>
      </c>
      <c r="C96" s="28"/>
      <c r="D96" s="169"/>
      <c r="E96" s="170">
        <v>232</v>
      </c>
      <c r="F96" s="172">
        <v>184</v>
      </c>
      <c r="G96" s="187"/>
    </row>
    <row r="97" spans="1:7" ht="15.75" thickBot="1" x14ac:dyDescent="0.3">
      <c r="A97" s="1" t="s">
        <v>116</v>
      </c>
      <c r="B97" s="52" t="s">
        <v>384</v>
      </c>
      <c r="C97" s="28"/>
      <c r="D97" s="169"/>
      <c r="E97" s="170">
        <v>27</v>
      </c>
      <c r="F97" s="172">
        <v>17</v>
      </c>
      <c r="G97" s="187"/>
    </row>
    <row r="98" spans="1:7" ht="15.75" thickBot="1" x14ac:dyDescent="0.3">
      <c r="A98" s="1" t="s">
        <v>116</v>
      </c>
      <c r="B98" s="52" t="s">
        <v>385</v>
      </c>
      <c r="C98" s="28"/>
      <c r="D98" s="169"/>
      <c r="E98" s="170">
        <v>29</v>
      </c>
      <c r="F98" s="172">
        <v>16</v>
      </c>
      <c r="G98" s="186"/>
    </row>
    <row r="99" spans="1:7" ht="15.75" thickBot="1" x14ac:dyDescent="0.3">
      <c r="A99" s="1" t="s">
        <v>116</v>
      </c>
      <c r="B99" s="52" t="s">
        <v>386</v>
      </c>
      <c r="C99" s="28"/>
      <c r="D99" s="169"/>
      <c r="E99" s="170">
        <v>2</v>
      </c>
      <c r="F99" s="170">
        <v>17</v>
      </c>
      <c r="G99" s="187"/>
    </row>
    <row r="100" spans="1:7" ht="15.75" thickBot="1" x14ac:dyDescent="0.3">
      <c r="A100" s="1" t="s">
        <v>116</v>
      </c>
      <c r="B100" s="52" t="s">
        <v>387</v>
      </c>
      <c r="C100" s="28"/>
      <c r="D100" s="169"/>
      <c r="E100" s="170">
        <v>4</v>
      </c>
      <c r="F100" s="172">
        <v>1</v>
      </c>
      <c r="G100" s="187"/>
    </row>
    <row r="101" spans="1:7" ht="15.75" thickBot="1" x14ac:dyDescent="0.3">
      <c r="A101" s="1" t="s">
        <v>116</v>
      </c>
      <c r="B101" s="52" t="s">
        <v>388</v>
      </c>
      <c r="C101" s="28"/>
      <c r="D101" s="169"/>
      <c r="E101" s="170">
        <v>7</v>
      </c>
      <c r="F101" s="172">
        <v>14</v>
      </c>
      <c r="G101" s="187"/>
    </row>
    <row r="102" spans="1:7" ht="15.75" thickBot="1" x14ac:dyDescent="0.3">
      <c r="A102" s="1" t="s">
        <v>116</v>
      </c>
      <c r="B102" s="52" t="s">
        <v>389</v>
      </c>
      <c r="C102" s="28"/>
      <c r="D102" s="169"/>
      <c r="E102" s="170">
        <v>12</v>
      </c>
      <c r="F102" s="172">
        <v>12</v>
      </c>
      <c r="G102" s="186"/>
    </row>
    <row r="103" spans="1:7" ht="15.75" thickBot="1" x14ac:dyDescent="0.3">
      <c r="A103" s="1" t="s">
        <v>116</v>
      </c>
      <c r="B103" s="52" t="s">
        <v>390</v>
      </c>
      <c r="C103" s="28"/>
      <c r="D103" s="169"/>
      <c r="E103" s="170">
        <v>3</v>
      </c>
      <c r="F103" s="170">
        <v>4</v>
      </c>
      <c r="G103" s="187"/>
    </row>
    <row r="104" spans="1:7" ht="15.75" thickBot="1" x14ac:dyDescent="0.3">
      <c r="A104" s="1" t="s">
        <v>116</v>
      </c>
      <c r="B104" s="52" t="s">
        <v>391</v>
      </c>
      <c r="C104" s="28"/>
      <c r="D104" s="169"/>
      <c r="E104" s="170">
        <v>42</v>
      </c>
      <c r="F104" s="172">
        <v>34</v>
      </c>
      <c r="G104" s="187"/>
    </row>
    <row r="105" spans="1:7" ht="15.75" thickBot="1" x14ac:dyDescent="0.3">
      <c r="A105" s="1" t="s">
        <v>116</v>
      </c>
      <c r="B105" s="52" t="s">
        <v>392</v>
      </c>
      <c r="C105" s="28"/>
      <c r="D105" s="169"/>
      <c r="E105" s="170">
        <v>33</v>
      </c>
      <c r="F105" s="172">
        <v>30</v>
      </c>
      <c r="G105" s="187"/>
    </row>
    <row r="106" spans="1:7" ht="15.75" thickBot="1" x14ac:dyDescent="0.3">
      <c r="A106" s="1" t="s">
        <v>116</v>
      </c>
      <c r="B106" s="52" t="s">
        <v>393</v>
      </c>
      <c r="C106" s="28"/>
      <c r="D106" s="169"/>
      <c r="E106" s="170">
        <v>204</v>
      </c>
      <c r="F106" s="172">
        <v>168</v>
      </c>
      <c r="G106" s="187"/>
    </row>
    <row r="107" spans="1:7" ht="15.75" thickBot="1" x14ac:dyDescent="0.3">
      <c r="A107" s="1" t="s">
        <v>116</v>
      </c>
      <c r="B107" s="52" t="s">
        <v>394</v>
      </c>
      <c r="C107" s="28"/>
      <c r="D107" s="169"/>
      <c r="E107" s="170">
        <v>109</v>
      </c>
      <c r="F107" s="172">
        <v>108</v>
      </c>
      <c r="G107" s="186"/>
    </row>
    <row r="108" spans="1:7" ht="15.75" thickBot="1" x14ac:dyDescent="0.3">
      <c r="A108" s="1" t="s">
        <v>116</v>
      </c>
      <c r="B108" s="52" t="s">
        <v>395</v>
      </c>
      <c r="C108" s="28"/>
      <c r="D108" s="169"/>
      <c r="E108" s="170">
        <v>90</v>
      </c>
      <c r="F108" s="170">
        <v>43</v>
      </c>
      <c r="G108" s="187"/>
    </row>
    <row r="109" spans="1:7" ht="15.75" thickBot="1" x14ac:dyDescent="0.3">
      <c r="A109" s="1" t="s">
        <v>116</v>
      </c>
      <c r="B109" s="52" t="s">
        <v>396</v>
      </c>
      <c r="C109" s="28"/>
      <c r="D109" s="169"/>
      <c r="E109" s="170">
        <v>126</v>
      </c>
      <c r="F109" s="172">
        <v>51</v>
      </c>
      <c r="G109" s="189"/>
    </row>
    <row r="110" spans="1:7" ht="15.75" thickBot="1" x14ac:dyDescent="0.3">
      <c r="A110" s="138" t="s">
        <v>116</v>
      </c>
      <c r="B110" s="52" t="s">
        <v>397</v>
      </c>
      <c r="C110" s="28"/>
      <c r="D110" s="169"/>
      <c r="E110" s="170">
        <v>699</v>
      </c>
      <c r="F110" s="188">
        <v>588</v>
      </c>
      <c r="G110" s="192"/>
    </row>
    <row r="111" spans="1:7" ht="15.75" thickBot="1" x14ac:dyDescent="0.3">
      <c r="A111" s="294" t="s">
        <v>163</v>
      </c>
      <c r="B111" s="295"/>
      <c r="C111" s="176">
        <v>1.0632816660190263</v>
      </c>
      <c r="D111" s="177">
        <v>0.56353928299008393</v>
      </c>
      <c r="E111" s="263">
        <v>3694</v>
      </c>
      <c r="F111" s="184">
        <v>2576</v>
      </c>
      <c r="G111" s="185">
        <v>6555</v>
      </c>
    </row>
    <row r="112" spans="1:7" ht="15.75" thickBot="1" x14ac:dyDescent="0.3">
      <c r="A112" s="1" t="s">
        <v>129</v>
      </c>
      <c r="B112" s="52" t="s">
        <v>398</v>
      </c>
      <c r="C112" s="28"/>
      <c r="D112" s="169"/>
      <c r="E112" s="170">
        <v>4</v>
      </c>
      <c r="F112" s="170">
        <v>1</v>
      </c>
      <c r="G112" s="186"/>
    </row>
    <row r="113" spans="1:7" ht="15.75" thickBot="1" x14ac:dyDescent="0.3">
      <c r="A113" s="1" t="s">
        <v>129</v>
      </c>
      <c r="B113" s="52" t="s">
        <v>399</v>
      </c>
      <c r="C113" s="28"/>
      <c r="D113" s="169"/>
      <c r="E113" s="170">
        <v>22</v>
      </c>
      <c r="F113" s="170">
        <v>17</v>
      </c>
      <c r="G113" s="187"/>
    </row>
    <row r="114" spans="1:7" ht="15.75" thickBot="1" x14ac:dyDescent="0.3">
      <c r="A114" s="1" t="s">
        <v>129</v>
      </c>
      <c r="B114" s="52" t="s">
        <v>400</v>
      </c>
      <c r="C114" s="28"/>
      <c r="D114" s="169"/>
      <c r="E114" s="170">
        <v>8</v>
      </c>
      <c r="F114" s="172">
        <v>0</v>
      </c>
      <c r="G114" s="187"/>
    </row>
    <row r="115" spans="1:7" ht="15.75" thickBot="1" x14ac:dyDescent="0.3">
      <c r="A115" s="1" t="s">
        <v>129</v>
      </c>
      <c r="B115" s="52" t="s">
        <v>401</v>
      </c>
      <c r="C115" s="28"/>
      <c r="D115" s="169"/>
      <c r="E115" s="170">
        <v>11</v>
      </c>
      <c r="F115" s="172">
        <v>13</v>
      </c>
      <c r="G115" s="187"/>
    </row>
    <row r="116" spans="1:7" ht="15.75" thickBot="1" x14ac:dyDescent="0.3">
      <c r="A116" s="1" t="s">
        <v>129</v>
      </c>
      <c r="B116" s="52" t="s">
        <v>402</v>
      </c>
      <c r="C116" s="28"/>
      <c r="D116" s="169"/>
      <c r="E116" s="170">
        <v>19</v>
      </c>
      <c r="F116" s="172">
        <v>14</v>
      </c>
      <c r="G116" s="187"/>
    </row>
    <row r="117" spans="1:7" ht="15.75" thickBot="1" x14ac:dyDescent="0.3">
      <c r="A117" s="1" t="s">
        <v>129</v>
      </c>
      <c r="B117" s="52" t="s">
        <v>403</v>
      </c>
      <c r="C117" s="28"/>
      <c r="D117" s="169"/>
      <c r="E117" s="170">
        <v>8</v>
      </c>
      <c r="F117" s="172">
        <v>10</v>
      </c>
      <c r="G117" s="187"/>
    </row>
    <row r="118" spans="1:7" ht="15.75" thickBot="1" x14ac:dyDescent="0.3">
      <c r="A118" s="1" t="s">
        <v>129</v>
      </c>
      <c r="B118" s="52" t="s">
        <v>404</v>
      </c>
      <c r="C118" s="28"/>
      <c r="D118" s="169"/>
      <c r="E118" s="170">
        <v>12</v>
      </c>
      <c r="F118" s="172">
        <v>19</v>
      </c>
      <c r="G118" s="187"/>
    </row>
    <row r="119" spans="1:7" ht="15.75" thickBot="1" x14ac:dyDescent="0.3">
      <c r="A119" s="1" t="s">
        <v>129</v>
      </c>
      <c r="B119" s="52" t="s">
        <v>405</v>
      </c>
      <c r="C119" s="28"/>
      <c r="D119" s="169"/>
      <c r="E119" s="170">
        <v>38</v>
      </c>
      <c r="F119" s="172">
        <v>15</v>
      </c>
      <c r="G119" s="187"/>
    </row>
    <row r="120" spans="1:7" ht="15.75" thickBot="1" x14ac:dyDescent="0.3">
      <c r="A120" s="1" t="s">
        <v>129</v>
      </c>
      <c r="B120" s="52" t="s">
        <v>406</v>
      </c>
      <c r="C120" s="28"/>
      <c r="D120" s="169"/>
      <c r="E120" s="170">
        <v>17</v>
      </c>
      <c r="F120" s="172">
        <v>15</v>
      </c>
      <c r="G120" s="187"/>
    </row>
    <row r="121" spans="1:7" ht="15.75" thickBot="1" x14ac:dyDescent="0.3">
      <c r="A121" s="1" t="s">
        <v>129</v>
      </c>
      <c r="B121" s="52" t="s">
        <v>407</v>
      </c>
      <c r="C121" s="28"/>
      <c r="D121" s="169"/>
      <c r="E121" s="170">
        <v>18</v>
      </c>
      <c r="F121" s="172">
        <v>25</v>
      </c>
      <c r="G121" s="187"/>
    </row>
    <row r="122" spans="1:7" ht="15.75" thickBot="1" x14ac:dyDescent="0.3">
      <c r="A122" s="1" t="s">
        <v>129</v>
      </c>
      <c r="B122" s="52" t="s">
        <v>408</v>
      </c>
      <c r="C122" s="28"/>
      <c r="D122" s="169"/>
      <c r="E122" s="170">
        <v>11</v>
      </c>
      <c r="F122" s="172">
        <v>12</v>
      </c>
      <c r="G122" s="187"/>
    </row>
    <row r="123" spans="1:7" ht="15.75" thickBot="1" x14ac:dyDescent="0.3">
      <c r="A123" s="1" t="s">
        <v>129</v>
      </c>
      <c r="B123" s="52" t="s">
        <v>409</v>
      </c>
      <c r="C123" s="28"/>
      <c r="D123" s="169"/>
      <c r="E123" s="170">
        <v>10</v>
      </c>
      <c r="F123" s="172">
        <v>9</v>
      </c>
      <c r="G123" s="189"/>
    </row>
    <row r="124" spans="1:7" ht="15.75" thickBot="1" x14ac:dyDescent="0.3">
      <c r="A124" s="294" t="s">
        <v>440</v>
      </c>
      <c r="B124" s="295"/>
      <c r="C124" s="176">
        <v>1.6405529953917053</v>
      </c>
      <c r="D124" s="177">
        <v>1.1483870967741936</v>
      </c>
      <c r="E124" s="263">
        <v>178</v>
      </c>
      <c r="F124" s="184">
        <v>150</v>
      </c>
      <c r="G124" s="185">
        <v>155</v>
      </c>
    </row>
    <row r="125" spans="1:7" ht="15.75" thickBot="1" x14ac:dyDescent="0.3">
      <c r="A125" s="1" t="s">
        <v>143</v>
      </c>
      <c r="B125" s="52" t="s">
        <v>410</v>
      </c>
      <c r="C125" s="28"/>
      <c r="D125" s="169"/>
      <c r="E125" s="170">
        <v>688</v>
      </c>
      <c r="F125" s="170">
        <v>283</v>
      </c>
      <c r="G125" s="186"/>
    </row>
    <row r="126" spans="1:7" ht="15.75" thickBot="1" x14ac:dyDescent="0.3">
      <c r="A126" s="1" t="s">
        <v>143</v>
      </c>
      <c r="B126" s="52" t="s">
        <v>411</v>
      </c>
      <c r="C126" s="28"/>
      <c r="D126" s="169"/>
      <c r="E126" s="170">
        <v>274</v>
      </c>
      <c r="F126" s="170">
        <v>106</v>
      </c>
      <c r="G126" s="187"/>
    </row>
    <row r="127" spans="1:7" ht="15.75" thickBot="1" x14ac:dyDescent="0.3">
      <c r="A127" s="1" t="s">
        <v>143</v>
      </c>
      <c r="B127" s="52" t="s">
        <v>412</v>
      </c>
      <c r="C127" s="28"/>
      <c r="D127" s="169"/>
      <c r="E127" s="170">
        <v>174</v>
      </c>
      <c r="F127" s="172">
        <v>68</v>
      </c>
      <c r="G127" s="187"/>
    </row>
    <row r="128" spans="1:7" ht="15.75" thickBot="1" x14ac:dyDescent="0.3">
      <c r="A128" s="1" t="s">
        <v>143</v>
      </c>
      <c r="B128" s="52" t="s">
        <v>413</v>
      </c>
      <c r="C128" s="28"/>
      <c r="D128" s="169"/>
      <c r="E128" s="170">
        <v>572</v>
      </c>
      <c r="F128" s="172">
        <v>216</v>
      </c>
      <c r="G128" s="187"/>
    </row>
    <row r="129" spans="1:7" ht="15.75" thickBot="1" x14ac:dyDescent="0.3">
      <c r="A129" s="1" t="s">
        <v>143</v>
      </c>
      <c r="B129" s="52" t="s">
        <v>414</v>
      </c>
      <c r="C129" s="28"/>
      <c r="D129" s="169"/>
      <c r="E129" s="170">
        <v>12</v>
      </c>
      <c r="F129" s="172">
        <v>7</v>
      </c>
      <c r="G129" s="187"/>
    </row>
    <row r="130" spans="1:7" ht="15.75" thickBot="1" x14ac:dyDescent="0.3">
      <c r="A130" s="1" t="s">
        <v>143</v>
      </c>
      <c r="B130" s="52" t="s">
        <v>415</v>
      </c>
      <c r="C130" s="28"/>
      <c r="D130" s="169"/>
      <c r="E130" s="170">
        <v>10</v>
      </c>
      <c r="F130" s="172">
        <v>6</v>
      </c>
      <c r="G130" s="187"/>
    </row>
    <row r="131" spans="1:7" ht="15.75" thickBot="1" x14ac:dyDescent="0.3">
      <c r="A131" s="1" t="s">
        <v>143</v>
      </c>
      <c r="B131" s="52" t="s">
        <v>416</v>
      </c>
      <c r="C131" s="28"/>
      <c r="D131" s="169"/>
      <c r="E131" s="170">
        <v>26</v>
      </c>
      <c r="F131" s="172">
        <v>13</v>
      </c>
      <c r="G131" s="187"/>
    </row>
    <row r="132" spans="1:7" ht="15.75" thickBot="1" x14ac:dyDescent="0.3">
      <c r="A132" s="1" t="s">
        <v>143</v>
      </c>
      <c r="B132" s="52" t="s">
        <v>417</v>
      </c>
      <c r="C132" s="28"/>
      <c r="D132" s="169"/>
      <c r="E132" s="170">
        <v>5</v>
      </c>
      <c r="F132" s="172">
        <v>8</v>
      </c>
      <c r="G132" s="187"/>
    </row>
    <row r="133" spans="1:7" ht="15.75" thickBot="1" x14ac:dyDescent="0.3">
      <c r="A133" s="1" t="s">
        <v>143</v>
      </c>
      <c r="B133" s="52" t="s">
        <v>418</v>
      </c>
      <c r="C133" s="28"/>
      <c r="D133" s="169"/>
      <c r="E133" s="170">
        <v>16</v>
      </c>
      <c r="F133" s="172">
        <v>7</v>
      </c>
      <c r="G133" s="187"/>
    </row>
    <row r="134" spans="1:7" ht="15.75" thickBot="1" x14ac:dyDescent="0.3">
      <c r="A134" s="1" t="s">
        <v>143</v>
      </c>
      <c r="B134" s="52" t="s">
        <v>419</v>
      </c>
      <c r="C134" s="28"/>
      <c r="D134" s="169"/>
      <c r="E134" s="170">
        <v>20</v>
      </c>
      <c r="F134" s="172">
        <v>17</v>
      </c>
      <c r="G134" s="187"/>
    </row>
    <row r="135" spans="1:7" ht="15.75" thickBot="1" x14ac:dyDescent="0.3">
      <c r="A135" s="1" t="s">
        <v>143</v>
      </c>
      <c r="B135" s="52" t="s">
        <v>420</v>
      </c>
      <c r="C135" s="28"/>
      <c r="D135" s="169"/>
      <c r="E135" s="170">
        <v>82</v>
      </c>
      <c r="F135" s="172">
        <v>31</v>
      </c>
      <c r="G135" s="187"/>
    </row>
    <row r="136" spans="1:7" ht="15.75" thickBot="1" x14ac:dyDescent="0.3">
      <c r="A136" s="1" t="s">
        <v>143</v>
      </c>
      <c r="B136" s="52" t="s">
        <v>421</v>
      </c>
      <c r="C136" s="28"/>
      <c r="D136" s="169"/>
      <c r="E136" s="170">
        <v>8</v>
      </c>
      <c r="F136" s="172">
        <v>5</v>
      </c>
      <c r="G136" s="189"/>
    </row>
    <row r="137" spans="1:7" ht="15.75" thickBot="1" x14ac:dyDescent="0.3">
      <c r="A137" s="1" t="s">
        <v>143</v>
      </c>
      <c r="B137" s="52" t="s">
        <v>422</v>
      </c>
      <c r="C137" s="28"/>
      <c r="D137" s="169"/>
      <c r="E137" s="170">
        <v>28</v>
      </c>
      <c r="F137" s="172">
        <v>11</v>
      </c>
      <c r="G137" s="193"/>
    </row>
    <row r="138" spans="1:7" ht="15.75" thickBot="1" x14ac:dyDescent="0.3">
      <c r="A138" s="294" t="s">
        <v>441</v>
      </c>
      <c r="B138" s="295"/>
      <c r="C138" s="176">
        <v>1.9867824499154449</v>
      </c>
      <c r="D138" s="177">
        <v>1.1324659964518036</v>
      </c>
      <c r="E138" s="263">
        <v>1915</v>
      </c>
      <c r="F138" s="184">
        <v>778</v>
      </c>
      <c r="G138" s="185">
        <v>1691</v>
      </c>
    </row>
    <row r="139" spans="1:7" ht="15.75" thickBot="1" x14ac:dyDescent="0.3">
      <c r="A139" s="3" t="s">
        <v>148</v>
      </c>
      <c r="B139" s="52" t="s">
        <v>423</v>
      </c>
      <c r="C139" s="28"/>
      <c r="D139" s="169"/>
      <c r="E139" s="170">
        <v>348</v>
      </c>
      <c r="F139" s="241">
        <v>281</v>
      </c>
      <c r="G139" s="186"/>
    </row>
    <row r="140" spans="1:7" ht="15.75" thickBot="1" x14ac:dyDescent="0.3">
      <c r="A140" s="3" t="s">
        <v>148</v>
      </c>
      <c r="B140" s="52" t="s">
        <v>424</v>
      </c>
      <c r="C140" s="28"/>
      <c r="D140" s="169"/>
      <c r="E140" s="170">
        <v>2</v>
      </c>
      <c r="F140" s="170">
        <v>3</v>
      </c>
      <c r="G140" s="187"/>
    </row>
    <row r="141" spans="1:7" ht="15.75" thickBot="1" x14ac:dyDescent="0.3">
      <c r="A141" s="3" t="s">
        <v>148</v>
      </c>
      <c r="B141" s="52" t="s">
        <v>425</v>
      </c>
      <c r="C141" s="28"/>
      <c r="D141" s="169"/>
      <c r="E141" s="170">
        <v>1</v>
      </c>
      <c r="F141" s="172">
        <v>1</v>
      </c>
      <c r="G141" s="187"/>
    </row>
    <row r="142" spans="1:7" ht="15.75" thickBot="1" x14ac:dyDescent="0.3">
      <c r="A142" s="3" t="s">
        <v>148</v>
      </c>
      <c r="B142" s="52" t="s">
        <v>426</v>
      </c>
      <c r="C142" s="28"/>
      <c r="D142" s="169"/>
      <c r="E142" s="170">
        <v>3</v>
      </c>
      <c r="F142" s="172">
        <v>3</v>
      </c>
      <c r="G142" s="189"/>
    </row>
    <row r="143" spans="1:7" ht="15.75" thickBot="1" x14ac:dyDescent="0.3">
      <c r="A143" s="294" t="s">
        <v>166</v>
      </c>
      <c r="B143" s="295"/>
      <c r="C143" s="176">
        <v>0.87688877879613569</v>
      </c>
      <c r="D143" s="177">
        <v>0.48228882833787468</v>
      </c>
      <c r="E143" s="263">
        <v>354</v>
      </c>
      <c r="F143" s="242">
        <v>288</v>
      </c>
      <c r="G143" s="185">
        <v>734</v>
      </c>
    </row>
    <row r="144" spans="1:7" ht="15.75" thickBot="1" x14ac:dyDescent="0.3">
      <c r="A144" s="42" t="s">
        <v>156</v>
      </c>
      <c r="B144" s="52" t="s">
        <v>427</v>
      </c>
      <c r="C144" s="28"/>
      <c r="D144" s="169"/>
      <c r="E144" s="170">
        <v>36</v>
      </c>
      <c r="F144" s="241">
        <v>28</v>
      </c>
      <c r="G144" s="180"/>
    </row>
    <row r="145" spans="1:7" ht="15.75" thickBot="1" x14ac:dyDescent="0.3">
      <c r="A145" s="42" t="s">
        <v>156</v>
      </c>
      <c r="B145" s="52" t="s">
        <v>428</v>
      </c>
      <c r="C145" s="28"/>
      <c r="D145" s="169"/>
      <c r="E145" s="170">
        <v>6</v>
      </c>
      <c r="F145" s="179">
        <v>4</v>
      </c>
      <c r="G145" s="181"/>
    </row>
    <row r="146" spans="1:7" ht="15.75" thickBot="1" x14ac:dyDescent="0.3">
      <c r="A146" s="42" t="s">
        <v>156</v>
      </c>
      <c r="B146" s="52" t="s">
        <v>429</v>
      </c>
      <c r="C146" s="28"/>
      <c r="D146" s="169"/>
      <c r="E146" s="170">
        <v>11</v>
      </c>
      <c r="F146" s="172">
        <v>9</v>
      </c>
      <c r="G146" s="181"/>
    </row>
    <row r="147" spans="1:7" ht="15.75" thickBot="1" x14ac:dyDescent="0.3">
      <c r="A147" s="42" t="s">
        <v>156</v>
      </c>
      <c r="B147" s="52" t="s">
        <v>430</v>
      </c>
      <c r="C147" s="28"/>
      <c r="D147" s="169"/>
      <c r="E147" s="170">
        <v>10</v>
      </c>
      <c r="F147" s="172">
        <v>7</v>
      </c>
      <c r="G147" s="181"/>
    </row>
    <row r="148" spans="1:7" ht="15.75" thickBot="1" x14ac:dyDescent="0.3">
      <c r="A148" s="42" t="s">
        <v>156</v>
      </c>
      <c r="B148" s="52" t="s">
        <v>431</v>
      </c>
      <c r="C148" s="28"/>
      <c r="D148" s="169"/>
      <c r="E148" s="170">
        <v>16</v>
      </c>
      <c r="F148" s="172">
        <v>10</v>
      </c>
      <c r="G148" s="190"/>
    </row>
    <row r="149" spans="1:7" ht="15.75" thickBot="1" x14ac:dyDescent="0.3">
      <c r="A149" s="42" t="s">
        <v>156</v>
      </c>
      <c r="B149" s="52" t="s">
        <v>432</v>
      </c>
      <c r="C149" s="28"/>
      <c r="D149" s="169"/>
      <c r="E149" s="170">
        <v>20</v>
      </c>
      <c r="F149" s="170">
        <v>13</v>
      </c>
      <c r="G149" s="181"/>
    </row>
    <row r="150" spans="1:7" ht="15.75" thickBot="1" x14ac:dyDescent="0.3">
      <c r="A150" s="42" t="s">
        <v>156</v>
      </c>
      <c r="B150" s="52" t="s">
        <v>433</v>
      </c>
      <c r="C150" s="28"/>
      <c r="D150" s="169"/>
      <c r="E150" s="170">
        <v>5</v>
      </c>
      <c r="F150" s="172">
        <v>6</v>
      </c>
      <c r="G150" s="182"/>
    </row>
    <row r="151" spans="1:7" ht="15.75" thickBot="1" x14ac:dyDescent="0.3">
      <c r="A151" s="294" t="s">
        <v>167</v>
      </c>
      <c r="B151" s="295"/>
      <c r="C151" s="176">
        <v>0.94795369610792091</v>
      </c>
      <c r="D151" s="177">
        <v>0.50241545893719808</v>
      </c>
      <c r="E151" s="263">
        <v>104</v>
      </c>
      <c r="F151" s="243">
        <v>77</v>
      </c>
      <c r="G151" s="185">
        <v>207</v>
      </c>
    </row>
    <row r="152" spans="1:7" x14ac:dyDescent="0.25">
      <c r="C152" s="230"/>
      <c r="D152" s="246"/>
      <c r="E152" s="265" t="s">
        <v>614</v>
      </c>
      <c r="F152" s="265" t="s">
        <v>615</v>
      </c>
    </row>
  </sheetData>
  <mergeCells count="21">
    <mergeCell ref="A26:B26"/>
    <mergeCell ref="A38:B38"/>
    <mergeCell ref="A49:B49"/>
    <mergeCell ref="A64:B64"/>
    <mergeCell ref="A75:B75"/>
    <mergeCell ref="A1:A10"/>
    <mergeCell ref="B1:B10"/>
    <mergeCell ref="E1:G1"/>
    <mergeCell ref="E2:F9"/>
    <mergeCell ref="G2:G9"/>
    <mergeCell ref="E10:F10"/>
    <mergeCell ref="G10:G11"/>
    <mergeCell ref="C1:C11"/>
    <mergeCell ref="D1:D10"/>
    <mergeCell ref="A143:B143"/>
    <mergeCell ref="A151:B151"/>
    <mergeCell ref="A81:B81"/>
    <mergeCell ref="A92:B92"/>
    <mergeCell ref="A111:B111"/>
    <mergeCell ref="A124:B124"/>
    <mergeCell ref="A138:B13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M18"/>
  <sheetViews>
    <sheetView zoomScale="70" zoomScaleNormal="70" workbookViewId="0">
      <pane xSplit="1" topLeftCell="B1" activePane="topRight" state="frozen"/>
      <selection pane="topRight" activeCell="J11" sqref="J11"/>
    </sheetView>
  </sheetViews>
  <sheetFormatPr baseColWidth="10" defaultRowHeight="15" x14ac:dyDescent="0.25"/>
  <cols>
    <col min="1" max="1" width="16.28515625" customWidth="1"/>
    <col min="2" max="2" width="11.7109375" customWidth="1"/>
    <col min="3" max="3" width="9.7109375" customWidth="1"/>
    <col min="4" max="4" width="15.140625" customWidth="1"/>
    <col min="5" max="5" width="15.28515625" customWidth="1"/>
    <col min="6" max="6" width="13.85546875" customWidth="1"/>
    <col min="7" max="7" width="17.7109375" customWidth="1"/>
    <col min="8" max="8" width="16.28515625" customWidth="1"/>
    <col min="9" max="9" width="14.42578125" customWidth="1"/>
    <col min="10" max="10" width="15.28515625" customWidth="1"/>
    <col min="11" max="11" width="17.140625" customWidth="1"/>
    <col min="12" max="13" width="16.7109375" customWidth="1"/>
    <col min="14" max="14" width="16.28515625" customWidth="1"/>
    <col min="15" max="15" width="17.85546875" bestFit="1" customWidth="1"/>
    <col min="16" max="16" width="16.7109375" bestFit="1" customWidth="1"/>
    <col min="17" max="17" width="16" bestFit="1" customWidth="1"/>
    <col min="18" max="18" width="17.85546875" bestFit="1" customWidth="1"/>
    <col min="19" max="19" width="17.42578125" bestFit="1" customWidth="1"/>
    <col min="22" max="23" width="11.42578125" customWidth="1"/>
    <col min="24" max="24" width="11.42578125" hidden="1" customWidth="1"/>
    <col min="25" max="30" width="11.7109375" hidden="1" customWidth="1"/>
    <col min="31" max="31" width="15.85546875" hidden="1" customWidth="1"/>
    <col min="32" max="32" width="16.28515625" hidden="1" customWidth="1"/>
    <col min="33" max="39" width="11.42578125" hidden="1" customWidth="1"/>
  </cols>
  <sheetData>
    <row r="1" spans="1:38" s="10" customFormat="1" ht="18" x14ac:dyDescent="0.35">
      <c r="A1" s="136" t="s">
        <v>264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</row>
    <row r="2" spans="1:38" s="12" customFormat="1" ht="66" customHeight="1" x14ac:dyDescent="0.3">
      <c r="A2" s="11"/>
      <c r="B2" s="470" t="s">
        <v>171</v>
      </c>
      <c r="C2" s="473" t="s">
        <v>172</v>
      </c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Y2" s="72" t="s">
        <v>220</v>
      </c>
      <c r="Z2" s="72" t="s">
        <v>220</v>
      </c>
      <c r="AA2" s="72" t="s">
        <v>221</v>
      </c>
      <c r="AB2" s="72" t="s">
        <v>221</v>
      </c>
      <c r="AC2" s="479" t="s">
        <v>218</v>
      </c>
      <c r="AD2" s="479"/>
      <c r="AE2" s="476" t="s">
        <v>222</v>
      </c>
      <c r="AF2" s="476"/>
      <c r="AG2" s="476" t="s">
        <v>223</v>
      </c>
      <c r="AH2" s="476"/>
      <c r="AI2" s="476" t="s">
        <v>224</v>
      </c>
      <c r="AJ2" s="476"/>
      <c r="AK2" s="476" t="s">
        <v>225</v>
      </c>
      <c r="AL2" s="476"/>
    </row>
    <row r="3" spans="1:38" s="10" customFormat="1" ht="16.5" x14ac:dyDescent="0.3">
      <c r="A3" s="13"/>
      <c r="B3" s="471"/>
      <c r="C3" s="474"/>
      <c r="D3" s="14" t="s">
        <v>260</v>
      </c>
      <c r="E3" s="14" t="s">
        <v>261</v>
      </c>
      <c r="F3" s="14" t="s">
        <v>214</v>
      </c>
      <c r="G3" s="14" t="s">
        <v>262</v>
      </c>
      <c r="H3" s="14" t="s">
        <v>263</v>
      </c>
      <c r="I3" s="14" t="s">
        <v>189</v>
      </c>
      <c r="J3" s="14" t="s">
        <v>254</v>
      </c>
      <c r="K3" s="14" t="s">
        <v>190</v>
      </c>
      <c r="L3" s="14" t="s">
        <v>296</v>
      </c>
      <c r="M3" s="14" t="s">
        <v>297</v>
      </c>
      <c r="N3" s="14" t="s">
        <v>192</v>
      </c>
      <c r="O3" s="14" t="s">
        <v>200</v>
      </c>
      <c r="P3" s="14" t="s">
        <v>255</v>
      </c>
      <c r="Q3" s="14" t="s">
        <v>256</v>
      </c>
      <c r="R3" s="14" t="s">
        <v>201</v>
      </c>
      <c r="S3" s="14" t="s">
        <v>202</v>
      </c>
      <c r="Y3" s="14" t="s">
        <v>187</v>
      </c>
      <c r="Z3" s="14" t="s">
        <v>192</v>
      </c>
      <c r="AA3" s="14" t="s">
        <v>187</v>
      </c>
      <c r="AB3" s="14" t="s">
        <v>192</v>
      </c>
      <c r="AC3" s="477" t="s">
        <v>218</v>
      </c>
      <c r="AD3" s="478"/>
      <c r="AE3" s="14" t="s">
        <v>187</v>
      </c>
      <c r="AF3" s="14" t="s">
        <v>192</v>
      </c>
      <c r="AG3" s="14" t="s">
        <v>187</v>
      </c>
      <c r="AH3" s="14" t="s">
        <v>192</v>
      </c>
      <c r="AI3" s="14" t="s">
        <v>187</v>
      </c>
      <c r="AJ3" s="14" t="s">
        <v>192</v>
      </c>
      <c r="AK3" s="14" t="s">
        <v>187</v>
      </c>
      <c r="AL3" s="14" t="s">
        <v>192</v>
      </c>
    </row>
    <row r="4" spans="1:38" s="16" customFormat="1" ht="165" customHeight="1" x14ac:dyDescent="0.3">
      <c r="A4" s="13" t="s">
        <v>0</v>
      </c>
      <c r="B4" s="471"/>
      <c r="C4" s="474"/>
      <c r="D4" s="15" t="s">
        <v>203</v>
      </c>
      <c r="E4" s="15" t="s">
        <v>251</v>
      </c>
      <c r="F4" s="15" t="s">
        <v>195</v>
      </c>
      <c r="G4" s="15" t="s">
        <v>253</v>
      </c>
      <c r="H4" s="15" t="s">
        <v>193</v>
      </c>
      <c r="I4" s="15" t="s">
        <v>204</v>
      </c>
      <c r="J4" s="21" t="s">
        <v>205</v>
      </c>
      <c r="K4" s="21" t="s">
        <v>229</v>
      </c>
      <c r="L4" s="21" t="s">
        <v>196</v>
      </c>
      <c r="M4" s="21" t="s">
        <v>196</v>
      </c>
      <c r="N4" s="21" t="s">
        <v>194</v>
      </c>
      <c r="O4" s="21" t="s">
        <v>206</v>
      </c>
      <c r="P4" s="21" t="s">
        <v>234</v>
      </c>
      <c r="Q4" s="21" t="s">
        <v>235</v>
      </c>
      <c r="R4" s="21" t="s">
        <v>257</v>
      </c>
      <c r="S4" s="21" t="s">
        <v>258</v>
      </c>
      <c r="Y4" s="21" t="s">
        <v>215</v>
      </c>
      <c r="Z4" s="21" t="s">
        <v>216</v>
      </c>
      <c r="AA4" s="21" t="s">
        <v>215</v>
      </c>
      <c r="AB4" s="21" t="s">
        <v>216</v>
      </c>
      <c r="AC4" s="21" t="s">
        <v>215</v>
      </c>
      <c r="AD4" s="21" t="s">
        <v>216</v>
      </c>
      <c r="AE4" s="21" t="s">
        <v>215</v>
      </c>
      <c r="AF4" s="21" t="s">
        <v>216</v>
      </c>
      <c r="AG4" s="21" t="s">
        <v>215</v>
      </c>
      <c r="AH4" s="21" t="s">
        <v>216</v>
      </c>
      <c r="AI4" s="21" t="s">
        <v>215</v>
      </c>
      <c r="AJ4" s="21" t="s">
        <v>216</v>
      </c>
      <c r="AK4" s="21" t="s">
        <v>215</v>
      </c>
      <c r="AL4" s="21" t="s">
        <v>216</v>
      </c>
    </row>
    <row r="5" spans="1:38" s="12" customFormat="1" ht="23.25" customHeight="1" x14ac:dyDescent="0.3">
      <c r="A5" s="17"/>
      <c r="B5" s="472"/>
      <c r="C5" s="475"/>
      <c r="D5" s="56"/>
      <c r="E5" s="45"/>
      <c r="F5" s="47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V5" s="67"/>
      <c r="W5" s="67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</row>
    <row r="6" spans="1:38" s="10" customFormat="1" ht="16.5" x14ac:dyDescent="0.3">
      <c r="A6" s="18" t="s">
        <v>174</v>
      </c>
      <c r="B6" s="19">
        <v>4202</v>
      </c>
      <c r="C6" s="18" t="s">
        <v>175</v>
      </c>
      <c r="D6" s="58">
        <v>1.1299999999999999</v>
      </c>
      <c r="E6" s="59">
        <v>0.84</v>
      </c>
      <c r="F6" s="58">
        <v>0.37</v>
      </c>
      <c r="G6" s="220">
        <v>0.2165</v>
      </c>
      <c r="H6" s="220" t="s">
        <v>618</v>
      </c>
      <c r="I6" s="57">
        <v>0.95</v>
      </c>
      <c r="J6" s="57">
        <v>0.19800000000000001</v>
      </c>
      <c r="K6" s="57">
        <v>0.27010000000000001</v>
      </c>
      <c r="L6" s="57">
        <v>0.19</v>
      </c>
      <c r="M6" s="58">
        <v>5</v>
      </c>
      <c r="N6" s="57">
        <v>0.90800000000000003</v>
      </c>
      <c r="O6" s="57">
        <v>0.19800000000000001</v>
      </c>
      <c r="P6" s="221">
        <v>0.5</v>
      </c>
      <c r="Q6" s="221">
        <v>0.58020000000000005</v>
      </c>
      <c r="R6" s="57">
        <v>0.624</v>
      </c>
      <c r="S6" s="57">
        <v>0.7</v>
      </c>
      <c r="Y6" s="63">
        <v>0.1118</v>
      </c>
      <c r="Z6" s="63">
        <v>0.1343</v>
      </c>
      <c r="AA6" s="64">
        <v>0.15002534211860111</v>
      </c>
      <c r="AB6" s="64">
        <v>0.22000746315069347</v>
      </c>
      <c r="AC6" s="65">
        <f>AA6-Y6</f>
        <v>3.8225342118601111E-2</v>
      </c>
      <c r="AD6" s="65">
        <f>+AB6-Z6</f>
        <v>8.5707463150693469E-2</v>
      </c>
      <c r="AE6" s="73">
        <f>+Y6+(AC6*0.15)</f>
        <v>0.11753380131779016</v>
      </c>
      <c r="AF6" s="73">
        <f>+Z6+(AD6*0.15)</f>
        <v>0.14715611947260401</v>
      </c>
      <c r="AG6" s="63">
        <f>+Y6+(AC6/2)</f>
        <v>0.13091267105930054</v>
      </c>
      <c r="AH6" s="63">
        <f>+Z6+(AD6/2)</f>
        <v>0.17715373157534675</v>
      </c>
      <c r="AI6" s="63">
        <f>+Y6+(AC6*0.8)</f>
        <v>0.14238027369488088</v>
      </c>
      <c r="AJ6" s="63">
        <f>+Z6+(AD6*0.8)</f>
        <v>0.20286597052055477</v>
      </c>
      <c r="AK6" s="74">
        <f>+Y6+AC6</f>
        <v>0.15002534211860111</v>
      </c>
      <c r="AL6" s="74">
        <f>+Z6+AD6</f>
        <v>0.22000746315069347</v>
      </c>
    </row>
    <row r="7" spans="1:38" s="10" customFormat="1" ht="16.5" x14ac:dyDescent="0.3">
      <c r="A7" s="18" t="s">
        <v>176</v>
      </c>
      <c r="B7" s="19">
        <v>4302</v>
      </c>
      <c r="C7" s="18" t="s">
        <v>175</v>
      </c>
      <c r="D7" s="58">
        <v>1.1599999999999999</v>
      </c>
      <c r="E7" s="59">
        <v>0.92</v>
      </c>
      <c r="F7" s="58">
        <v>0.5</v>
      </c>
      <c r="G7" s="220">
        <v>0.21590000000000001</v>
      </c>
      <c r="H7" s="220">
        <v>0.55000000000000004</v>
      </c>
      <c r="I7" s="57">
        <v>0.95</v>
      </c>
      <c r="J7" s="57">
        <v>0.185</v>
      </c>
      <c r="K7" s="57">
        <v>0.43009999999999998</v>
      </c>
      <c r="L7" s="57">
        <v>0.17</v>
      </c>
      <c r="M7" s="58">
        <v>5</v>
      </c>
      <c r="N7" s="57">
        <v>0.90300000000000002</v>
      </c>
      <c r="O7" s="57">
        <v>0.152</v>
      </c>
      <c r="P7" s="221">
        <v>0.50049999999999994</v>
      </c>
      <c r="Q7" s="221">
        <v>0.57989999999999997</v>
      </c>
      <c r="R7" s="57">
        <v>0.91800000000000004</v>
      </c>
      <c r="S7" s="57">
        <v>0.7</v>
      </c>
      <c r="Y7" s="63">
        <v>0.16439999999999999</v>
      </c>
      <c r="Z7" s="63">
        <v>0.17630000000000001</v>
      </c>
      <c r="AA7" s="64">
        <v>0.17009213323883771</v>
      </c>
      <c r="AB7" s="64">
        <v>0.22037687639731715</v>
      </c>
      <c r="AC7" s="65">
        <f>AA7-Y7</f>
        <v>5.6921332388377155E-3</v>
      </c>
      <c r="AD7" s="65">
        <f t="shared" ref="AD7:AD17" si="0">+AB7-Z7</f>
        <v>4.4076876397317138E-2</v>
      </c>
      <c r="AE7" s="73">
        <f t="shared" ref="AE7:AE17" si="1">+Y7+(AC7*0.15)</f>
        <v>0.16525381998582564</v>
      </c>
      <c r="AF7" s="73">
        <f t="shared" ref="AF7:AF17" si="2">+Z7+(AD7*0.15)</f>
        <v>0.18291153145959757</v>
      </c>
      <c r="AG7" s="63">
        <f t="shared" ref="AG7:AG17" si="3">+Y7+(AC7/2)</f>
        <v>0.16724606661941885</v>
      </c>
      <c r="AH7" s="63">
        <f t="shared" ref="AH7:AH17" si="4">+Z7+(AD7/2)</f>
        <v>0.1983384381986586</v>
      </c>
      <c r="AI7" s="63">
        <f t="shared" ref="AI7:AI17" si="5">+Y7+(AC7*0.8)</f>
        <v>0.16895370659107017</v>
      </c>
      <c r="AJ7" s="63">
        <f t="shared" ref="AJ7:AJ17" si="6">+Z7+(AD7*0.8)</f>
        <v>0.21156150111785371</v>
      </c>
      <c r="AK7" s="74">
        <f t="shared" ref="AK7:AK17" si="7">+Y7+AC7</f>
        <v>0.17009213323883771</v>
      </c>
      <c r="AL7" s="74">
        <f t="shared" ref="AL7:AL17" si="8">+Z7+AD7</f>
        <v>0.22037687639731715</v>
      </c>
    </row>
    <row r="8" spans="1:38" s="10" customFormat="1" ht="16.5" x14ac:dyDescent="0.3">
      <c r="A8" s="18" t="s">
        <v>173</v>
      </c>
      <c r="B8" s="19">
        <v>4102</v>
      </c>
      <c r="C8" s="18" t="s">
        <v>177</v>
      </c>
      <c r="D8" s="58">
        <v>1.1000000000000001</v>
      </c>
      <c r="E8" s="59">
        <v>0.92</v>
      </c>
      <c r="F8" s="58">
        <v>0.22</v>
      </c>
      <c r="G8" s="220">
        <v>0.20419999999999999</v>
      </c>
      <c r="H8" s="220">
        <v>0.42599999999999999</v>
      </c>
      <c r="I8" s="57">
        <v>0.9</v>
      </c>
      <c r="J8" s="57">
        <v>0.17399999999999999</v>
      </c>
      <c r="K8" s="57">
        <v>0.28000000000000003</v>
      </c>
      <c r="L8" s="57">
        <v>0.22</v>
      </c>
      <c r="M8" s="58">
        <v>5</v>
      </c>
      <c r="N8" s="57">
        <v>0.88</v>
      </c>
      <c r="O8" s="57">
        <v>0.18099999999999999</v>
      </c>
      <c r="P8" s="221">
        <v>0.5</v>
      </c>
      <c r="Q8" s="221">
        <v>0.44</v>
      </c>
      <c r="R8" s="57">
        <v>0.6</v>
      </c>
      <c r="S8" s="57">
        <v>0.59</v>
      </c>
      <c r="Y8" s="63">
        <v>0.1439</v>
      </c>
      <c r="Z8" s="63">
        <v>0.1575</v>
      </c>
      <c r="AA8" s="64">
        <v>0.17000767947461801</v>
      </c>
      <c r="AB8" s="64">
        <v>0.22004535132174019</v>
      </c>
      <c r="AC8" s="65">
        <f>AA8-Y8</f>
        <v>2.6107679474618006E-2</v>
      </c>
      <c r="AD8" s="65">
        <f t="shared" si="0"/>
        <v>6.2545351321740189E-2</v>
      </c>
      <c r="AE8" s="73">
        <f t="shared" si="1"/>
        <v>0.14781615192119271</v>
      </c>
      <c r="AF8" s="73">
        <f t="shared" si="2"/>
        <v>0.16688180269826103</v>
      </c>
      <c r="AG8" s="63">
        <f t="shared" si="3"/>
        <v>0.156953839737309</v>
      </c>
      <c r="AH8" s="63">
        <f t="shared" si="4"/>
        <v>0.18877267566087008</v>
      </c>
      <c r="AI8" s="63">
        <f t="shared" si="5"/>
        <v>0.1647861435796944</v>
      </c>
      <c r="AJ8" s="63">
        <f t="shared" si="6"/>
        <v>0.20753628105739216</v>
      </c>
      <c r="AK8" s="74">
        <f t="shared" si="7"/>
        <v>0.17000767947461801</v>
      </c>
      <c r="AL8" s="74">
        <f t="shared" si="8"/>
        <v>0.22004535132174019</v>
      </c>
    </row>
    <row r="9" spans="1:38" s="10" customFormat="1" ht="16.5" x14ac:dyDescent="0.3">
      <c r="A9" s="18" t="s">
        <v>178</v>
      </c>
      <c r="B9" s="19">
        <v>4201</v>
      </c>
      <c r="C9" s="18" t="s">
        <v>175</v>
      </c>
      <c r="D9" s="58">
        <v>1.2</v>
      </c>
      <c r="E9" s="59">
        <v>0.9</v>
      </c>
      <c r="F9" s="58">
        <v>0.36</v>
      </c>
      <c r="G9" s="220">
        <v>0.20130000000000001</v>
      </c>
      <c r="H9" s="220">
        <v>0.52900000000000003</v>
      </c>
      <c r="I9" s="57">
        <v>0.95</v>
      </c>
      <c r="J9" s="57">
        <v>0.16500000000000001</v>
      </c>
      <c r="K9" s="57">
        <v>0.37</v>
      </c>
      <c r="L9" s="57">
        <v>0.186</v>
      </c>
      <c r="M9" s="58">
        <v>5</v>
      </c>
      <c r="N9" s="57">
        <v>0.88100000000000001</v>
      </c>
      <c r="O9" s="57">
        <v>0.20899999999999999</v>
      </c>
      <c r="P9" s="221">
        <v>0.55010000000000003</v>
      </c>
      <c r="Q9" s="221">
        <v>0.57999999999999996</v>
      </c>
      <c r="R9" s="57">
        <v>0.86099999999999999</v>
      </c>
      <c r="S9" s="57">
        <v>0.59</v>
      </c>
      <c r="Y9" s="63">
        <v>0.21310000000000001</v>
      </c>
      <c r="Z9" s="63">
        <v>0.21360000000000001</v>
      </c>
      <c r="AA9" s="64">
        <v>0.20838052095130238</v>
      </c>
      <c r="AB9" s="64">
        <v>0.22026959082529265</v>
      </c>
      <c r="AC9" s="66">
        <f t="shared" ref="AC9:AC18" si="9">AA9-Y9</f>
        <v>-4.7194790486976279E-3</v>
      </c>
      <c r="AD9" s="65">
        <f t="shared" si="0"/>
        <v>6.6695908252926428E-3</v>
      </c>
      <c r="AE9" s="73">
        <f t="shared" si="1"/>
        <v>0.21239207814269537</v>
      </c>
      <c r="AF9" s="73">
        <f t="shared" si="2"/>
        <v>0.21460043862379391</v>
      </c>
      <c r="AG9" s="63">
        <f t="shared" si="3"/>
        <v>0.2107402604756512</v>
      </c>
      <c r="AH9" s="63">
        <f t="shared" si="4"/>
        <v>0.21693479541264632</v>
      </c>
      <c r="AI9" s="63">
        <f t="shared" si="5"/>
        <v>0.20932441676104191</v>
      </c>
      <c r="AJ9" s="63">
        <f t="shared" si="6"/>
        <v>0.21893567266023412</v>
      </c>
      <c r="AK9" s="74">
        <f t="shared" si="7"/>
        <v>0.20838052095130238</v>
      </c>
      <c r="AL9" s="74">
        <f t="shared" si="8"/>
        <v>0.22026959082529265</v>
      </c>
    </row>
    <row r="10" spans="1:38" s="10" customFormat="1" ht="16.5" x14ac:dyDescent="0.3">
      <c r="A10" s="18" t="s">
        <v>179</v>
      </c>
      <c r="B10" s="19">
        <v>4101</v>
      </c>
      <c r="C10" s="18" t="s">
        <v>177</v>
      </c>
      <c r="D10" s="58">
        <v>0.89</v>
      </c>
      <c r="E10" s="59">
        <v>0.9</v>
      </c>
      <c r="F10" s="58">
        <v>0.26</v>
      </c>
      <c r="G10" s="220">
        <v>0.18920000000000001</v>
      </c>
      <c r="H10" s="220">
        <v>0.40200000000000002</v>
      </c>
      <c r="I10" s="57">
        <v>0.95</v>
      </c>
      <c r="J10" s="57">
        <v>0.16700000000000001</v>
      </c>
      <c r="K10" s="57">
        <v>0.48</v>
      </c>
      <c r="L10" s="57">
        <v>0.18</v>
      </c>
      <c r="M10" s="58">
        <v>5</v>
      </c>
      <c r="N10" s="57">
        <v>0.9</v>
      </c>
      <c r="O10" s="57">
        <v>0.15</v>
      </c>
      <c r="P10" s="221">
        <v>0.5</v>
      </c>
      <c r="Q10" s="221">
        <v>0.44</v>
      </c>
      <c r="R10" s="57">
        <v>0.6</v>
      </c>
      <c r="S10" s="57">
        <v>0.56999999999999995</v>
      </c>
      <c r="Y10" s="63">
        <v>0.1744</v>
      </c>
      <c r="Z10" s="63">
        <v>0.1293</v>
      </c>
      <c r="AA10" s="64">
        <v>0.17740098696697457</v>
      </c>
      <c r="AB10" s="64">
        <v>0.21998548929534897</v>
      </c>
      <c r="AC10" s="65">
        <f t="shared" si="9"/>
        <v>3.000986966974567E-3</v>
      </c>
      <c r="AD10" s="65">
        <f t="shared" si="0"/>
        <v>9.0685489295348976E-2</v>
      </c>
      <c r="AE10" s="73">
        <f t="shared" si="1"/>
        <v>0.17485014804504617</v>
      </c>
      <c r="AF10" s="73">
        <f t="shared" si="2"/>
        <v>0.14290282339430235</v>
      </c>
      <c r="AG10" s="63">
        <f t="shared" si="3"/>
        <v>0.1759004934834873</v>
      </c>
      <c r="AH10" s="63">
        <f t="shared" si="4"/>
        <v>0.17464274464767449</v>
      </c>
      <c r="AI10" s="63">
        <f t="shared" si="5"/>
        <v>0.17680078957357964</v>
      </c>
      <c r="AJ10" s="63">
        <f t="shared" si="6"/>
        <v>0.2018483914362792</v>
      </c>
      <c r="AK10" s="74">
        <f t="shared" si="7"/>
        <v>0.17740098696697457</v>
      </c>
      <c r="AL10" s="74">
        <f t="shared" si="8"/>
        <v>0.21998548929534897</v>
      </c>
    </row>
    <row r="11" spans="1:38" s="10" customFormat="1" ht="16.5" x14ac:dyDescent="0.3">
      <c r="A11" s="18" t="s">
        <v>180</v>
      </c>
      <c r="B11" s="19">
        <v>4203</v>
      </c>
      <c r="C11" s="18" t="s">
        <v>175</v>
      </c>
      <c r="D11" s="58">
        <v>1.2</v>
      </c>
      <c r="E11" s="59">
        <v>0.92</v>
      </c>
      <c r="F11" s="58">
        <v>0.38</v>
      </c>
      <c r="G11" s="220">
        <v>0.1895</v>
      </c>
      <c r="H11" s="220">
        <v>0.46800000000000003</v>
      </c>
      <c r="I11" s="57">
        <v>0.95</v>
      </c>
      <c r="J11" s="57">
        <v>0.193</v>
      </c>
      <c r="K11" s="57">
        <v>0.3599</v>
      </c>
      <c r="L11" s="57">
        <v>0.22</v>
      </c>
      <c r="M11" s="58">
        <v>5</v>
      </c>
      <c r="N11" s="57">
        <v>0.89500000000000002</v>
      </c>
      <c r="O11" s="57">
        <v>0.16300000000000001</v>
      </c>
      <c r="P11" s="221">
        <v>0.55020000000000002</v>
      </c>
      <c r="Q11" s="221">
        <v>0.57989999999999997</v>
      </c>
      <c r="R11" s="57">
        <v>0.60399999999999998</v>
      </c>
      <c r="S11" s="57">
        <v>0.66</v>
      </c>
      <c r="Y11" s="63">
        <v>0.192</v>
      </c>
      <c r="Z11" s="63">
        <v>0.18049999999999999</v>
      </c>
      <c r="AA11" s="64">
        <v>0.18784530386740331</v>
      </c>
      <c r="AB11" s="64">
        <v>0.22040534883148222</v>
      </c>
      <c r="AC11" s="66">
        <f t="shared" si="9"/>
        <v>-4.1546961325966969E-3</v>
      </c>
      <c r="AD11" s="65">
        <f t="shared" si="0"/>
        <v>3.9905348831482224E-2</v>
      </c>
      <c r="AE11" s="73">
        <f t="shared" si="1"/>
        <v>0.1913767955801105</v>
      </c>
      <c r="AF11" s="73">
        <f t="shared" si="2"/>
        <v>0.18648580232472234</v>
      </c>
      <c r="AG11" s="63">
        <f t="shared" si="3"/>
        <v>0.18992265193370167</v>
      </c>
      <c r="AH11" s="63">
        <f t="shared" si="4"/>
        <v>0.20045267441574111</v>
      </c>
      <c r="AI11" s="63">
        <f t="shared" si="5"/>
        <v>0.18867624309392264</v>
      </c>
      <c r="AJ11" s="63">
        <f t="shared" si="6"/>
        <v>0.21242427906518577</v>
      </c>
      <c r="AK11" s="74">
        <f t="shared" si="7"/>
        <v>0.18784530386740331</v>
      </c>
      <c r="AL11" s="74">
        <f t="shared" si="8"/>
        <v>0.22040534883148222</v>
      </c>
    </row>
    <row r="12" spans="1:38" s="10" customFormat="1" ht="16.5" x14ac:dyDescent="0.3">
      <c r="A12" s="18" t="s">
        <v>181</v>
      </c>
      <c r="B12" s="19">
        <v>4303</v>
      </c>
      <c r="C12" s="18" t="s">
        <v>175</v>
      </c>
      <c r="D12" s="58">
        <v>1.2</v>
      </c>
      <c r="E12" s="59">
        <v>0.92</v>
      </c>
      <c r="F12" s="58">
        <v>0.28000000000000003</v>
      </c>
      <c r="G12" s="220">
        <v>0.19359999999999999</v>
      </c>
      <c r="H12" s="220">
        <v>0.438</v>
      </c>
      <c r="I12" s="57">
        <v>0.95</v>
      </c>
      <c r="J12" s="57">
        <v>0.17499999999999999</v>
      </c>
      <c r="K12" s="57">
        <v>0.4501</v>
      </c>
      <c r="L12" s="57">
        <v>0.22</v>
      </c>
      <c r="M12" s="58">
        <v>5</v>
      </c>
      <c r="N12" s="57">
        <v>0.90300000000000002</v>
      </c>
      <c r="O12" s="57">
        <v>0.25</v>
      </c>
      <c r="P12" s="221">
        <v>0.55010000000000003</v>
      </c>
      <c r="Q12" s="221">
        <v>0.57999999999999996</v>
      </c>
      <c r="R12" s="57">
        <v>0.90100000000000002</v>
      </c>
      <c r="S12" s="57">
        <v>0.56999999999999995</v>
      </c>
      <c r="Y12" s="63">
        <v>0.16350000000000001</v>
      </c>
      <c r="Z12" s="63">
        <v>0.1676</v>
      </c>
      <c r="AA12" s="64">
        <v>0.16994219653179191</v>
      </c>
      <c r="AB12" s="64">
        <v>0.22000947452809561</v>
      </c>
      <c r="AC12" s="65">
        <f t="shared" si="9"/>
        <v>6.4421965317918994E-3</v>
      </c>
      <c r="AD12" s="65">
        <f t="shared" si="0"/>
        <v>5.2409474528095606E-2</v>
      </c>
      <c r="AE12" s="73">
        <f t="shared" si="1"/>
        <v>0.1644663294797688</v>
      </c>
      <c r="AF12" s="73">
        <f t="shared" si="2"/>
        <v>0.17546142117921434</v>
      </c>
      <c r="AG12" s="63">
        <f t="shared" si="3"/>
        <v>0.16672109826589596</v>
      </c>
      <c r="AH12" s="63">
        <f t="shared" si="4"/>
        <v>0.19380473726404779</v>
      </c>
      <c r="AI12" s="63">
        <f t="shared" si="5"/>
        <v>0.16865375722543352</v>
      </c>
      <c r="AJ12" s="63">
        <f t="shared" si="6"/>
        <v>0.20952757962247648</v>
      </c>
      <c r="AK12" s="74">
        <f t="shared" si="7"/>
        <v>0.16994219653179191</v>
      </c>
      <c r="AL12" s="74">
        <f t="shared" si="8"/>
        <v>0.22000947452809561</v>
      </c>
    </row>
    <row r="13" spans="1:38" s="10" customFormat="1" ht="16.5" x14ac:dyDescent="0.3">
      <c r="A13" s="18" t="s">
        <v>182</v>
      </c>
      <c r="B13" s="19">
        <v>4301</v>
      </c>
      <c r="C13" s="18" t="s">
        <v>175</v>
      </c>
      <c r="D13" s="58">
        <v>1.03</v>
      </c>
      <c r="E13" s="59">
        <v>0.9</v>
      </c>
      <c r="F13" s="58">
        <v>0.22</v>
      </c>
      <c r="G13" s="220">
        <v>0.19159999999999999</v>
      </c>
      <c r="H13" s="220">
        <v>0.439</v>
      </c>
      <c r="I13" s="57">
        <v>0.95</v>
      </c>
      <c r="J13" s="57">
        <v>0.152</v>
      </c>
      <c r="K13" s="57">
        <v>0.46</v>
      </c>
      <c r="L13" s="57">
        <v>0.19</v>
      </c>
      <c r="M13" s="58">
        <v>5</v>
      </c>
      <c r="N13" s="57">
        <v>0.9</v>
      </c>
      <c r="O13" s="57">
        <v>0.157</v>
      </c>
      <c r="P13" s="221">
        <v>0.55000000000000004</v>
      </c>
      <c r="Q13" s="221">
        <v>0.44</v>
      </c>
      <c r="R13" s="57">
        <v>0.61</v>
      </c>
      <c r="S13" s="57">
        <v>0.53</v>
      </c>
      <c r="Y13" s="63">
        <v>0.1822</v>
      </c>
      <c r="Z13" s="63">
        <v>0.17430000000000001</v>
      </c>
      <c r="AA13" s="64">
        <v>0.17238022034332565</v>
      </c>
      <c r="AB13" s="64">
        <v>0.21999912615279058</v>
      </c>
      <c r="AC13" s="66">
        <f t="shared" si="9"/>
        <v>-9.8197796566743545E-3</v>
      </c>
      <c r="AD13" s="65">
        <f t="shared" si="0"/>
        <v>4.5699126152790565E-2</v>
      </c>
      <c r="AE13" s="73">
        <f t="shared" si="1"/>
        <v>0.18072703305149884</v>
      </c>
      <c r="AF13" s="73">
        <f t="shared" si="2"/>
        <v>0.1811548689229186</v>
      </c>
      <c r="AG13" s="63">
        <f t="shared" si="3"/>
        <v>0.17729011017166282</v>
      </c>
      <c r="AH13" s="63">
        <f t="shared" si="4"/>
        <v>0.19714956307639531</v>
      </c>
      <c r="AI13" s="63">
        <f t="shared" si="5"/>
        <v>0.17434417627466051</v>
      </c>
      <c r="AJ13" s="63">
        <f t="shared" si="6"/>
        <v>0.21085930092223246</v>
      </c>
      <c r="AK13" s="74">
        <f t="shared" si="7"/>
        <v>0.17238022034332565</v>
      </c>
      <c r="AL13" s="74">
        <f t="shared" si="8"/>
        <v>0.21999912615279058</v>
      </c>
    </row>
    <row r="14" spans="1:38" s="10" customFormat="1" ht="16.5" x14ac:dyDescent="0.3">
      <c r="A14" s="18" t="s">
        <v>183</v>
      </c>
      <c r="B14" s="19">
        <v>4304</v>
      </c>
      <c r="C14" s="18" t="s">
        <v>175</v>
      </c>
      <c r="D14" s="58">
        <v>1.05</v>
      </c>
      <c r="E14" s="59">
        <v>0.9</v>
      </c>
      <c r="F14" s="58">
        <v>0.22</v>
      </c>
      <c r="G14" s="220">
        <v>0.19059999999999999</v>
      </c>
      <c r="H14" s="220">
        <v>0.39800000000000002</v>
      </c>
      <c r="I14" s="57">
        <v>0.95</v>
      </c>
      <c r="J14" s="57">
        <v>0.19900000000000001</v>
      </c>
      <c r="K14" s="57">
        <v>0.28989999999999999</v>
      </c>
      <c r="L14" s="57">
        <v>0.17</v>
      </c>
      <c r="M14" s="58">
        <v>5</v>
      </c>
      <c r="N14" s="57">
        <v>0.90600000000000003</v>
      </c>
      <c r="O14" s="57">
        <v>0.17799999999999999</v>
      </c>
      <c r="P14" s="221">
        <v>0.5504</v>
      </c>
      <c r="Q14" s="221">
        <v>0.57979999999999998</v>
      </c>
      <c r="R14" s="57">
        <v>0.6</v>
      </c>
      <c r="S14" s="57">
        <v>0.55000000000000004</v>
      </c>
      <c r="Y14" s="63">
        <v>0.1653</v>
      </c>
      <c r="Z14" s="63">
        <v>0.20469999999999999</v>
      </c>
      <c r="AA14" s="64">
        <v>0.16984328674290555</v>
      </c>
      <c r="AB14" s="64">
        <v>0.22471160898846435</v>
      </c>
      <c r="AC14" s="65">
        <f t="shared" si="9"/>
        <v>4.5432867429055501E-3</v>
      </c>
      <c r="AD14" s="65">
        <f t="shared" si="0"/>
        <v>2.0011608988464352E-2</v>
      </c>
      <c r="AE14" s="73">
        <f t="shared" si="1"/>
        <v>0.16598149301143583</v>
      </c>
      <c r="AF14" s="73">
        <f t="shared" si="2"/>
        <v>0.20770174134826966</v>
      </c>
      <c r="AG14" s="63">
        <f t="shared" si="3"/>
        <v>0.16757164337145278</v>
      </c>
      <c r="AH14" s="63">
        <f t="shared" si="4"/>
        <v>0.21470580449423216</v>
      </c>
      <c r="AI14" s="63">
        <f t="shared" si="5"/>
        <v>0.16893462939432444</v>
      </c>
      <c r="AJ14" s="63">
        <f t="shared" si="6"/>
        <v>0.22070928719077149</v>
      </c>
      <c r="AK14" s="74">
        <f t="shared" si="7"/>
        <v>0.16984328674290555</v>
      </c>
      <c r="AL14" s="74">
        <f t="shared" si="8"/>
        <v>0.22471160898846435</v>
      </c>
    </row>
    <row r="15" spans="1:38" s="10" customFormat="1" ht="16.5" x14ac:dyDescent="0.3">
      <c r="A15" s="18" t="s">
        <v>184</v>
      </c>
      <c r="B15" s="19">
        <v>4305</v>
      </c>
      <c r="C15" s="18" t="s">
        <v>175</v>
      </c>
      <c r="D15" s="58">
        <v>1.2</v>
      </c>
      <c r="E15" s="59">
        <v>0.92</v>
      </c>
      <c r="F15" s="58">
        <v>0.37</v>
      </c>
      <c r="G15" s="220">
        <v>0.33279999999999998</v>
      </c>
      <c r="H15" s="220">
        <v>0.55100000000000005</v>
      </c>
      <c r="I15" s="57">
        <v>0.88890000000000002</v>
      </c>
      <c r="J15" s="57">
        <v>0.2</v>
      </c>
      <c r="K15" s="57">
        <v>0.62019999999999997</v>
      </c>
      <c r="L15" s="57">
        <v>0.22</v>
      </c>
      <c r="M15" s="58">
        <v>5</v>
      </c>
      <c r="N15" s="57">
        <v>0.90300000000000002</v>
      </c>
      <c r="O15" s="57">
        <v>0.251</v>
      </c>
      <c r="P15" s="221">
        <v>0.5504</v>
      </c>
      <c r="Q15" s="221">
        <v>0.57999999999999996</v>
      </c>
      <c r="R15" s="57">
        <v>0.65100000000000002</v>
      </c>
      <c r="S15" s="57">
        <v>0.53</v>
      </c>
      <c r="Y15" s="63">
        <v>0.28420000000000001</v>
      </c>
      <c r="Z15" s="63">
        <v>0.34699999999999998</v>
      </c>
      <c r="AA15" s="64">
        <v>0.2581699346405229</v>
      </c>
      <c r="AB15" s="64">
        <v>0.35283935823180879</v>
      </c>
      <c r="AC15" s="66">
        <f t="shared" si="9"/>
        <v>-2.6030065359477106E-2</v>
      </c>
      <c r="AD15" s="65">
        <f t="shared" si="0"/>
        <v>5.8393582318088111E-3</v>
      </c>
      <c r="AE15" s="73">
        <f t="shared" si="1"/>
        <v>0.28029549019607847</v>
      </c>
      <c r="AF15" s="73">
        <f t="shared" si="2"/>
        <v>0.34787590373477129</v>
      </c>
      <c r="AG15" s="63">
        <f t="shared" si="3"/>
        <v>0.27118496732026143</v>
      </c>
      <c r="AH15" s="63">
        <f t="shared" si="4"/>
        <v>0.34991967911590438</v>
      </c>
      <c r="AI15" s="63">
        <f t="shared" si="5"/>
        <v>0.26337594771241835</v>
      </c>
      <c r="AJ15" s="63">
        <f t="shared" si="6"/>
        <v>0.351671486585447</v>
      </c>
      <c r="AK15" s="74">
        <f t="shared" si="7"/>
        <v>0.2581699346405229</v>
      </c>
      <c r="AL15" s="74">
        <f t="shared" si="8"/>
        <v>0.35283935823180879</v>
      </c>
    </row>
    <row r="16" spans="1:38" s="10" customFormat="1" ht="16.5" x14ac:dyDescent="0.3">
      <c r="A16" s="18" t="s">
        <v>185</v>
      </c>
      <c r="B16" s="19">
        <v>4204</v>
      </c>
      <c r="C16" s="18" t="s">
        <v>175</v>
      </c>
      <c r="D16" s="58">
        <v>1.01</v>
      </c>
      <c r="E16" s="59">
        <v>0.9</v>
      </c>
      <c r="F16" s="58">
        <v>0.27</v>
      </c>
      <c r="G16" s="220">
        <v>0.19470000000000001</v>
      </c>
      <c r="H16" s="220">
        <v>0.55000000000000004</v>
      </c>
      <c r="I16" s="57">
        <v>0.95</v>
      </c>
      <c r="J16" s="57">
        <v>0.161</v>
      </c>
      <c r="K16" s="57">
        <v>0.54990000000000006</v>
      </c>
      <c r="L16" s="57">
        <v>0.22</v>
      </c>
      <c r="M16" s="58">
        <v>5</v>
      </c>
      <c r="N16" s="63">
        <v>0.85899999999999999</v>
      </c>
      <c r="O16" s="57">
        <v>0.19800000000000001</v>
      </c>
      <c r="P16" s="221">
        <v>0.55069999999999997</v>
      </c>
      <c r="Q16" s="221">
        <v>0.58009999999999995</v>
      </c>
      <c r="R16" s="57">
        <v>0.89600000000000002</v>
      </c>
      <c r="S16" s="57">
        <v>0.47</v>
      </c>
      <c r="Y16" s="63">
        <v>0.2341</v>
      </c>
      <c r="Z16" s="63">
        <v>0.22220000000000001</v>
      </c>
      <c r="AA16" s="64">
        <v>0.22998489425981872</v>
      </c>
      <c r="AB16" s="64">
        <v>0.22018930408436477</v>
      </c>
      <c r="AC16" s="66">
        <f t="shared" si="9"/>
        <v>-4.1151057401812852E-3</v>
      </c>
      <c r="AD16" s="66">
        <f t="shared" si="0"/>
        <v>-2.0106959156352411E-3</v>
      </c>
      <c r="AE16" s="73">
        <f t="shared" si="1"/>
        <v>0.2334827341389728</v>
      </c>
      <c r="AF16" s="73">
        <f t="shared" si="2"/>
        <v>0.22189839561265473</v>
      </c>
      <c r="AG16" s="63">
        <f t="shared" si="3"/>
        <v>0.23204244712990935</v>
      </c>
      <c r="AH16" s="63">
        <f t="shared" si="4"/>
        <v>0.22119465204218239</v>
      </c>
      <c r="AI16" s="63">
        <f t="shared" si="5"/>
        <v>0.23080791540785497</v>
      </c>
      <c r="AJ16" s="63">
        <f t="shared" si="6"/>
        <v>0.2205914432674918</v>
      </c>
      <c r="AK16" s="74">
        <f t="shared" si="7"/>
        <v>0.22998489425981872</v>
      </c>
      <c r="AL16" s="74">
        <f t="shared" si="8"/>
        <v>0.22018930408436477</v>
      </c>
    </row>
    <row r="17" spans="1:38" s="10" customFormat="1" ht="16.5" x14ac:dyDescent="0.3">
      <c r="A17" s="20" t="s">
        <v>186</v>
      </c>
      <c r="B17" s="19">
        <v>4106</v>
      </c>
      <c r="C17" s="20" t="s">
        <v>175</v>
      </c>
      <c r="D17" s="58">
        <v>0.87</v>
      </c>
      <c r="E17" s="59">
        <v>0.92</v>
      </c>
      <c r="F17" s="58">
        <v>0.31</v>
      </c>
      <c r="G17" s="220">
        <v>0.2109</v>
      </c>
      <c r="H17" s="220">
        <v>0.42199999999999999</v>
      </c>
      <c r="I17" s="57">
        <v>0.95</v>
      </c>
      <c r="J17" s="57">
        <v>0.16200000000000001</v>
      </c>
      <c r="K17" s="57">
        <v>0.31</v>
      </c>
      <c r="L17" s="57">
        <v>0.22</v>
      </c>
      <c r="M17" s="58">
        <v>5</v>
      </c>
      <c r="N17" s="57">
        <v>0.85599999999999998</v>
      </c>
      <c r="O17" s="57">
        <v>0.25</v>
      </c>
      <c r="P17" s="221">
        <v>0.55020000000000002</v>
      </c>
      <c r="Q17" s="221">
        <v>0.44009999999999999</v>
      </c>
      <c r="R17" s="57">
        <v>0.90100000000000002</v>
      </c>
      <c r="S17" s="57">
        <v>0.7</v>
      </c>
      <c r="Y17" s="63">
        <v>0.30480000000000002</v>
      </c>
      <c r="Z17" s="63">
        <v>0.20880000000000001</v>
      </c>
      <c r="AA17" s="64">
        <v>0.25131073051380637</v>
      </c>
      <c r="AB17" s="64">
        <v>0.21965076079536697</v>
      </c>
      <c r="AC17" s="66">
        <f t="shared" si="9"/>
        <v>-5.3489269486193647E-2</v>
      </c>
      <c r="AD17" s="65">
        <f t="shared" si="0"/>
        <v>1.0850760795366954E-2</v>
      </c>
      <c r="AE17" s="73">
        <f t="shared" si="1"/>
        <v>0.29677660957707097</v>
      </c>
      <c r="AF17" s="73">
        <f t="shared" si="2"/>
        <v>0.21042761411930505</v>
      </c>
      <c r="AG17" s="63">
        <f t="shared" si="3"/>
        <v>0.27805536525690322</v>
      </c>
      <c r="AH17" s="63">
        <f t="shared" si="4"/>
        <v>0.21422538039768349</v>
      </c>
      <c r="AI17" s="63">
        <f t="shared" si="5"/>
        <v>0.26200858441104508</v>
      </c>
      <c r="AJ17" s="63">
        <f t="shared" si="6"/>
        <v>0.21748060863629357</v>
      </c>
      <c r="AK17" s="74">
        <f t="shared" si="7"/>
        <v>0.25131073051380637</v>
      </c>
      <c r="AL17" s="74">
        <f t="shared" si="8"/>
        <v>0.21965076079536697</v>
      </c>
    </row>
    <row r="18" spans="1:38" ht="16.5" x14ac:dyDescent="0.3">
      <c r="AC18" s="62">
        <f t="shared" si="9"/>
        <v>0</v>
      </c>
      <c r="AG18" s="63">
        <f t="shared" ref="AG18" si="10">+Z18+(AD18/2)</f>
        <v>0</v>
      </c>
    </row>
  </sheetData>
  <sheetProtection selectLockedCells="1" selectUnlockedCells="1"/>
  <mergeCells count="8">
    <mergeCell ref="B2:B5"/>
    <mergeCell ref="C2:C5"/>
    <mergeCell ref="AI2:AJ2"/>
    <mergeCell ref="AK2:AL2"/>
    <mergeCell ref="AC3:AD3"/>
    <mergeCell ref="AC2:AD2"/>
    <mergeCell ref="AE2:AF2"/>
    <mergeCell ref="AG2:AH2"/>
  </mergeCells>
  <conditionalFormatting sqref="J4">
    <cfRule type="cellIs" dxfId="23" priority="166" stopIfTrue="1" operator="lessThan">
      <formula>0.65</formula>
    </cfRule>
  </conditionalFormatting>
  <conditionalFormatting sqref="I4">
    <cfRule type="cellIs" dxfId="22" priority="165" stopIfTrue="1" operator="lessThan">
      <formula>0.65</formula>
    </cfRule>
  </conditionalFormatting>
  <conditionalFormatting sqref="H4 D4">
    <cfRule type="cellIs" dxfId="21" priority="164" stopIfTrue="1" operator="lessThan">
      <formula>0.5</formula>
    </cfRule>
  </conditionalFormatting>
  <conditionalFormatting sqref="E4">
    <cfRule type="cellIs" dxfId="20" priority="162" stopIfTrue="1" operator="lessThan">
      <formula>0.85</formula>
    </cfRule>
  </conditionalFormatting>
  <conditionalFormatting sqref="F4">
    <cfRule type="cellIs" dxfId="19" priority="161" stopIfTrue="1" operator="lessThan">
      <formula>0.05</formula>
    </cfRule>
  </conditionalFormatting>
  <conditionalFormatting sqref="G4">
    <cfRule type="cellIs" dxfId="18" priority="160" stopIfTrue="1" operator="lessThan">
      <formula>0.19</formula>
    </cfRule>
  </conditionalFormatting>
  <conditionalFormatting sqref="K4:M4">
    <cfRule type="cellIs" dxfId="17" priority="158" stopIfTrue="1" operator="lessThan">
      <formula>0.65</formula>
    </cfRule>
  </conditionalFormatting>
  <conditionalFormatting sqref="N4">
    <cfRule type="cellIs" dxfId="16" priority="111" stopIfTrue="1" operator="lessThan">
      <formula>0.65</formula>
    </cfRule>
  </conditionalFormatting>
  <conditionalFormatting sqref="O4:P4 R4:S4">
    <cfRule type="cellIs" dxfId="15" priority="105" stopIfTrue="1" operator="lessThan">
      <formula>0.65</formula>
    </cfRule>
  </conditionalFormatting>
  <conditionalFormatting sqref="Q4">
    <cfRule type="cellIs" dxfId="14" priority="99" stopIfTrue="1" operator="lessThan">
      <formula>0.65</formula>
    </cfRule>
  </conditionalFormatting>
  <conditionalFormatting sqref="Y4">
    <cfRule type="cellIs" dxfId="13" priority="41" stopIfTrue="1" operator="lessThan">
      <formula>0.65</formula>
    </cfRule>
  </conditionalFormatting>
  <conditionalFormatting sqref="Z4">
    <cfRule type="cellIs" dxfId="12" priority="39" stopIfTrue="1" operator="lessThan">
      <formula>0.65</formula>
    </cfRule>
  </conditionalFormatting>
  <conditionalFormatting sqref="AA4">
    <cfRule type="cellIs" dxfId="11" priority="29" stopIfTrue="1" operator="lessThan">
      <formula>0.65</formula>
    </cfRule>
  </conditionalFormatting>
  <conditionalFormatting sqref="AB4">
    <cfRule type="cellIs" dxfId="10" priority="28" stopIfTrue="1" operator="lessThan">
      <formula>0.65</formula>
    </cfRule>
  </conditionalFormatting>
  <conditionalFormatting sqref="AC4">
    <cfRule type="cellIs" dxfId="9" priority="25" stopIfTrue="1" operator="lessThan">
      <formula>0.65</formula>
    </cfRule>
  </conditionalFormatting>
  <conditionalFormatting sqref="AD4">
    <cfRule type="cellIs" dxfId="8" priority="24" stopIfTrue="1" operator="lessThan">
      <formula>0.65</formula>
    </cfRule>
  </conditionalFormatting>
  <conditionalFormatting sqref="AE4">
    <cfRule type="cellIs" dxfId="7" priority="23" stopIfTrue="1" operator="lessThan">
      <formula>0.65</formula>
    </cfRule>
  </conditionalFormatting>
  <conditionalFormatting sqref="AF4">
    <cfRule type="cellIs" dxfId="6" priority="22" stopIfTrue="1" operator="lessThan">
      <formula>0.65</formula>
    </cfRule>
  </conditionalFormatting>
  <conditionalFormatting sqref="AG4">
    <cfRule type="cellIs" dxfId="5" priority="21" stopIfTrue="1" operator="lessThan">
      <formula>0.65</formula>
    </cfRule>
  </conditionalFormatting>
  <conditionalFormatting sqref="AH4">
    <cfRule type="cellIs" dxfId="4" priority="20" stopIfTrue="1" operator="lessThan">
      <formula>0.65</formula>
    </cfRule>
  </conditionalFormatting>
  <conditionalFormatting sqref="AI4">
    <cfRule type="cellIs" dxfId="3" priority="19" stopIfTrue="1" operator="lessThan">
      <formula>0.65</formula>
    </cfRule>
  </conditionalFormatting>
  <conditionalFormatting sqref="AJ4">
    <cfRule type="cellIs" dxfId="2" priority="18" stopIfTrue="1" operator="lessThan">
      <formula>0.65</formula>
    </cfRule>
  </conditionalFormatting>
  <conditionalFormatting sqref="AK4">
    <cfRule type="cellIs" dxfId="1" priority="17" stopIfTrue="1" operator="lessThan">
      <formula>0.65</formula>
    </cfRule>
  </conditionalFormatting>
  <conditionalFormatting sqref="AL4">
    <cfRule type="cellIs" dxfId="0" priority="16" stopIfTrue="1" operator="lessThan">
      <formula>0.65</formula>
    </cfRule>
  </conditionalFormatting>
  <pageMargins left="0.7" right="0.7" top="0.75" bottom="0.75" header="0.3" footer="0.3"/>
  <pageSetup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22</vt:i4>
      </vt:variant>
    </vt:vector>
  </HeadingPairs>
  <TitlesOfParts>
    <vt:vector size="22" baseType="lpstr">
      <vt:lpstr>Resumen</vt:lpstr>
      <vt:lpstr>Meta 3 </vt:lpstr>
      <vt:lpstr>Meta 4</vt:lpstr>
      <vt:lpstr>Meta 5</vt:lpstr>
      <vt:lpstr>Datos Meta 5</vt:lpstr>
      <vt:lpstr>Datos Meta 5_Abril</vt:lpstr>
      <vt:lpstr>Meta 6.1</vt:lpstr>
      <vt:lpstr>Meta 6.1 P consulta extraviada</vt:lpstr>
      <vt:lpstr>Meta 6.2</vt:lpstr>
      <vt:lpstr>Meta 7</vt:lpstr>
      <vt:lpstr>Meta 8</vt:lpstr>
      <vt:lpstr>Meta 9</vt:lpstr>
      <vt:lpstr>Meta 10.1</vt:lpstr>
      <vt:lpstr>Meta 11</vt:lpstr>
      <vt:lpstr>Meta 10.2</vt:lpstr>
      <vt:lpstr>Meta 13</vt:lpstr>
      <vt:lpstr>Meta 14</vt:lpstr>
      <vt:lpstr>Meta 15</vt:lpstr>
      <vt:lpstr>Meta 16</vt:lpstr>
      <vt:lpstr>Meta 17</vt:lpstr>
      <vt:lpstr>Meta 18</vt:lpstr>
      <vt:lpstr>Metas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Corina Barraza</cp:lastModifiedBy>
  <cp:lastPrinted>2019-05-14T20:20:34Z</cp:lastPrinted>
  <dcterms:created xsi:type="dcterms:W3CDTF">2014-07-18T16:45:26Z</dcterms:created>
  <dcterms:modified xsi:type="dcterms:W3CDTF">2023-10-06T15:40:56Z</dcterms:modified>
  <cp:contentStatus/>
</cp:coreProperties>
</file>