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slicerCaches/slicerCache16.xml" ContentType="application/vnd.ms-excel.slicerCache+xml"/>
  <Override PartName="/xl/slicerCaches/slicerCache17.xml" ContentType="application/vnd.ms-excel.slicerCache+xml"/>
  <Override PartName="/xl/slicerCaches/slicerCache18.xml" ContentType="application/vnd.ms-excel.slicerCache+xml"/>
  <Override PartName="/xl/slicerCaches/slicerCache19.xml" ContentType="application/vnd.ms-excel.slicerCache+xml"/>
  <Override PartName="/xl/slicerCaches/slicerCache20.xml" ContentType="application/vnd.ms-excel.slicerCache+xml"/>
  <Override PartName="/xl/slicerCaches/slicerCache21.xml" ContentType="application/vnd.ms-excel.slicerCache+xml"/>
  <Override PartName="/xl/slicerCaches/slicerCache22.xml" ContentType="application/vnd.ms-excel.slicerCache+xml"/>
  <Override PartName="/xl/slicerCaches/slicerCache23.xml" ContentType="application/vnd.ms-excel.slicerCache+xml"/>
  <Override PartName="/xl/slicerCaches/slicerCache24.xml" ContentType="application/vnd.ms-excel.slicerCache+xml"/>
  <Override PartName="/xl/slicerCaches/slicerCache25.xml" ContentType="application/vnd.ms-excel.slicerCache+xml"/>
  <Override PartName="/xl/slicerCaches/slicerCache26.xml" ContentType="application/vnd.ms-excel.slicerCache+xml"/>
  <Override PartName="/xl/slicerCaches/slicerCache27.xml" ContentType="application/vnd.ms-excel.slicerCache+xml"/>
  <Override PartName="/xl/slicerCaches/slicerCache28.xml" ContentType="application/vnd.ms-excel.slicerCache+xml"/>
  <Override PartName="/xl/slicerCaches/slicerCache29.xml" ContentType="application/vnd.ms-excel.slicerCache+xml"/>
  <Override PartName="/xl/slicerCaches/slicerCache30.xml" ContentType="application/vnd.ms-excel.slicerCache+xml"/>
  <Override PartName="/xl/slicerCaches/slicerCache31.xml" ContentType="application/vnd.ms-excel.slicerCache+xml"/>
  <Override PartName="/xl/slicerCaches/slicerCache32.xml" ContentType="application/vnd.ms-excel.slicerCache+xml"/>
  <Override PartName="/xl/slicerCaches/slicerCache33.xml" ContentType="application/vnd.ms-excel.slicerCache+xml"/>
  <Override PartName="/xl/slicerCaches/slicerCache34.xml" ContentType="application/vnd.ms-excel.slicerCache+xml"/>
  <Override PartName="/xl/slicerCaches/slicerCache35.xml" ContentType="application/vnd.ms-excel.slicerCache+xml"/>
  <Override PartName="/xl/slicerCaches/slicerCache36.xml" ContentType="application/vnd.ms-excel.slicerCache+xml"/>
  <Override PartName="/xl/slicerCaches/slicerCache37.xml" ContentType="application/vnd.ms-excel.slicerCache+xml"/>
  <Override PartName="/xl/slicerCaches/slicerCache38.xml" ContentType="application/vnd.ms-excel.slicerCache+xml"/>
  <Override PartName="/xl/slicerCaches/slicerCache39.xml" ContentType="application/vnd.ms-excel.slicerCache+xml"/>
  <Override PartName="/xl/slicerCaches/slicerCache40.xml" ContentType="application/vnd.ms-excel.slicerCache+xml"/>
  <Override PartName="/xl/slicerCaches/slicerCache41.xml" ContentType="application/vnd.ms-excel.slicerCache+xml"/>
  <Override PartName="/xl/slicerCaches/slicerCache42.xml" ContentType="application/vnd.ms-excel.slicerCache+xml"/>
  <Override PartName="/xl/slicerCaches/slicerCache43.xml" ContentType="application/vnd.ms-excel.slicerCache+xml"/>
  <Override PartName="/xl/slicerCaches/slicerCache44.xml" ContentType="application/vnd.ms-excel.slicerCache+xml"/>
  <Override PartName="/xl/slicerCaches/slicerCache45.xml" ContentType="application/vnd.ms-excel.slicerCache+xml"/>
  <Override PartName="/xl/slicerCaches/slicerCache46.xml" ContentType="application/vnd.ms-excel.slicerCache+xml"/>
  <Override PartName="/xl/slicerCaches/slicerCache47.xml" ContentType="application/vnd.ms-excel.slicerCache+xml"/>
  <Override PartName="/xl/slicerCaches/slicerCache48.xml" ContentType="application/vnd.ms-excel.slicerCache+xml"/>
  <Override PartName="/xl/slicerCaches/slicerCache49.xml" ContentType="application/vnd.ms-excel.slicerCache+xml"/>
  <Override PartName="/xl/slicerCaches/slicerCache50.xml" ContentType="application/vnd.ms-excel.slicerCache+xml"/>
  <Override PartName="/xl/slicerCaches/slicerCache51.xml" ContentType="application/vnd.ms-excel.slicerCache+xml"/>
  <Override PartName="/xl/slicerCaches/slicerCache52.xml" ContentType="application/vnd.ms-excel.slicerCache+xml"/>
  <Override PartName="/xl/slicerCaches/slicerCache53.xml" ContentType="application/vnd.ms-excel.slicerCache+xml"/>
  <Override PartName="/xl/slicerCaches/slicerCache54.xml" ContentType="application/vnd.ms-excel.slicerCache+xml"/>
  <Override PartName="/xl/slicerCaches/slicerCache55.xml" ContentType="application/vnd.ms-excel.slicerCache+xml"/>
  <Override PartName="/xl/slicerCaches/slicerCache56.xml" ContentType="application/vnd.ms-excel.slicerCache+xml"/>
  <Override PartName="/xl/slicerCaches/slicerCache57.xml" ContentType="application/vnd.ms-excel.slicerCache+xml"/>
  <Override PartName="/xl/slicerCaches/slicerCache58.xml" ContentType="application/vnd.ms-excel.slicerCache+xml"/>
  <Override PartName="/xl/slicerCaches/slicerCache59.xml" ContentType="application/vnd.ms-excel.slicerCache+xml"/>
  <Override PartName="/xl/slicerCaches/slicerCache60.xml" ContentType="application/vnd.ms-excel.slicerCache+xml"/>
  <Override PartName="/xl/slicerCaches/slicerCache61.xml" ContentType="application/vnd.ms-excel.slicerCache+xml"/>
  <Override PartName="/xl/slicerCaches/slicerCache62.xml" ContentType="application/vnd.ms-excel.slicerCache+xml"/>
  <Override PartName="/xl/slicerCaches/slicerCache63.xml" ContentType="application/vnd.ms-excel.slicerCache+xml"/>
  <Override PartName="/xl/slicerCaches/slicerCache6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slicers/slicer2.xml" ContentType="application/vnd.ms-excel.slicer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slicers/slicer3.xml" ContentType="application/vnd.ms-excel.slicer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slicers/slicer4.xml" ContentType="application/vnd.ms-excel.slicer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slicers/slicer5.xml" ContentType="application/vnd.ms-excel.slicer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slicers/slicer6.xml" ContentType="application/vnd.ms-excel.slicer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slicers/slicer7.xml" ContentType="application/vnd.ms-excel.slicer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tables/table7.xml" ContentType="application/vnd.openxmlformats-officedocument.spreadsheetml.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tables/table8.xml" ContentType="application/vnd.openxmlformats-officedocument.spreadsheetml.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tables/table9.xml" ContentType="application/vnd.openxmlformats-officedocument.spreadsheetml.table+xml"/>
  <Override PartName="/xl/drawings/drawing8.xml" ContentType="application/vnd.openxmlformats-officedocument.drawing+xml"/>
  <Override PartName="/xl/slicers/slicer8.xml" ContentType="application/vnd.ms-excel.slicer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tables/table10.xml" ContentType="application/vnd.openxmlformats-officedocument.spreadsheetml.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tables/table11.xml" ContentType="application/vnd.openxmlformats-officedocument.spreadsheetml.table+xml"/>
  <Override PartName="/xl/drawings/drawing9.xml" ContentType="application/vnd.openxmlformats-officedocument.drawing+xml"/>
  <Override PartName="/xl/slicers/slicer9.xml" ContentType="application/vnd.ms-excel.slicer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tables/table12.xml" ContentType="application/vnd.openxmlformats-officedocument.spreadsheetml.table+xml"/>
  <Override PartName="/xl/drawings/drawing10.xml" ContentType="application/vnd.openxmlformats-officedocument.drawing+xml"/>
  <Override PartName="/xl/slicers/slicer10.xml" ContentType="application/vnd.ms-excel.slicer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tables/table13.xml" ContentType="application/vnd.openxmlformats-officedocument.spreadsheetml.table+xml"/>
  <Override PartName="/xl/drawings/drawing11.xml" ContentType="application/vnd.openxmlformats-officedocument.drawing+xml"/>
  <Override PartName="/xl/slicers/slicer11.xml" ContentType="application/vnd.ms-excel.slicer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tables/table14.xml" ContentType="application/vnd.openxmlformats-officedocument.spreadsheetml.table+xml"/>
  <Override PartName="/xl/drawings/drawing12.xml" ContentType="application/vnd.openxmlformats-officedocument.drawing+xml"/>
  <Override PartName="/xl/slicers/slicer12.xml" ContentType="application/vnd.ms-excel.slicer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45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46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tables/table15.xml" ContentType="application/vnd.openxmlformats-officedocument.spreadsheetml.table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pivotTables/pivotTable46.xml" ContentType="application/vnd.openxmlformats-officedocument.spreadsheetml.pivotTable+xml"/>
  <Override PartName="/xl/tables/table16.xml" ContentType="application/vnd.openxmlformats-officedocument.spreadsheetml.table+xml"/>
  <Override PartName="/xl/drawings/drawing13.xml" ContentType="application/vnd.openxmlformats-officedocument.drawing+xml"/>
  <Override PartName="/xl/slicers/slicer13.xml" ContentType="application/vnd.ms-excel.slicer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pivotTables/pivotTable47.xml" ContentType="application/vnd.openxmlformats-officedocument.spreadsheetml.pivotTable+xml"/>
  <Override PartName="/xl/pivotTables/pivotTable48.xml" ContentType="application/vnd.openxmlformats-officedocument.spreadsheetml.pivotTable+xml"/>
  <Override PartName="/xl/pivotTables/pivotTable49.xml" ContentType="application/vnd.openxmlformats-officedocument.spreadsheetml.pivotTable+xml"/>
  <Override PartName="/xl/tables/table17.xml" ContentType="application/vnd.openxmlformats-officedocument.spreadsheetml.table+xml"/>
  <Override PartName="/xl/drawings/drawing14.xml" ContentType="application/vnd.openxmlformats-officedocument.drawing+xml"/>
  <Override PartName="/xl/slicers/slicer14.xml" ContentType="application/vnd.ms-excel.slicer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pivotTables/pivotTable50.xml" ContentType="application/vnd.openxmlformats-officedocument.spreadsheetml.pivotTable+xml"/>
  <Override PartName="/xl/pivotTables/pivotTable51.xml" ContentType="application/vnd.openxmlformats-officedocument.spreadsheetml.pivotTable+xml"/>
  <Override PartName="/xl/pivotTables/pivotTable52.xml" ContentType="application/vnd.openxmlformats-officedocument.spreadsheetml.pivotTable+xml"/>
  <Override PartName="/xl/tables/table18.xml" ContentType="application/vnd.openxmlformats-officedocument.spreadsheetml.table+xml"/>
  <Override PartName="/xl/drawings/drawing15.xml" ContentType="application/vnd.openxmlformats-officedocument.drawing+xml"/>
  <Override PartName="/xl/slicers/slicer15.xml" ContentType="application/vnd.ms-excel.slicer+xml"/>
  <Override PartName="/xl/charts/chart53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54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55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56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57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58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pivotTables/pivotTable53.xml" ContentType="application/vnd.openxmlformats-officedocument.spreadsheetml.pivotTable+xml"/>
  <Override PartName="/xl/pivotTables/pivotTable54.xml" ContentType="application/vnd.openxmlformats-officedocument.spreadsheetml.pivotTable+xml"/>
  <Override PartName="/xl/pivotTables/pivotTable55.xml" ContentType="application/vnd.openxmlformats-officedocument.spreadsheetml.pivotTable+xml"/>
  <Override PartName="/xl/tables/table19.xml" ContentType="application/vnd.openxmlformats-officedocument.spreadsheetml.table+xml"/>
  <Override PartName="/xl/pivotTables/pivotTable56.xml" ContentType="application/vnd.openxmlformats-officedocument.spreadsheetml.pivotTable+xml"/>
  <Override PartName="/xl/pivotTables/pivotTable57.xml" ContentType="application/vnd.openxmlformats-officedocument.spreadsheetml.pivotTable+xml"/>
  <Override PartName="/xl/pivotTables/pivotTable58.xml" ContentType="application/vnd.openxmlformats-officedocument.spreadsheetml.pivotTable+xml"/>
  <Override PartName="/xl/tables/table20.xml" ContentType="application/vnd.openxmlformats-officedocument.spreadsheetml.table+xml"/>
  <Override PartName="/xl/drawings/drawing16.xml" ContentType="application/vnd.openxmlformats-officedocument.drawing+xml"/>
  <Override PartName="/xl/slicers/slicer16.xml" ContentType="application/vnd.ms-excel.slicer+xml"/>
  <Override PartName="/xl/charts/chart59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60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61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62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63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64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pivotTables/pivotTable59.xml" ContentType="application/vnd.openxmlformats-officedocument.spreadsheetml.pivotTable+xml"/>
  <Override PartName="/xl/pivotTables/pivotTable60.xml" ContentType="application/vnd.openxmlformats-officedocument.spreadsheetml.pivotTable+xml"/>
  <Override PartName="/xl/pivotTables/pivotTable61.xml" ContentType="application/vnd.openxmlformats-officedocument.spreadsheetml.pivotTable+xml"/>
  <Override PartName="/xl/tables/table21.xml" ContentType="application/vnd.openxmlformats-officedocument.spreadsheetml.table+xml"/>
  <Override PartName="/xl/pivotTables/pivotTable62.xml" ContentType="application/vnd.openxmlformats-officedocument.spreadsheetml.pivotTable+xml"/>
  <Override PartName="/xl/pivotTables/pivotTable63.xml" ContentType="application/vnd.openxmlformats-officedocument.spreadsheetml.pivotTable+xml"/>
  <Override PartName="/xl/pivotTables/pivotTable64.xml" ContentType="application/vnd.openxmlformats-officedocument.spreadsheetml.pivotTable+xml"/>
  <Override PartName="/xl/tables/table2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Archivos_REM\2018\Requerimientos\Rosa Levi\07\"/>
    </mc:Choice>
  </mc:AlternateContent>
  <bookViews>
    <workbookView xWindow="0" yWindow="0" windowWidth="11595" windowHeight="10440" tabRatio="779"/>
  </bookViews>
  <sheets>
    <sheet name="Inicio" sheetId="35" r:id="rId1"/>
    <sheet name="01" sheetId="16" r:id="rId2"/>
    <sheet name="Datos01" sheetId="50" state="hidden" r:id="rId3"/>
    <sheet name="02" sheetId="17" r:id="rId4"/>
    <sheet name="Datos02" sheetId="54" state="hidden" r:id="rId5"/>
    <sheet name="03" sheetId="36" r:id="rId6"/>
    <sheet name="Datos03" sheetId="55" state="hidden" r:id="rId7"/>
    <sheet name="04" sheetId="37" r:id="rId8"/>
    <sheet name="Datos04" sheetId="56" state="hidden" r:id="rId9"/>
    <sheet name="05" sheetId="38" r:id="rId10"/>
    <sheet name="Datos05" sheetId="58" state="hidden" r:id="rId11"/>
    <sheet name="06" sheetId="39" r:id="rId12"/>
    <sheet name="Datos06" sheetId="59" state="hidden" r:id="rId13"/>
    <sheet name="07" sheetId="40" r:id="rId14"/>
    <sheet name="Datos07.1" sheetId="60" state="hidden" r:id="rId15"/>
    <sheet name="Datos07.2" sheetId="75" state="hidden" r:id="rId16"/>
    <sheet name="Datos07.3" sheetId="74" state="hidden" r:id="rId17"/>
    <sheet name="08" sheetId="41" r:id="rId18"/>
    <sheet name="Datos08.1" sheetId="61" state="hidden" r:id="rId19"/>
    <sheet name="Datos08.2" sheetId="76" state="hidden" r:id="rId20"/>
    <sheet name="09" sheetId="42" r:id="rId21"/>
    <sheet name="Datos09" sheetId="62" state="hidden" r:id="rId22"/>
    <sheet name="10" sheetId="43" r:id="rId23"/>
    <sheet name="Datos10" sheetId="63" state="hidden" r:id="rId24"/>
    <sheet name="11" sheetId="44" r:id="rId25"/>
    <sheet name="Datos11" sheetId="64" state="hidden" r:id="rId26"/>
    <sheet name="12" sheetId="45" r:id="rId27"/>
    <sheet name="Datos12" sheetId="67" state="hidden" r:id="rId28"/>
    <sheet name="Datos12.2" sheetId="70" state="hidden" r:id="rId29"/>
    <sheet name="13" sheetId="46" r:id="rId30"/>
    <sheet name="14" sheetId="47" state="hidden" r:id="rId31"/>
    <sheet name="Datos13" sheetId="65" state="hidden" r:id="rId32"/>
    <sheet name="15" sheetId="48" r:id="rId33"/>
    <sheet name="Datos15" sheetId="66" state="hidden" r:id="rId34"/>
    <sheet name="17" sheetId="49" r:id="rId35"/>
    <sheet name="Datos17.1" sheetId="68" state="hidden" r:id="rId36"/>
    <sheet name="Datos17.2" sheetId="69" state="hidden" r:id="rId37"/>
    <sheet name="18" sheetId="53" r:id="rId38"/>
    <sheet name="Datos18.1" sheetId="71" state="hidden" r:id="rId39"/>
    <sheet name="Datos18.2" sheetId="72" state="hidden" r:id="rId40"/>
  </sheets>
  <externalReferences>
    <externalReference r:id="rId41"/>
    <externalReference r:id="rId42"/>
  </externalReferences>
  <definedNames>
    <definedName name="SegmentaciónDeDatos_Comuna">#N/A</definedName>
    <definedName name="SegmentaciónDeDatos_Comuna1">#N/A</definedName>
    <definedName name="SegmentaciónDeDatos_Comuna10">#N/A</definedName>
    <definedName name="SegmentaciónDeDatos_Comuna11">#N/A</definedName>
    <definedName name="SegmentaciónDeDatos_Comuna12">#N/A</definedName>
    <definedName name="SegmentaciónDeDatos_Comuna13">#N/A</definedName>
    <definedName name="SegmentaciónDeDatos_Comuna14">#N/A</definedName>
    <definedName name="SegmentaciónDeDatos_Comuna15">#N/A</definedName>
    <definedName name="SegmentaciónDeDatos_Comuna16">#N/A</definedName>
    <definedName name="SegmentaciónDeDatos_Comuna17">#N/A</definedName>
    <definedName name="SegmentaciónDeDatos_Comuna18">#N/A</definedName>
    <definedName name="SegmentaciónDeDatos_Comuna19">#N/A</definedName>
    <definedName name="SegmentaciónDeDatos_Comuna2">#N/A</definedName>
    <definedName name="SegmentaciónDeDatos_Comuna20">#N/A</definedName>
    <definedName name="SegmentaciónDeDatos_Comuna21">#N/A</definedName>
    <definedName name="SegmentaciónDeDatos_Comuna3">#N/A</definedName>
    <definedName name="SegmentaciónDeDatos_Comuna4">#N/A</definedName>
    <definedName name="SegmentaciónDeDatos_Comuna5">#N/A</definedName>
    <definedName name="SegmentaciónDeDatos_Comuna6">#N/A</definedName>
    <definedName name="SegmentaciónDeDatos_Comuna7">#N/A</definedName>
    <definedName name="SegmentaciónDeDatos_Comuna8">#N/A</definedName>
    <definedName name="SegmentaciónDeDatos_Comuna9">#N/A</definedName>
    <definedName name="SegmentaciónDeDatos_Mes">#N/A</definedName>
    <definedName name="SegmentaciónDeDatos_Mes1">#N/A</definedName>
    <definedName name="SegmentaciónDeDatos_Mes10">#N/A</definedName>
    <definedName name="SegmentaciónDeDatos_Mes11">#N/A</definedName>
    <definedName name="SegmentaciónDeDatos_Mes12">#N/A</definedName>
    <definedName name="SegmentaciónDeDatos_Mes13">#N/A</definedName>
    <definedName name="SegmentaciónDeDatos_Mes14">#N/A</definedName>
    <definedName name="SegmentaciónDeDatos_Mes15">#N/A</definedName>
    <definedName name="SegmentaciónDeDatos_Mes16">#N/A</definedName>
    <definedName name="SegmentaciónDeDatos_Mes17">#N/A</definedName>
    <definedName name="SegmentaciónDeDatos_Mes18">#N/A</definedName>
    <definedName name="SegmentaciónDeDatos_Mes19">#N/A</definedName>
    <definedName name="SegmentaciónDeDatos_Mes2">#N/A</definedName>
    <definedName name="SegmentaciónDeDatos_Mes3">#N/A</definedName>
    <definedName name="SegmentaciónDeDatos_Mes4">#N/A</definedName>
    <definedName name="SegmentaciónDeDatos_Mes5">#N/A</definedName>
    <definedName name="SegmentaciónDeDatos_Mes6">#N/A</definedName>
    <definedName name="SegmentaciónDeDatos_Mes7">#N/A</definedName>
    <definedName name="SegmentaciónDeDatos_Mes8">#N/A</definedName>
    <definedName name="SegmentaciónDeDatos_Mes9">#N/A</definedName>
    <definedName name="SegmentaciónDeDatos_Provincia">#N/A</definedName>
    <definedName name="SegmentaciónDeDatos_Provincia1">#N/A</definedName>
    <definedName name="SegmentaciónDeDatos_Provincia10">#N/A</definedName>
    <definedName name="SegmentaciónDeDatos_Provincia11">#N/A</definedName>
    <definedName name="SegmentaciónDeDatos_Provincia12">#N/A</definedName>
    <definedName name="SegmentaciónDeDatos_Provincia13">#N/A</definedName>
    <definedName name="SegmentaciónDeDatos_Provincia14">#N/A</definedName>
    <definedName name="SegmentaciónDeDatos_Provincia15">#N/A</definedName>
    <definedName name="SegmentaciónDeDatos_Provincia16">#N/A</definedName>
    <definedName name="SegmentaciónDeDatos_Provincia17">#N/A</definedName>
    <definedName name="SegmentaciónDeDatos_Provincia18">#N/A</definedName>
    <definedName name="SegmentaciónDeDatos_Provincia19">#N/A</definedName>
    <definedName name="SegmentaciónDeDatos_Provincia2">#N/A</definedName>
    <definedName name="SegmentaciónDeDatos_Provincia20">#N/A</definedName>
    <definedName name="SegmentaciónDeDatos_Provincia21">#N/A</definedName>
    <definedName name="SegmentaciónDeDatos_Provincia3">#N/A</definedName>
    <definedName name="SegmentaciónDeDatos_Provincia4">#N/A</definedName>
    <definedName name="SegmentaciónDeDatos_Provincia5">#N/A</definedName>
    <definedName name="SegmentaciónDeDatos_Provincia6">#N/A</definedName>
    <definedName name="SegmentaciónDeDatos_Provincia7">#N/A</definedName>
    <definedName name="SegmentaciónDeDatos_Provincia8">#N/A</definedName>
    <definedName name="SegmentaciónDeDatos_Provincia9">#N/A</definedName>
  </definedNames>
  <calcPr calcId="162913"/>
  <pivotCaches>
    <pivotCache cacheId="409" r:id="rId43"/>
    <pivotCache cacheId="439" r:id="rId44"/>
    <pivotCache cacheId="467" r:id="rId45"/>
    <pivotCache cacheId="527" r:id="rId46"/>
    <pivotCache cacheId="557" r:id="rId47"/>
    <pivotCache cacheId="565" r:id="rId48"/>
    <pivotCache cacheId="595" r:id="rId49"/>
    <pivotCache cacheId="669" r:id="rId50"/>
    <pivotCache cacheId="699" r:id="rId51"/>
    <pivotCache cacheId="779" r:id="rId52"/>
    <pivotCache cacheId="794" r:id="rId53"/>
    <pivotCache cacheId="809" r:id="rId54"/>
    <pivotCache cacheId="824" r:id="rId55"/>
    <pivotCache cacheId="878" r:id="rId56"/>
    <pivotCache cacheId="883" r:id="rId57"/>
    <pivotCache cacheId="888" r:id="rId58"/>
    <pivotCache cacheId="893" r:id="rId59"/>
    <pivotCache cacheId="898" r:id="rId60"/>
    <pivotCache cacheId="903" r:id="rId61"/>
    <pivotCache cacheId="908" r:id="rId62"/>
    <pivotCache cacheId="913" r:id="rId63"/>
    <pivotCache cacheId="918" r:id="rId64"/>
  </pivotCaches>
  <extLst>
    <ext xmlns:x14="http://schemas.microsoft.com/office/spreadsheetml/2009/9/main" uri="{BBE1A952-AA13-448e-AADC-164F8A28A991}">
      <x14:slicerCaches>
        <x14:slicerCache r:id="rId65"/>
        <x14:slicerCache r:id="rId66"/>
        <x14:slicerCache r:id="rId67"/>
        <x14:slicerCache r:id="rId68"/>
        <x14:slicerCache r:id="rId69"/>
        <x14:slicerCache r:id="rId70"/>
        <x14:slicerCache r:id="rId71"/>
        <x14:slicerCache r:id="rId72"/>
        <x14:slicerCache r:id="rId73"/>
        <x14:slicerCache r:id="rId74"/>
        <x14:slicerCache r:id="rId75"/>
        <x14:slicerCache r:id="rId76"/>
        <x14:slicerCache r:id="rId77"/>
        <x14:slicerCache r:id="rId78"/>
        <x14:slicerCache r:id="rId79"/>
        <x14:slicerCache r:id="rId80"/>
        <x14:slicerCache r:id="rId81"/>
        <x14:slicerCache r:id="rId82"/>
        <x14:slicerCache r:id="rId83"/>
        <x14:slicerCache r:id="rId84"/>
        <x14:slicerCache r:id="rId85"/>
        <x14:slicerCache r:id="rId86"/>
        <x14:slicerCache r:id="rId87"/>
        <x14:slicerCache r:id="rId88"/>
        <x14:slicerCache r:id="rId89"/>
        <x14:slicerCache r:id="rId90"/>
        <x14:slicerCache r:id="rId91"/>
        <x14:slicerCache r:id="rId92"/>
        <x14:slicerCache r:id="rId93"/>
        <x14:slicerCache r:id="rId94"/>
        <x14:slicerCache r:id="rId95"/>
        <x14:slicerCache r:id="rId96"/>
        <x14:slicerCache r:id="rId97"/>
        <x14:slicerCache r:id="rId98"/>
        <x14:slicerCache r:id="rId99"/>
        <x14:slicerCache r:id="rId100"/>
        <x14:slicerCache r:id="rId101"/>
        <x14:slicerCache r:id="rId102"/>
        <x14:slicerCache r:id="rId103"/>
        <x14:slicerCache r:id="rId104"/>
        <x14:slicerCache r:id="rId105"/>
        <x14:slicerCache r:id="rId106"/>
        <x14:slicerCache r:id="rId107"/>
        <x14:slicerCache r:id="rId108"/>
        <x14:slicerCache r:id="rId109"/>
        <x14:slicerCache r:id="rId110"/>
        <x14:slicerCache r:id="rId111"/>
        <x14:slicerCache r:id="rId112"/>
        <x14:slicerCache r:id="rId113"/>
        <x14:slicerCache r:id="rId114"/>
        <x14:slicerCache r:id="rId115"/>
        <x14:slicerCache r:id="rId116"/>
        <x14:slicerCache r:id="rId117"/>
        <x14:slicerCache r:id="rId118"/>
        <x14:slicerCache r:id="rId119"/>
        <x14:slicerCache r:id="rId120"/>
        <x14:slicerCache r:id="rId121"/>
        <x14:slicerCache r:id="rId122"/>
        <x14:slicerCache r:id="rId123"/>
        <x14:slicerCache r:id="rId124"/>
        <x14:slicerCache r:id="rId125"/>
        <x14:slicerCache r:id="rId126"/>
        <x14:slicerCache r:id="rId127"/>
        <x14:slicerCache r:id="rId12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53" l="1"/>
  <c r="H16" i="53"/>
  <c r="H15" i="53"/>
  <c r="H13" i="53"/>
  <c r="H12" i="53"/>
  <c r="H11" i="53"/>
  <c r="H10" i="53"/>
  <c r="H8" i="53"/>
  <c r="H7" i="53"/>
  <c r="H5" i="53"/>
  <c r="G17" i="53"/>
  <c r="G16" i="53"/>
  <c r="G15" i="53"/>
  <c r="G13" i="53"/>
  <c r="G12" i="53"/>
  <c r="G11" i="53"/>
  <c r="G10" i="53"/>
  <c r="G8" i="53"/>
  <c r="G7" i="53"/>
  <c r="G5" i="53"/>
  <c r="F17" i="53"/>
  <c r="F16" i="53"/>
  <c r="F15" i="53"/>
  <c r="F13" i="53"/>
  <c r="F12" i="53"/>
  <c r="F11" i="53"/>
  <c r="F10" i="53"/>
  <c r="F8" i="53"/>
  <c r="F7" i="53"/>
  <c r="F5" i="53"/>
  <c r="E17" i="53"/>
  <c r="E16" i="53"/>
  <c r="E15" i="53"/>
  <c r="E13" i="53"/>
  <c r="E12" i="53"/>
  <c r="E11" i="53"/>
  <c r="E10" i="53"/>
  <c r="E8" i="53"/>
  <c r="E7" i="53"/>
  <c r="E5" i="53"/>
  <c r="D17" i="53"/>
  <c r="D16" i="53"/>
  <c r="D15" i="53"/>
  <c r="D13" i="53"/>
  <c r="D12" i="53"/>
  <c r="D11" i="53"/>
  <c r="D10" i="53"/>
  <c r="D8" i="53"/>
  <c r="D7" i="53"/>
  <c r="D5" i="53"/>
  <c r="C17" i="53"/>
  <c r="C16" i="53"/>
  <c r="C15" i="53"/>
  <c r="C13" i="53"/>
  <c r="C12" i="53"/>
  <c r="C11" i="53"/>
  <c r="C10" i="53"/>
  <c r="C8" i="53"/>
  <c r="C7" i="53"/>
  <c r="C5" i="53"/>
  <c r="B16" i="53"/>
  <c r="B15" i="53"/>
  <c r="B13" i="53"/>
  <c r="B7" i="53"/>
  <c r="H17" i="48"/>
  <c r="H12" i="48"/>
  <c r="H11" i="48"/>
  <c r="H10" i="48"/>
  <c r="H8" i="48"/>
  <c r="H5" i="48"/>
  <c r="G17" i="48"/>
  <c r="G12" i="48"/>
  <c r="G11" i="48"/>
  <c r="G10" i="48"/>
  <c r="G8" i="48"/>
  <c r="G5" i="48"/>
  <c r="F17" i="48"/>
  <c r="F12" i="48"/>
  <c r="F11" i="48"/>
  <c r="F10" i="48"/>
  <c r="F8" i="48"/>
  <c r="F5" i="48"/>
  <c r="E17" i="48"/>
  <c r="E12" i="48"/>
  <c r="E11" i="48"/>
  <c r="E10" i="48"/>
  <c r="E8" i="48"/>
  <c r="E5" i="48"/>
  <c r="D17" i="48"/>
  <c r="D12" i="48"/>
  <c r="D11" i="48"/>
  <c r="D10" i="48"/>
  <c r="D8" i="48"/>
  <c r="D5" i="48"/>
  <c r="C17" i="48"/>
  <c r="C12" i="48"/>
  <c r="C11" i="48"/>
  <c r="C10" i="48"/>
  <c r="C8" i="48"/>
  <c r="C5" i="48"/>
  <c r="H17" i="46"/>
  <c r="H16" i="46"/>
  <c r="H15" i="46"/>
  <c r="H13" i="46"/>
  <c r="H12" i="46"/>
  <c r="H11" i="46"/>
  <c r="H10" i="46"/>
  <c r="H8" i="46"/>
  <c r="H7" i="46"/>
  <c r="H5" i="46"/>
  <c r="G17" i="46"/>
  <c r="G16" i="46"/>
  <c r="G15" i="46"/>
  <c r="G13" i="46"/>
  <c r="G12" i="46"/>
  <c r="G11" i="46"/>
  <c r="G10" i="46"/>
  <c r="G8" i="46"/>
  <c r="G7" i="46"/>
  <c r="G5" i="46"/>
  <c r="F17" i="46"/>
  <c r="F16" i="46"/>
  <c r="F15" i="46"/>
  <c r="F13" i="46"/>
  <c r="F12" i="46"/>
  <c r="F11" i="46"/>
  <c r="F10" i="46"/>
  <c r="F8" i="46"/>
  <c r="F7" i="46"/>
  <c r="F5" i="46"/>
  <c r="E17" i="46"/>
  <c r="E16" i="46"/>
  <c r="E15" i="46"/>
  <c r="E13" i="46"/>
  <c r="E12" i="46"/>
  <c r="E11" i="46"/>
  <c r="E10" i="46"/>
  <c r="E8" i="46"/>
  <c r="E7" i="46"/>
  <c r="E5" i="46"/>
  <c r="D17" i="46"/>
  <c r="D16" i="46"/>
  <c r="D15" i="46"/>
  <c r="D13" i="46"/>
  <c r="D12" i="46"/>
  <c r="D11" i="46"/>
  <c r="D10" i="46"/>
  <c r="D8" i="46"/>
  <c r="D7" i="46"/>
  <c r="D5" i="46"/>
  <c r="C17" i="46"/>
  <c r="C16" i="46"/>
  <c r="C15" i="46"/>
  <c r="C13" i="46"/>
  <c r="C12" i="46"/>
  <c r="C11" i="46"/>
  <c r="C10" i="46"/>
  <c r="C8" i="46"/>
  <c r="C7" i="46"/>
  <c r="C5" i="46"/>
  <c r="B16" i="46"/>
  <c r="B15" i="46"/>
  <c r="B13" i="46"/>
  <c r="B7" i="46"/>
  <c r="E56" i="40" l="1"/>
  <c r="D56" i="40"/>
  <c r="B56" i="40"/>
  <c r="H46" i="40"/>
  <c r="G46" i="40"/>
  <c r="H17" i="38"/>
  <c r="H13" i="38"/>
  <c r="H12" i="38"/>
  <c r="H11" i="38"/>
  <c r="H10" i="38"/>
  <c r="H8" i="38"/>
  <c r="H5" i="38"/>
  <c r="H4" i="38"/>
  <c r="G17" i="38"/>
  <c r="G16" i="38"/>
  <c r="G12" i="38"/>
  <c r="G11" i="38"/>
  <c r="G10" i="38"/>
  <c r="G8" i="38"/>
  <c r="G7" i="38"/>
  <c r="G5" i="38"/>
  <c r="F17" i="38"/>
  <c r="F12" i="38"/>
  <c r="F11" i="38"/>
  <c r="F10" i="38"/>
  <c r="F8" i="38"/>
  <c r="F5" i="38"/>
  <c r="E17" i="38"/>
  <c r="E15" i="38"/>
  <c r="E13" i="38"/>
  <c r="E12" i="38"/>
  <c r="E11" i="38"/>
  <c r="E10" i="38"/>
  <c r="E8" i="38"/>
  <c r="E5" i="38"/>
  <c r="D17" i="38"/>
  <c r="D12" i="38"/>
  <c r="D11" i="38"/>
  <c r="D10" i="38"/>
  <c r="D8" i="38"/>
  <c r="D5" i="38"/>
  <c r="C17" i="38"/>
  <c r="C12" i="38"/>
  <c r="C11" i="38"/>
  <c r="C10" i="38"/>
  <c r="C8" i="38"/>
  <c r="C5" i="38"/>
  <c r="B14" i="38"/>
  <c r="H67" i="53"/>
  <c r="G67" i="53"/>
  <c r="F67" i="53"/>
  <c r="E67" i="53"/>
  <c r="D67" i="53"/>
  <c r="C67" i="53"/>
  <c r="B67" i="53"/>
  <c r="H66" i="53"/>
  <c r="G66" i="53"/>
  <c r="F66" i="53"/>
  <c r="E66" i="53"/>
  <c r="D66" i="53"/>
  <c r="C66" i="53"/>
  <c r="B66" i="53"/>
  <c r="H65" i="53"/>
  <c r="G65" i="53"/>
  <c r="F65" i="53"/>
  <c r="E65" i="53"/>
  <c r="D65" i="53"/>
  <c r="C65" i="53"/>
  <c r="B65" i="53"/>
  <c r="H64" i="53"/>
  <c r="G64" i="53"/>
  <c r="F64" i="53"/>
  <c r="E64" i="53"/>
  <c r="D64" i="53"/>
  <c r="C64" i="53"/>
  <c r="B64" i="53"/>
  <c r="H63" i="53"/>
  <c r="G63" i="53"/>
  <c r="F63" i="53"/>
  <c r="E63" i="53"/>
  <c r="D63" i="53"/>
  <c r="C63" i="53"/>
  <c r="B63" i="53"/>
  <c r="H62" i="53"/>
  <c r="G62" i="53"/>
  <c r="F62" i="53"/>
  <c r="E62" i="53"/>
  <c r="D62" i="53"/>
  <c r="C62" i="53"/>
  <c r="B62" i="53"/>
  <c r="H61" i="53"/>
  <c r="G61" i="53"/>
  <c r="F61" i="53"/>
  <c r="E61" i="53"/>
  <c r="D61" i="53"/>
  <c r="C61" i="53"/>
  <c r="B61" i="53"/>
  <c r="H60" i="53"/>
  <c r="G60" i="53"/>
  <c r="F60" i="53"/>
  <c r="E60" i="53"/>
  <c r="D60" i="53"/>
  <c r="C60" i="53"/>
  <c r="B60" i="53"/>
  <c r="H59" i="53"/>
  <c r="G59" i="53"/>
  <c r="F59" i="53"/>
  <c r="E59" i="53"/>
  <c r="D59" i="53"/>
  <c r="C59" i="53"/>
  <c r="B59" i="53"/>
  <c r="H57" i="53"/>
  <c r="G57" i="53"/>
  <c r="F57" i="53"/>
  <c r="E57" i="53"/>
  <c r="D57" i="53"/>
  <c r="C57" i="53"/>
  <c r="B57" i="53"/>
  <c r="H56" i="53"/>
  <c r="G56" i="53"/>
  <c r="F56" i="53"/>
  <c r="E56" i="53"/>
  <c r="D56" i="53"/>
  <c r="C56" i="53"/>
  <c r="B56" i="53"/>
  <c r="H55" i="53"/>
  <c r="G55" i="53"/>
  <c r="F55" i="53"/>
  <c r="E55" i="53"/>
  <c r="D55" i="53"/>
  <c r="C55" i="53"/>
  <c r="B55" i="53"/>
  <c r="H54" i="53"/>
  <c r="G54" i="53"/>
  <c r="F54" i="53"/>
  <c r="E54" i="53"/>
  <c r="D54" i="53"/>
  <c r="C54" i="53"/>
  <c r="B54" i="53"/>
  <c r="H53" i="53"/>
  <c r="G53" i="53"/>
  <c r="F53" i="53"/>
  <c r="E53" i="53"/>
  <c r="D53" i="53"/>
  <c r="C53" i="53"/>
  <c r="B53" i="53"/>
  <c r="H52" i="53"/>
  <c r="G52" i="53"/>
  <c r="F52" i="53"/>
  <c r="E52" i="53"/>
  <c r="D52" i="53"/>
  <c r="C52" i="53"/>
  <c r="B52" i="53"/>
  <c r="H51" i="53"/>
  <c r="G51" i="53"/>
  <c r="F51" i="53"/>
  <c r="E51" i="53"/>
  <c r="D51" i="53"/>
  <c r="C51" i="53"/>
  <c r="B51" i="53"/>
  <c r="H50" i="53"/>
  <c r="G50" i="53"/>
  <c r="F50" i="53"/>
  <c r="E50" i="53"/>
  <c r="D50" i="53"/>
  <c r="C50" i="53"/>
  <c r="B50" i="53"/>
  <c r="H49" i="53"/>
  <c r="G49" i="53"/>
  <c r="F49" i="53"/>
  <c r="E49" i="53"/>
  <c r="D49" i="53"/>
  <c r="C49" i="53"/>
  <c r="B49" i="53"/>
  <c r="H48" i="53"/>
  <c r="G48" i="53"/>
  <c r="F48" i="53"/>
  <c r="E48" i="53"/>
  <c r="D48" i="53"/>
  <c r="C48" i="53"/>
  <c r="B48" i="53"/>
  <c r="H47" i="53"/>
  <c r="G47" i="53"/>
  <c r="F47" i="53"/>
  <c r="E47" i="53"/>
  <c r="D47" i="53"/>
  <c r="C47" i="53"/>
  <c r="B47" i="53"/>
  <c r="H46" i="53"/>
  <c r="G46" i="53"/>
  <c r="F46" i="53"/>
  <c r="E46" i="53"/>
  <c r="D46" i="53"/>
  <c r="C46" i="53"/>
  <c r="B46" i="53"/>
  <c r="H45" i="53"/>
  <c r="G45" i="53"/>
  <c r="F45" i="53"/>
  <c r="E45" i="53"/>
  <c r="D45" i="53"/>
  <c r="C45" i="53"/>
  <c r="B45" i="53"/>
  <c r="H44" i="53"/>
  <c r="G44" i="53"/>
  <c r="F44" i="53"/>
  <c r="E44" i="53"/>
  <c r="D44" i="53"/>
  <c r="C44" i="53"/>
  <c r="B44" i="53"/>
  <c r="H27" i="53"/>
  <c r="G27" i="53"/>
  <c r="F27" i="53"/>
  <c r="E27" i="53"/>
  <c r="D27" i="53"/>
  <c r="C27" i="53"/>
  <c r="B27" i="53"/>
  <c r="H26" i="53"/>
  <c r="G26" i="53"/>
  <c r="F26" i="53"/>
  <c r="E26" i="53"/>
  <c r="D26" i="53"/>
  <c r="C26" i="53"/>
  <c r="B26" i="53"/>
  <c r="H25" i="53"/>
  <c r="G25" i="53"/>
  <c r="F25" i="53"/>
  <c r="E25" i="53"/>
  <c r="D25" i="53"/>
  <c r="C25" i="53"/>
  <c r="B25" i="53"/>
  <c r="H24" i="53"/>
  <c r="G24" i="53"/>
  <c r="F24" i="53"/>
  <c r="E24" i="53"/>
  <c r="D24" i="53"/>
  <c r="C24" i="53"/>
  <c r="B24" i="53"/>
  <c r="H23" i="53"/>
  <c r="G23" i="53"/>
  <c r="F23" i="53"/>
  <c r="E23" i="53"/>
  <c r="D23" i="53"/>
  <c r="C23" i="53"/>
  <c r="B23" i="53"/>
  <c r="H22" i="53"/>
  <c r="H14" i="53" s="1"/>
  <c r="G22" i="53"/>
  <c r="G14" i="53" s="1"/>
  <c r="F22" i="53"/>
  <c r="F14" i="53" s="1"/>
  <c r="E22" i="53"/>
  <c r="E14" i="53" s="1"/>
  <c r="D22" i="53"/>
  <c r="D14" i="53" s="1"/>
  <c r="C22" i="53"/>
  <c r="C14" i="53" s="1"/>
  <c r="B22" i="53"/>
  <c r="B14" i="53" s="1"/>
  <c r="H21" i="53"/>
  <c r="H9" i="53" s="1"/>
  <c r="G21" i="53"/>
  <c r="G9" i="53" s="1"/>
  <c r="F21" i="53"/>
  <c r="F9" i="53" s="1"/>
  <c r="E21" i="53"/>
  <c r="E9" i="53" s="1"/>
  <c r="D21" i="53"/>
  <c r="D9" i="53" s="1"/>
  <c r="C21" i="53"/>
  <c r="C9" i="53" s="1"/>
  <c r="B21" i="53"/>
  <c r="B9" i="53" s="1"/>
  <c r="H20" i="53"/>
  <c r="H6" i="53" s="1"/>
  <c r="G20" i="53"/>
  <c r="G6" i="53" s="1"/>
  <c r="F20" i="53"/>
  <c r="F6" i="53" s="1"/>
  <c r="E20" i="53"/>
  <c r="E6" i="53" s="1"/>
  <c r="D20" i="53"/>
  <c r="D6" i="53" s="1"/>
  <c r="C20" i="53"/>
  <c r="C6" i="53" s="1"/>
  <c r="B20" i="53"/>
  <c r="B6" i="53" s="1"/>
  <c r="H19" i="53"/>
  <c r="H4" i="53" s="1"/>
  <c r="G19" i="53"/>
  <c r="G4" i="53" s="1"/>
  <c r="F19" i="53"/>
  <c r="F4" i="53" s="1"/>
  <c r="E19" i="53"/>
  <c r="E4" i="53" s="1"/>
  <c r="D19" i="53"/>
  <c r="D4" i="53" s="1"/>
  <c r="C19" i="53"/>
  <c r="C4" i="53" s="1"/>
  <c r="B19" i="53"/>
  <c r="B4" i="53" s="1"/>
  <c r="B17" i="53"/>
  <c r="B12" i="53"/>
  <c r="B11" i="53"/>
  <c r="B10" i="53"/>
  <c r="B8" i="53"/>
  <c r="B5" i="53"/>
  <c r="H68" i="49"/>
  <c r="G68" i="49"/>
  <c r="F68" i="49"/>
  <c r="E68" i="49"/>
  <c r="D68" i="49"/>
  <c r="C68" i="49"/>
  <c r="B68" i="49"/>
  <c r="H67" i="49"/>
  <c r="G67" i="49"/>
  <c r="F67" i="49"/>
  <c r="E67" i="49"/>
  <c r="D67" i="49"/>
  <c r="C67" i="49"/>
  <c r="B67" i="49"/>
  <c r="H66" i="49"/>
  <c r="G66" i="49"/>
  <c r="F66" i="49"/>
  <c r="E66" i="49"/>
  <c r="D66" i="49"/>
  <c r="C66" i="49"/>
  <c r="B66" i="49"/>
  <c r="H65" i="49"/>
  <c r="G65" i="49"/>
  <c r="F65" i="49"/>
  <c r="E65" i="49"/>
  <c r="D65" i="49"/>
  <c r="C65" i="49"/>
  <c r="B65" i="49"/>
  <c r="H64" i="49"/>
  <c r="G64" i="49"/>
  <c r="F64" i="49"/>
  <c r="E64" i="49"/>
  <c r="D64" i="49"/>
  <c r="C64" i="49"/>
  <c r="B64" i="49"/>
  <c r="H63" i="49"/>
  <c r="G63" i="49"/>
  <c r="F63" i="49"/>
  <c r="E63" i="49"/>
  <c r="D63" i="49"/>
  <c r="C63" i="49"/>
  <c r="B63" i="49"/>
  <c r="H62" i="49"/>
  <c r="G62" i="49"/>
  <c r="F62" i="49"/>
  <c r="E62" i="49"/>
  <c r="D62" i="49"/>
  <c r="C62" i="49"/>
  <c r="B62" i="49"/>
  <c r="H61" i="49"/>
  <c r="G61" i="49"/>
  <c r="F61" i="49"/>
  <c r="E61" i="49"/>
  <c r="D61" i="49"/>
  <c r="C61" i="49"/>
  <c r="B61" i="49"/>
  <c r="H60" i="49"/>
  <c r="G60" i="49"/>
  <c r="F60" i="49"/>
  <c r="E60" i="49"/>
  <c r="D60" i="49"/>
  <c r="C60" i="49"/>
  <c r="B60" i="49"/>
  <c r="H58" i="49"/>
  <c r="G58" i="49"/>
  <c r="F58" i="49"/>
  <c r="E58" i="49"/>
  <c r="D58" i="49"/>
  <c r="C58" i="49"/>
  <c r="B58" i="49"/>
  <c r="H57" i="49"/>
  <c r="G57" i="49"/>
  <c r="F57" i="49"/>
  <c r="E57" i="49"/>
  <c r="D57" i="49"/>
  <c r="C57" i="49"/>
  <c r="B57" i="49"/>
  <c r="H56" i="49"/>
  <c r="G56" i="49"/>
  <c r="F56" i="49"/>
  <c r="E56" i="49"/>
  <c r="D56" i="49"/>
  <c r="C56" i="49"/>
  <c r="B56" i="49"/>
  <c r="H55" i="49"/>
  <c r="G55" i="49"/>
  <c r="F55" i="49"/>
  <c r="E55" i="49"/>
  <c r="D55" i="49"/>
  <c r="C55" i="49"/>
  <c r="B55" i="49"/>
  <c r="H54" i="49"/>
  <c r="G54" i="49"/>
  <c r="F54" i="49"/>
  <c r="E54" i="49"/>
  <c r="D54" i="49"/>
  <c r="C54" i="49"/>
  <c r="B54" i="49"/>
  <c r="H53" i="49"/>
  <c r="G53" i="49"/>
  <c r="F53" i="49"/>
  <c r="E53" i="49"/>
  <c r="D53" i="49"/>
  <c r="C53" i="49"/>
  <c r="B53" i="49"/>
  <c r="H52" i="49"/>
  <c r="G52" i="49"/>
  <c r="F52" i="49"/>
  <c r="E52" i="49"/>
  <c r="D52" i="49"/>
  <c r="C52" i="49"/>
  <c r="B52" i="49"/>
  <c r="H51" i="49"/>
  <c r="G51" i="49"/>
  <c r="F51" i="49"/>
  <c r="E51" i="49"/>
  <c r="D51" i="49"/>
  <c r="C51" i="49"/>
  <c r="B51" i="49"/>
  <c r="H50" i="49"/>
  <c r="G50" i="49"/>
  <c r="F50" i="49"/>
  <c r="E50" i="49"/>
  <c r="D50" i="49"/>
  <c r="C50" i="49"/>
  <c r="B50" i="49"/>
  <c r="H49" i="49"/>
  <c r="G49" i="49"/>
  <c r="F49" i="49"/>
  <c r="E49" i="49"/>
  <c r="D49" i="49"/>
  <c r="C49" i="49"/>
  <c r="B49" i="49"/>
  <c r="H48" i="49"/>
  <c r="G48" i="49"/>
  <c r="F48" i="49"/>
  <c r="E48" i="49"/>
  <c r="D48" i="49"/>
  <c r="C48" i="49"/>
  <c r="B48" i="49"/>
  <c r="H47" i="49"/>
  <c r="G47" i="49"/>
  <c r="F47" i="49"/>
  <c r="E47" i="49"/>
  <c r="D47" i="49"/>
  <c r="C47" i="49"/>
  <c r="B47" i="49"/>
  <c r="H46" i="49"/>
  <c r="G46" i="49"/>
  <c r="F46" i="49"/>
  <c r="E46" i="49"/>
  <c r="D46" i="49"/>
  <c r="C46" i="49"/>
  <c r="B46" i="49"/>
  <c r="H45" i="49"/>
  <c r="G45" i="49"/>
  <c r="F45" i="49"/>
  <c r="E45" i="49"/>
  <c r="D45" i="49"/>
  <c r="C45" i="49"/>
  <c r="B45" i="49"/>
  <c r="H27" i="49"/>
  <c r="G27" i="49"/>
  <c r="F27" i="49"/>
  <c r="E27" i="49"/>
  <c r="D27" i="49"/>
  <c r="C27" i="49"/>
  <c r="B27" i="49"/>
  <c r="H26" i="49"/>
  <c r="G26" i="49"/>
  <c r="F26" i="49"/>
  <c r="E26" i="49"/>
  <c r="D26" i="49"/>
  <c r="C26" i="49"/>
  <c r="B26" i="49"/>
  <c r="H25" i="49"/>
  <c r="G25" i="49"/>
  <c r="F25" i="49"/>
  <c r="E25" i="49"/>
  <c r="D25" i="49"/>
  <c r="C25" i="49"/>
  <c r="B25" i="49"/>
  <c r="H24" i="49"/>
  <c r="G24" i="49"/>
  <c r="F24" i="49"/>
  <c r="E24" i="49"/>
  <c r="D24" i="49"/>
  <c r="C24" i="49"/>
  <c r="B24" i="49"/>
  <c r="H23" i="49"/>
  <c r="G23" i="49"/>
  <c r="F23" i="49"/>
  <c r="E23" i="49"/>
  <c r="D23" i="49"/>
  <c r="C23" i="49"/>
  <c r="B23" i="49"/>
  <c r="H22" i="49"/>
  <c r="G22" i="49"/>
  <c r="F22" i="49"/>
  <c r="E22" i="49"/>
  <c r="D22" i="49"/>
  <c r="C22" i="49"/>
  <c r="B22" i="49"/>
  <c r="H21" i="49"/>
  <c r="G21" i="49"/>
  <c r="F21" i="49"/>
  <c r="E21" i="49"/>
  <c r="D21" i="49"/>
  <c r="C21" i="49"/>
  <c r="B21" i="49"/>
  <c r="H20" i="49"/>
  <c r="G20" i="49"/>
  <c r="F20" i="49"/>
  <c r="E20" i="49"/>
  <c r="D20" i="49"/>
  <c r="C20" i="49"/>
  <c r="B20" i="49"/>
  <c r="H19" i="49"/>
  <c r="G19" i="49"/>
  <c r="F19" i="49"/>
  <c r="E19" i="49"/>
  <c r="D19" i="49"/>
  <c r="C19" i="49"/>
  <c r="B19" i="49"/>
  <c r="H17" i="49"/>
  <c r="G17" i="49"/>
  <c r="F17" i="49"/>
  <c r="E17" i="49"/>
  <c r="D17" i="49"/>
  <c r="C17" i="49"/>
  <c r="B17" i="49"/>
  <c r="H16" i="49"/>
  <c r="G16" i="49"/>
  <c r="F16" i="49"/>
  <c r="E16" i="49"/>
  <c r="D16" i="49"/>
  <c r="C16" i="49"/>
  <c r="B16" i="49"/>
  <c r="H15" i="49"/>
  <c r="G15" i="49"/>
  <c r="F15" i="49"/>
  <c r="E15" i="49"/>
  <c r="D15" i="49"/>
  <c r="C15" i="49"/>
  <c r="B15" i="49"/>
  <c r="H14" i="49"/>
  <c r="G14" i="49"/>
  <c r="F14" i="49"/>
  <c r="E14" i="49"/>
  <c r="D14" i="49"/>
  <c r="C14" i="49"/>
  <c r="B14" i="49"/>
  <c r="H13" i="49"/>
  <c r="G13" i="49"/>
  <c r="F13" i="49"/>
  <c r="E13" i="49"/>
  <c r="D13" i="49"/>
  <c r="C13" i="49"/>
  <c r="B13" i="49"/>
  <c r="H12" i="49"/>
  <c r="G12" i="49"/>
  <c r="F12" i="49"/>
  <c r="E12" i="49"/>
  <c r="D12" i="49"/>
  <c r="C12" i="49"/>
  <c r="B12" i="49"/>
  <c r="H11" i="49"/>
  <c r="G11" i="49"/>
  <c r="F11" i="49"/>
  <c r="E11" i="49"/>
  <c r="D11" i="49"/>
  <c r="C11" i="49"/>
  <c r="B11" i="49"/>
  <c r="H10" i="49"/>
  <c r="G10" i="49"/>
  <c r="F10" i="49"/>
  <c r="E10" i="49"/>
  <c r="D10" i="49"/>
  <c r="C10" i="49"/>
  <c r="B10" i="49"/>
  <c r="H9" i="49"/>
  <c r="G9" i="49"/>
  <c r="F9" i="49"/>
  <c r="E9" i="49"/>
  <c r="D9" i="49"/>
  <c r="C9" i="49"/>
  <c r="B9" i="49"/>
  <c r="H8" i="49"/>
  <c r="G8" i="49"/>
  <c r="F8" i="49"/>
  <c r="E8" i="49"/>
  <c r="D8" i="49"/>
  <c r="C8" i="49"/>
  <c r="B8" i="49"/>
  <c r="H7" i="49"/>
  <c r="G7" i="49"/>
  <c r="F7" i="49"/>
  <c r="E7" i="49"/>
  <c r="D7" i="49"/>
  <c r="C7" i="49"/>
  <c r="B7" i="49"/>
  <c r="H6" i="49"/>
  <c r="G6" i="49"/>
  <c r="F6" i="49"/>
  <c r="E6" i="49"/>
  <c r="D6" i="49"/>
  <c r="C6" i="49"/>
  <c r="B6" i="49"/>
  <c r="H5" i="49"/>
  <c r="G5" i="49"/>
  <c r="F5" i="49"/>
  <c r="E5" i="49"/>
  <c r="D5" i="49"/>
  <c r="C5" i="49"/>
  <c r="B5" i="49"/>
  <c r="H4" i="49"/>
  <c r="G4" i="49"/>
  <c r="F4" i="49"/>
  <c r="E4" i="49"/>
  <c r="D4" i="49"/>
  <c r="C4" i="49"/>
  <c r="B4" i="49"/>
  <c r="H27" i="48"/>
  <c r="H16" i="48" s="1"/>
  <c r="G27" i="48"/>
  <c r="G16" i="48" s="1"/>
  <c r="F27" i="48"/>
  <c r="F16" i="48" s="1"/>
  <c r="E27" i="48"/>
  <c r="E16" i="48" s="1"/>
  <c r="D27" i="48"/>
  <c r="D16" i="48" s="1"/>
  <c r="C27" i="48"/>
  <c r="C16" i="48" s="1"/>
  <c r="B27" i="48"/>
  <c r="B16" i="48" s="1"/>
  <c r="H26" i="48"/>
  <c r="H7" i="48" s="1"/>
  <c r="G26" i="48"/>
  <c r="G7" i="48" s="1"/>
  <c r="F26" i="48"/>
  <c r="F7" i="48" s="1"/>
  <c r="E26" i="48"/>
  <c r="E7" i="48" s="1"/>
  <c r="D26" i="48"/>
  <c r="D7" i="48" s="1"/>
  <c r="C26" i="48"/>
  <c r="C7" i="48" s="1"/>
  <c r="B26" i="48"/>
  <c r="B7" i="48" s="1"/>
  <c r="H25" i="48"/>
  <c r="G25" i="48"/>
  <c r="F25" i="48"/>
  <c r="E25" i="48"/>
  <c r="D25" i="48"/>
  <c r="C25" i="48"/>
  <c r="B25" i="48"/>
  <c r="H24" i="48"/>
  <c r="H13" i="48" s="1"/>
  <c r="G24" i="48"/>
  <c r="G13" i="48" s="1"/>
  <c r="F24" i="48"/>
  <c r="F13" i="48" s="1"/>
  <c r="E24" i="48"/>
  <c r="E13" i="48" s="1"/>
  <c r="D24" i="48"/>
  <c r="D13" i="48" s="1"/>
  <c r="C24" i="48"/>
  <c r="C13" i="48" s="1"/>
  <c r="B24" i="48"/>
  <c r="B13" i="48" s="1"/>
  <c r="H23" i="48"/>
  <c r="H15" i="48" s="1"/>
  <c r="G23" i="48"/>
  <c r="G15" i="48" s="1"/>
  <c r="F23" i="48"/>
  <c r="F15" i="48" s="1"/>
  <c r="E23" i="48"/>
  <c r="E15" i="48" s="1"/>
  <c r="D23" i="48"/>
  <c r="D15" i="48" s="1"/>
  <c r="C23" i="48"/>
  <c r="C15" i="48" s="1"/>
  <c r="B23" i="48"/>
  <c r="B15" i="48" s="1"/>
  <c r="H22" i="48"/>
  <c r="H14" i="48" s="1"/>
  <c r="G22" i="48"/>
  <c r="G14" i="48" s="1"/>
  <c r="F22" i="48"/>
  <c r="F14" i="48" s="1"/>
  <c r="E22" i="48"/>
  <c r="E14" i="48" s="1"/>
  <c r="D22" i="48"/>
  <c r="D14" i="48" s="1"/>
  <c r="C22" i="48"/>
  <c r="C14" i="48" s="1"/>
  <c r="B22" i="48"/>
  <c r="B14" i="48" s="1"/>
  <c r="H21" i="48"/>
  <c r="H9" i="48" s="1"/>
  <c r="G21" i="48"/>
  <c r="G9" i="48" s="1"/>
  <c r="F21" i="48"/>
  <c r="F9" i="48" s="1"/>
  <c r="E21" i="48"/>
  <c r="E9" i="48" s="1"/>
  <c r="D21" i="48"/>
  <c r="D9" i="48" s="1"/>
  <c r="C21" i="48"/>
  <c r="C9" i="48" s="1"/>
  <c r="B21" i="48"/>
  <c r="B9" i="48" s="1"/>
  <c r="H20" i="48"/>
  <c r="H6" i="48" s="1"/>
  <c r="G20" i="48"/>
  <c r="G6" i="48" s="1"/>
  <c r="F20" i="48"/>
  <c r="F6" i="48" s="1"/>
  <c r="E20" i="48"/>
  <c r="E6" i="48" s="1"/>
  <c r="D20" i="48"/>
  <c r="D6" i="48" s="1"/>
  <c r="C20" i="48"/>
  <c r="C6" i="48" s="1"/>
  <c r="B20" i="48"/>
  <c r="B6" i="48" s="1"/>
  <c r="H19" i="48"/>
  <c r="H4" i="48" s="1"/>
  <c r="G19" i="48"/>
  <c r="G4" i="48" s="1"/>
  <c r="F19" i="48"/>
  <c r="F4" i="48" s="1"/>
  <c r="E19" i="48"/>
  <c r="E4" i="48" s="1"/>
  <c r="D19" i="48"/>
  <c r="D4" i="48" s="1"/>
  <c r="C19" i="48"/>
  <c r="C4" i="48" s="1"/>
  <c r="B19" i="48"/>
  <c r="B4" i="48" s="1"/>
  <c r="B17" i="48"/>
  <c r="B12" i="48"/>
  <c r="B11" i="48"/>
  <c r="B10" i="48"/>
  <c r="B8" i="48"/>
  <c r="B5" i="48"/>
  <c r="H27" i="46"/>
  <c r="G27" i="46"/>
  <c r="F27" i="46"/>
  <c r="E27" i="46"/>
  <c r="D27" i="46"/>
  <c r="C27" i="46"/>
  <c r="B27" i="46"/>
  <c r="H26" i="46"/>
  <c r="G26" i="46"/>
  <c r="F26" i="46"/>
  <c r="E26" i="46"/>
  <c r="D26" i="46"/>
  <c r="C26" i="46"/>
  <c r="B26" i="46"/>
  <c r="H25" i="46"/>
  <c r="G25" i="46"/>
  <c r="F25" i="46"/>
  <c r="E25" i="46"/>
  <c r="D25" i="46"/>
  <c r="C25" i="46"/>
  <c r="B25" i="46"/>
  <c r="H24" i="46"/>
  <c r="G24" i="46"/>
  <c r="F24" i="46"/>
  <c r="E24" i="46"/>
  <c r="D24" i="46"/>
  <c r="C24" i="46"/>
  <c r="B24" i="46"/>
  <c r="H23" i="46"/>
  <c r="G23" i="46"/>
  <c r="F23" i="46"/>
  <c r="E23" i="46"/>
  <c r="D23" i="46"/>
  <c r="C23" i="46"/>
  <c r="B23" i="46"/>
  <c r="H22" i="46"/>
  <c r="H14" i="46" s="1"/>
  <c r="G22" i="46"/>
  <c r="G14" i="46" s="1"/>
  <c r="F22" i="46"/>
  <c r="F14" i="46" s="1"/>
  <c r="E22" i="46"/>
  <c r="E14" i="46" s="1"/>
  <c r="D22" i="46"/>
  <c r="D14" i="46" s="1"/>
  <c r="C22" i="46"/>
  <c r="C14" i="46" s="1"/>
  <c r="B22" i="46"/>
  <c r="B14" i="46" s="1"/>
  <c r="H21" i="46"/>
  <c r="H9" i="46" s="1"/>
  <c r="G21" i="46"/>
  <c r="G9" i="46" s="1"/>
  <c r="F21" i="46"/>
  <c r="F9" i="46" s="1"/>
  <c r="E21" i="46"/>
  <c r="E9" i="46" s="1"/>
  <c r="D21" i="46"/>
  <c r="D9" i="46" s="1"/>
  <c r="C21" i="46"/>
  <c r="C9" i="46" s="1"/>
  <c r="B21" i="46"/>
  <c r="B9" i="46" s="1"/>
  <c r="H20" i="46"/>
  <c r="H6" i="46" s="1"/>
  <c r="G20" i="46"/>
  <c r="G6" i="46" s="1"/>
  <c r="F20" i="46"/>
  <c r="F6" i="46" s="1"/>
  <c r="E20" i="46"/>
  <c r="E6" i="46" s="1"/>
  <c r="D20" i="46"/>
  <c r="D6" i="46" s="1"/>
  <c r="C20" i="46"/>
  <c r="C6" i="46" s="1"/>
  <c r="B20" i="46"/>
  <c r="B6" i="46" s="1"/>
  <c r="H19" i="46"/>
  <c r="H4" i="46" s="1"/>
  <c r="G19" i="46"/>
  <c r="G4" i="46" s="1"/>
  <c r="F19" i="46"/>
  <c r="F4" i="46" s="1"/>
  <c r="E19" i="46"/>
  <c r="E4" i="46" s="1"/>
  <c r="D19" i="46"/>
  <c r="D4" i="46" s="1"/>
  <c r="C19" i="46"/>
  <c r="C4" i="46" s="1"/>
  <c r="B19" i="46"/>
  <c r="B4" i="46" s="1"/>
  <c r="B17" i="46"/>
  <c r="B12" i="46"/>
  <c r="B11" i="46"/>
  <c r="B10" i="46"/>
  <c r="B8" i="46"/>
  <c r="B5" i="46"/>
  <c r="H63" i="45"/>
  <c r="G63" i="45"/>
  <c r="F63" i="45"/>
  <c r="E63" i="45"/>
  <c r="D63" i="45"/>
  <c r="C63" i="45"/>
  <c r="B63" i="45"/>
  <c r="H62" i="45"/>
  <c r="G62" i="45"/>
  <c r="F62" i="45"/>
  <c r="E62" i="45"/>
  <c r="D62" i="45"/>
  <c r="C62" i="45"/>
  <c r="B62" i="45"/>
  <c r="H61" i="45"/>
  <c r="G61" i="45"/>
  <c r="F61" i="45"/>
  <c r="E61" i="45"/>
  <c r="D61" i="45"/>
  <c r="C61" i="45"/>
  <c r="B61" i="45"/>
  <c r="H60" i="45"/>
  <c r="G60" i="45"/>
  <c r="F60" i="45"/>
  <c r="E60" i="45"/>
  <c r="D60" i="45"/>
  <c r="C60" i="45"/>
  <c r="B60" i="45"/>
  <c r="H59" i="45"/>
  <c r="G59" i="45"/>
  <c r="F59" i="45"/>
  <c r="E59" i="45"/>
  <c r="D59" i="45"/>
  <c r="C59" i="45"/>
  <c r="B59" i="45"/>
  <c r="H58" i="45"/>
  <c r="G58" i="45"/>
  <c r="F58" i="45"/>
  <c r="E58" i="45"/>
  <c r="D58" i="45"/>
  <c r="C58" i="45"/>
  <c r="B58" i="45"/>
  <c r="H57" i="45"/>
  <c r="G57" i="45"/>
  <c r="F57" i="45"/>
  <c r="E57" i="45"/>
  <c r="D57" i="45"/>
  <c r="C57" i="45"/>
  <c r="B57" i="45"/>
  <c r="H56" i="45"/>
  <c r="G56" i="45"/>
  <c r="F56" i="45"/>
  <c r="E56" i="45"/>
  <c r="D56" i="45"/>
  <c r="C56" i="45"/>
  <c r="B56" i="45"/>
  <c r="H55" i="45"/>
  <c r="G55" i="45"/>
  <c r="F55" i="45"/>
  <c r="E55" i="45"/>
  <c r="D55" i="45"/>
  <c r="C55" i="45"/>
  <c r="B55" i="45"/>
  <c r="H53" i="45"/>
  <c r="G53" i="45"/>
  <c r="F53" i="45"/>
  <c r="E53" i="45"/>
  <c r="D53" i="45"/>
  <c r="C53" i="45"/>
  <c r="B53" i="45"/>
  <c r="H52" i="45"/>
  <c r="G52" i="45"/>
  <c r="F52" i="45"/>
  <c r="E52" i="45"/>
  <c r="D52" i="45"/>
  <c r="C52" i="45"/>
  <c r="B52" i="45"/>
  <c r="H51" i="45"/>
  <c r="G51" i="45"/>
  <c r="F51" i="45"/>
  <c r="E51" i="45"/>
  <c r="D51" i="45"/>
  <c r="C51" i="45"/>
  <c r="B51" i="45"/>
  <c r="H50" i="45"/>
  <c r="G50" i="45"/>
  <c r="F50" i="45"/>
  <c r="E50" i="45"/>
  <c r="D50" i="45"/>
  <c r="C50" i="45"/>
  <c r="B50" i="45"/>
  <c r="H49" i="45"/>
  <c r="G49" i="45"/>
  <c r="F49" i="45"/>
  <c r="E49" i="45"/>
  <c r="D49" i="45"/>
  <c r="C49" i="45"/>
  <c r="B49" i="45"/>
  <c r="H48" i="45"/>
  <c r="G48" i="45"/>
  <c r="F48" i="45"/>
  <c r="E48" i="45"/>
  <c r="D48" i="45"/>
  <c r="C48" i="45"/>
  <c r="B48" i="45"/>
  <c r="H47" i="45"/>
  <c r="G47" i="45"/>
  <c r="F47" i="45"/>
  <c r="E47" i="45"/>
  <c r="D47" i="45"/>
  <c r="C47" i="45"/>
  <c r="B47" i="45"/>
  <c r="H46" i="45"/>
  <c r="G46" i="45"/>
  <c r="F46" i="45"/>
  <c r="E46" i="45"/>
  <c r="D46" i="45"/>
  <c r="C46" i="45"/>
  <c r="B46" i="45"/>
  <c r="H45" i="45"/>
  <c r="G45" i="45"/>
  <c r="F45" i="45"/>
  <c r="E45" i="45"/>
  <c r="D45" i="45"/>
  <c r="C45" i="45"/>
  <c r="B45" i="45"/>
  <c r="H44" i="45"/>
  <c r="G44" i="45"/>
  <c r="F44" i="45"/>
  <c r="E44" i="45"/>
  <c r="D44" i="45"/>
  <c r="C44" i="45"/>
  <c r="B44" i="45"/>
  <c r="H43" i="45"/>
  <c r="G43" i="45"/>
  <c r="F43" i="45"/>
  <c r="E43" i="45"/>
  <c r="D43" i="45"/>
  <c r="C43" i="45"/>
  <c r="B43" i="45"/>
  <c r="H42" i="45"/>
  <c r="G42" i="45"/>
  <c r="F42" i="45"/>
  <c r="E42" i="45"/>
  <c r="D42" i="45"/>
  <c r="C42" i="45"/>
  <c r="B42" i="45"/>
  <c r="H41" i="45"/>
  <c r="G41" i="45"/>
  <c r="F41" i="45"/>
  <c r="E41" i="45"/>
  <c r="D41" i="45"/>
  <c r="C41" i="45"/>
  <c r="B41" i="45"/>
  <c r="H40" i="45"/>
  <c r="G40" i="45"/>
  <c r="F40" i="45"/>
  <c r="E40" i="45"/>
  <c r="D40" i="45"/>
  <c r="C40" i="45"/>
  <c r="B40" i="45"/>
  <c r="H27" i="45"/>
  <c r="G27" i="45"/>
  <c r="F27" i="45"/>
  <c r="E27" i="45"/>
  <c r="D27" i="45"/>
  <c r="C27" i="45"/>
  <c r="B27" i="45"/>
  <c r="H26" i="45"/>
  <c r="G26" i="45"/>
  <c r="F26" i="45"/>
  <c r="E26" i="45"/>
  <c r="D26" i="45"/>
  <c r="C26" i="45"/>
  <c r="B26" i="45"/>
  <c r="H25" i="45"/>
  <c r="G25" i="45"/>
  <c r="F25" i="45"/>
  <c r="E25" i="45"/>
  <c r="D25" i="45"/>
  <c r="C25" i="45"/>
  <c r="B25" i="45"/>
  <c r="H24" i="45"/>
  <c r="G24" i="45"/>
  <c r="F24" i="45"/>
  <c r="E24" i="45"/>
  <c r="D24" i="45"/>
  <c r="C24" i="45"/>
  <c r="B24" i="45"/>
  <c r="H23" i="45"/>
  <c r="G23" i="45"/>
  <c r="F23" i="45"/>
  <c r="E23" i="45"/>
  <c r="D23" i="45"/>
  <c r="C23" i="45"/>
  <c r="B23" i="45"/>
  <c r="H22" i="45"/>
  <c r="G22" i="45"/>
  <c r="F22" i="45"/>
  <c r="E22" i="45"/>
  <c r="D22" i="45"/>
  <c r="C22" i="45"/>
  <c r="B22" i="45"/>
  <c r="H21" i="45"/>
  <c r="G21" i="45"/>
  <c r="F21" i="45"/>
  <c r="E21" i="45"/>
  <c r="D21" i="45"/>
  <c r="C21" i="45"/>
  <c r="B21" i="45"/>
  <c r="H20" i="45"/>
  <c r="G20" i="45"/>
  <c r="F20" i="45"/>
  <c r="E20" i="45"/>
  <c r="D20" i="45"/>
  <c r="C20" i="45"/>
  <c r="B20" i="45"/>
  <c r="H19" i="45"/>
  <c r="G19" i="45"/>
  <c r="F19" i="45"/>
  <c r="E19" i="45"/>
  <c r="D19" i="45"/>
  <c r="C19" i="45"/>
  <c r="B19" i="45"/>
  <c r="H17" i="45"/>
  <c r="G17" i="45"/>
  <c r="F17" i="45"/>
  <c r="E17" i="45"/>
  <c r="D17" i="45"/>
  <c r="C17" i="45"/>
  <c r="B17" i="45"/>
  <c r="H16" i="45"/>
  <c r="G16" i="45"/>
  <c r="F16" i="45"/>
  <c r="E16" i="45"/>
  <c r="D16" i="45"/>
  <c r="C16" i="45"/>
  <c r="B16" i="45"/>
  <c r="H15" i="45"/>
  <c r="G15" i="45"/>
  <c r="F15" i="45"/>
  <c r="E15" i="45"/>
  <c r="D15" i="45"/>
  <c r="C15" i="45"/>
  <c r="B15" i="45"/>
  <c r="H14" i="45"/>
  <c r="G14" i="45"/>
  <c r="F14" i="45"/>
  <c r="E14" i="45"/>
  <c r="D14" i="45"/>
  <c r="C14" i="45"/>
  <c r="B14" i="45"/>
  <c r="H13" i="45"/>
  <c r="G13" i="45"/>
  <c r="F13" i="45"/>
  <c r="E13" i="45"/>
  <c r="D13" i="45"/>
  <c r="C13" i="45"/>
  <c r="B13" i="45"/>
  <c r="H12" i="45"/>
  <c r="G12" i="45"/>
  <c r="F12" i="45"/>
  <c r="E12" i="45"/>
  <c r="D12" i="45"/>
  <c r="C12" i="45"/>
  <c r="B12" i="45"/>
  <c r="H11" i="45"/>
  <c r="G11" i="45"/>
  <c r="F11" i="45"/>
  <c r="E11" i="45"/>
  <c r="D11" i="45"/>
  <c r="C11" i="45"/>
  <c r="B11" i="45"/>
  <c r="H10" i="45"/>
  <c r="G10" i="45"/>
  <c r="F10" i="45"/>
  <c r="E10" i="45"/>
  <c r="D10" i="45"/>
  <c r="C10" i="45"/>
  <c r="B10" i="45"/>
  <c r="H9" i="45"/>
  <c r="G9" i="45"/>
  <c r="F9" i="45"/>
  <c r="E9" i="45"/>
  <c r="D9" i="45"/>
  <c r="C9" i="45"/>
  <c r="B9" i="45"/>
  <c r="H8" i="45"/>
  <c r="G8" i="45"/>
  <c r="F8" i="45"/>
  <c r="E8" i="45"/>
  <c r="D8" i="45"/>
  <c r="C8" i="45"/>
  <c r="B8" i="45"/>
  <c r="H7" i="45"/>
  <c r="G7" i="45"/>
  <c r="F7" i="45"/>
  <c r="E7" i="45"/>
  <c r="D7" i="45"/>
  <c r="C7" i="45"/>
  <c r="B7" i="45"/>
  <c r="H6" i="45"/>
  <c r="G6" i="45"/>
  <c r="F6" i="45"/>
  <c r="E6" i="45"/>
  <c r="D6" i="45"/>
  <c r="C6" i="45"/>
  <c r="B6" i="45"/>
  <c r="H5" i="45"/>
  <c r="G5" i="45"/>
  <c r="F5" i="45"/>
  <c r="E5" i="45"/>
  <c r="D5" i="45"/>
  <c r="C5" i="45"/>
  <c r="B5" i="45"/>
  <c r="H4" i="45"/>
  <c r="G4" i="45"/>
  <c r="F4" i="45"/>
  <c r="E4" i="45"/>
  <c r="D4" i="45"/>
  <c r="C4" i="45"/>
  <c r="B4" i="45"/>
  <c r="H22" i="44"/>
  <c r="G22" i="44"/>
  <c r="F22" i="44"/>
  <c r="E22" i="44"/>
  <c r="D22" i="44"/>
  <c r="C22" i="44"/>
  <c r="B22" i="44"/>
  <c r="H21" i="44"/>
  <c r="G21" i="44"/>
  <c r="F21" i="44"/>
  <c r="E21" i="44"/>
  <c r="D21" i="44"/>
  <c r="C21" i="44"/>
  <c r="B21" i="44"/>
  <c r="H20" i="44"/>
  <c r="G20" i="44"/>
  <c r="F20" i="44"/>
  <c r="E20" i="44"/>
  <c r="D20" i="44"/>
  <c r="C20" i="44"/>
  <c r="B20" i="44"/>
  <c r="H19" i="44"/>
  <c r="G19" i="44"/>
  <c r="F19" i="44"/>
  <c r="E19" i="44"/>
  <c r="D19" i="44"/>
  <c r="C19" i="44"/>
  <c r="B19" i="44"/>
  <c r="H27" i="44"/>
  <c r="G27" i="44"/>
  <c r="F27" i="44"/>
  <c r="E27" i="44"/>
  <c r="D27" i="44"/>
  <c r="C27" i="44"/>
  <c r="B27" i="44"/>
  <c r="H26" i="44"/>
  <c r="G26" i="44"/>
  <c r="F26" i="44"/>
  <c r="E26" i="44"/>
  <c r="D26" i="44"/>
  <c r="C26" i="44"/>
  <c r="B26" i="44"/>
  <c r="H25" i="44"/>
  <c r="G25" i="44"/>
  <c r="F25" i="44"/>
  <c r="E25" i="44"/>
  <c r="D25" i="44"/>
  <c r="C25" i="44"/>
  <c r="B25" i="44"/>
  <c r="H24" i="44"/>
  <c r="G24" i="44"/>
  <c r="F24" i="44"/>
  <c r="E24" i="44"/>
  <c r="D24" i="44"/>
  <c r="C24" i="44"/>
  <c r="B24" i="44"/>
  <c r="H23" i="44"/>
  <c r="G23" i="44"/>
  <c r="F23" i="44"/>
  <c r="E23" i="44"/>
  <c r="D23" i="44"/>
  <c r="C23" i="44"/>
  <c r="B23" i="44"/>
  <c r="H17" i="44"/>
  <c r="G17" i="44"/>
  <c r="F17" i="44"/>
  <c r="E17" i="44"/>
  <c r="D17" i="44"/>
  <c r="C17" i="44"/>
  <c r="B17" i="44"/>
  <c r="H16" i="44"/>
  <c r="G16" i="44"/>
  <c r="F16" i="44"/>
  <c r="E16" i="44"/>
  <c r="D16" i="44"/>
  <c r="C16" i="44"/>
  <c r="B16" i="44"/>
  <c r="H15" i="44"/>
  <c r="G15" i="44"/>
  <c r="F15" i="44"/>
  <c r="E15" i="44"/>
  <c r="D15" i="44"/>
  <c r="C15" i="44"/>
  <c r="B15" i="44"/>
  <c r="H14" i="44"/>
  <c r="G14" i="44"/>
  <c r="F14" i="44"/>
  <c r="E14" i="44"/>
  <c r="D14" i="44"/>
  <c r="C14" i="44"/>
  <c r="B14" i="44"/>
  <c r="H13" i="44"/>
  <c r="G13" i="44"/>
  <c r="F13" i="44"/>
  <c r="E13" i="44"/>
  <c r="D13" i="44"/>
  <c r="C13" i="44"/>
  <c r="B13" i="44"/>
  <c r="H12" i="44"/>
  <c r="G12" i="44"/>
  <c r="F12" i="44"/>
  <c r="E12" i="44"/>
  <c r="D12" i="44"/>
  <c r="C12" i="44"/>
  <c r="B12" i="44"/>
  <c r="H11" i="44"/>
  <c r="G11" i="44"/>
  <c r="F11" i="44"/>
  <c r="E11" i="44"/>
  <c r="D11" i="44"/>
  <c r="C11" i="44"/>
  <c r="B11" i="44"/>
  <c r="H10" i="44"/>
  <c r="G10" i="44"/>
  <c r="F10" i="44"/>
  <c r="E10" i="44"/>
  <c r="D10" i="44"/>
  <c r="C10" i="44"/>
  <c r="B10" i="44"/>
  <c r="H9" i="44"/>
  <c r="G9" i="44"/>
  <c r="F9" i="44"/>
  <c r="E9" i="44"/>
  <c r="D9" i="44"/>
  <c r="C9" i="44"/>
  <c r="B9" i="44"/>
  <c r="H8" i="44"/>
  <c r="G8" i="44"/>
  <c r="F8" i="44"/>
  <c r="E8" i="44"/>
  <c r="D8" i="44"/>
  <c r="C8" i="44"/>
  <c r="B8" i="44"/>
  <c r="H7" i="44"/>
  <c r="G7" i="44"/>
  <c r="F7" i="44"/>
  <c r="E7" i="44"/>
  <c r="D7" i="44"/>
  <c r="C7" i="44"/>
  <c r="B7" i="44"/>
  <c r="H6" i="44"/>
  <c r="G6" i="44"/>
  <c r="F6" i="44"/>
  <c r="E6" i="44"/>
  <c r="D6" i="44"/>
  <c r="C6" i="44"/>
  <c r="B6" i="44"/>
  <c r="H5" i="44"/>
  <c r="G5" i="44"/>
  <c r="F5" i="44"/>
  <c r="E5" i="44"/>
  <c r="D5" i="44"/>
  <c r="C5" i="44"/>
  <c r="B5" i="44"/>
  <c r="H4" i="44"/>
  <c r="G4" i="44"/>
  <c r="F4" i="44"/>
  <c r="E4" i="44"/>
  <c r="D4" i="44"/>
  <c r="C4" i="44"/>
  <c r="B4" i="44"/>
  <c r="H27" i="43"/>
  <c r="G27" i="43"/>
  <c r="F27" i="43"/>
  <c r="E27" i="43"/>
  <c r="D27" i="43"/>
  <c r="C27" i="43"/>
  <c r="B27" i="43"/>
  <c r="H26" i="43"/>
  <c r="G26" i="43"/>
  <c r="F26" i="43"/>
  <c r="E26" i="43"/>
  <c r="D26" i="43"/>
  <c r="C26" i="43"/>
  <c r="B26" i="43"/>
  <c r="H25" i="43"/>
  <c r="G25" i="43"/>
  <c r="F25" i="43"/>
  <c r="E25" i="43"/>
  <c r="D25" i="43"/>
  <c r="C25" i="43"/>
  <c r="B25" i="43"/>
  <c r="H24" i="43"/>
  <c r="G24" i="43"/>
  <c r="F24" i="43"/>
  <c r="E24" i="43"/>
  <c r="D24" i="43"/>
  <c r="C24" i="43"/>
  <c r="B24" i="43"/>
  <c r="H23" i="43"/>
  <c r="G23" i="43"/>
  <c r="F23" i="43"/>
  <c r="E23" i="43"/>
  <c r="D23" i="43"/>
  <c r="C23" i="43"/>
  <c r="B23" i="43"/>
  <c r="H22" i="43"/>
  <c r="G22" i="43"/>
  <c r="F22" i="43"/>
  <c r="E22" i="43"/>
  <c r="D22" i="43"/>
  <c r="C22" i="43"/>
  <c r="B22" i="43"/>
  <c r="H21" i="43"/>
  <c r="G21" i="43"/>
  <c r="F21" i="43"/>
  <c r="E21" i="43"/>
  <c r="D21" i="43"/>
  <c r="C21" i="43"/>
  <c r="B21" i="43"/>
  <c r="H20" i="43"/>
  <c r="G20" i="43"/>
  <c r="F20" i="43"/>
  <c r="E20" i="43"/>
  <c r="D20" i="43"/>
  <c r="C20" i="43"/>
  <c r="B20" i="43"/>
  <c r="H19" i="43"/>
  <c r="G19" i="43"/>
  <c r="F19" i="43"/>
  <c r="E19" i="43"/>
  <c r="D19" i="43"/>
  <c r="C19" i="43"/>
  <c r="B19" i="43"/>
  <c r="H17" i="43"/>
  <c r="G17" i="43"/>
  <c r="F17" i="43"/>
  <c r="E17" i="43"/>
  <c r="D17" i="43"/>
  <c r="C17" i="43"/>
  <c r="B17" i="43"/>
  <c r="H16" i="43"/>
  <c r="G16" i="43"/>
  <c r="F16" i="43"/>
  <c r="E16" i="43"/>
  <c r="D16" i="43"/>
  <c r="C16" i="43"/>
  <c r="B16" i="43"/>
  <c r="H15" i="43"/>
  <c r="G15" i="43"/>
  <c r="F15" i="43"/>
  <c r="E15" i="43"/>
  <c r="D15" i="43"/>
  <c r="C15" i="43"/>
  <c r="B15" i="43"/>
  <c r="H14" i="43"/>
  <c r="G14" i="43"/>
  <c r="F14" i="43"/>
  <c r="E14" i="43"/>
  <c r="D14" i="43"/>
  <c r="C14" i="43"/>
  <c r="B14" i="43"/>
  <c r="H13" i="43"/>
  <c r="G13" i="43"/>
  <c r="F13" i="43"/>
  <c r="E13" i="43"/>
  <c r="D13" i="43"/>
  <c r="C13" i="43"/>
  <c r="B13" i="43"/>
  <c r="H12" i="43"/>
  <c r="G12" i="43"/>
  <c r="F12" i="43"/>
  <c r="E12" i="43"/>
  <c r="D12" i="43"/>
  <c r="C12" i="43"/>
  <c r="B12" i="43"/>
  <c r="H11" i="43"/>
  <c r="G11" i="43"/>
  <c r="F11" i="43"/>
  <c r="E11" i="43"/>
  <c r="D11" i="43"/>
  <c r="C11" i="43"/>
  <c r="B11" i="43"/>
  <c r="H10" i="43"/>
  <c r="G10" i="43"/>
  <c r="F10" i="43"/>
  <c r="E10" i="43"/>
  <c r="D10" i="43"/>
  <c r="C10" i="43"/>
  <c r="B10" i="43"/>
  <c r="H9" i="43"/>
  <c r="G9" i="43"/>
  <c r="F9" i="43"/>
  <c r="E9" i="43"/>
  <c r="D9" i="43"/>
  <c r="C9" i="43"/>
  <c r="B9" i="43"/>
  <c r="H8" i="43"/>
  <c r="G8" i="43"/>
  <c r="F8" i="43"/>
  <c r="E8" i="43"/>
  <c r="D8" i="43"/>
  <c r="C8" i="43"/>
  <c r="B8" i="43"/>
  <c r="H7" i="43"/>
  <c r="G7" i="43"/>
  <c r="F7" i="43"/>
  <c r="E7" i="43"/>
  <c r="D7" i="43"/>
  <c r="C7" i="43"/>
  <c r="B7" i="43"/>
  <c r="H6" i="43"/>
  <c r="G6" i="43"/>
  <c r="F6" i="43"/>
  <c r="E6" i="43"/>
  <c r="D6" i="43"/>
  <c r="C6" i="43"/>
  <c r="B6" i="43"/>
  <c r="H5" i="43"/>
  <c r="G5" i="43"/>
  <c r="F5" i="43"/>
  <c r="E5" i="43"/>
  <c r="D5" i="43"/>
  <c r="C5" i="43"/>
  <c r="B5" i="43"/>
  <c r="H4" i="43"/>
  <c r="G4" i="43"/>
  <c r="F4" i="43"/>
  <c r="E4" i="43"/>
  <c r="D4" i="43"/>
  <c r="C4" i="43"/>
  <c r="B4" i="43"/>
  <c r="H27" i="42"/>
  <c r="G27" i="42"/>
  <c r="F27" i="42"/>
  <c r="E27" i="42"/>
  <c r="D27" i="42"/>
  <c r="C27" i="42"/>
  <c r="B27" i="42"/>
  <c r="H26" i="42"/>
  <c r="G26" i="42"/>
  <c r="F26" i="42"/>
  <c r="E26" i="42"/>
  <c r="D26" i="42"/>
  <c r="C26" i="42"/>
  <c r="B26" i="42"/>
  <c r="H25" i="42"/>
  <c r="G25" i="42"/>
  <c r="F25" i="42"/>
  <c r="E25" i="42"/>
  <c r="D25" i="42"/>
  <c r="C25" i="42"/>
  <c r="B25" i="42"/>
  <c r="H24" i="42"/>
  <c r="G24" i="42"/>
  <c r="F24" i="42"/>
  <c r="E24" i="42"/>
  <c r="D24" i="42"/>
  <c r="C24" i="42"/>
  <c r="B24" i="42"/>
  <c r="H23" i="42"/>
  <c r="G23" i="42"/>
  <c r="F23" i="42"/>
  <c r="E23" i="42"/>
  <c r="D23" i="42"/>
  <c r="C23" i="42"/>
  <c r="B23" i="42"/>
  <c r="H22" i="42"/>
  <c r="G22" i="42"/>
  <c r="F22" i="42"/>
  <c r="E22" i="42"/>
  <c r="D22" i="42"/>
  <c r="C22" i="42"/>
  <c r="B22" i="42"/>
  <c r="H21" i="42"/>
  <c r="G21" i="42"/>
  <c r="F21" i="42"/>
  <c r="E21" i="42"/>
  <c r="D21" i="42"/>
  <c r="C21" i="42"/>
  <c r="B21" i="42"/>
  <c r="H20" i="42"/>
  <c r="G20" i="42"/>
  <c r="F20" i="42"/>
  <c r="E20" i="42"/>
  <c r="D20" i="42"/>
  <c r="C20" i="42"/>
  <c r="B20" i="42"/>
  <c r="H19" i="42"/>
  <c r="G19" i="42"/>
  <c r="F19" i="42"/>
  <c r="E19" i="42"/>
  <c r="D19" i="42"/>
  <c r="C19" i="42"/>
  <c r="B19" i="42"/>
  <c r="H17" i="42"/>
  <c r="G17" i="42"/>
  <c r="F17" i="42"/>
  <c r="E17" i="42"/>
  <c r="D17" i="42"/>
  <c r="C17" i="42"/>
  <c r="B17" i="42"/>
  <c r="H16" i="42"/>
  <c r="G16" i="42"/>
  <c r="F16" i="42"/>
  <c r="E16" i="42"/>
  <c r="D16" i="42"/>
  <c r="C16" i="42"/>
  <c r="B16" i="42"/>
  <c r="H15" i="42"/>
  <c r="G15" i="42"/>
  <c r="F15" i="42"/>
  <c r="E15" i="42"/>
  <c r="D15" i="42"/>
  <c r="C15" i="42"/>
  <c r="B15" i="42"/>
  <c r="H14" i="42"/>
  <c r="G14" i="42"/>
  <c r="F14" i="42"/>
  <c r="E14" i="42"/>
  <c r="D14" i="42"/>
  <c r="C14" i="42"/>
  <c r="B14" i="42"/>
  <c r="H13" i="42"/>
  <c r="G13" i="42"/>
  <c r="F13" i="42"/>
  <c r="E13" i="42"/>
  <c r="D13" i="42"/>
  <c r="C13" i="42"/>
  <c r="B13" i="42"/>
  <c r="H12" i="42"/>
  <c r="G12" i="42"/>
  <c r="F12" i="42"/>
  <c r="E12" i="42"/>
  <c r="D12" i="42"/>
  <c r="C12" i="42"/>
  <c r="B12" i="42"/>
  <c r="H11" i="42"/>
  <c r="G11" i="42"/>
  <c r="F11" i="42"/>
  <c r="E11" i="42"/>
  <c r="D11" i="42"/>
  <c r="C11" i="42"/>
  <c r="B11" i="42"/>
  <c r="H10" i="42"/>
  <c r="G10" i="42"/>
  <c r="F10" i="42"/>
  <c r="E10" i="42"/>
  <c r="D10" i="42"/>
  <c r="C10" i="42"/>
  <c r="B10" i="42"/>
  <c r="H9" i="42"/>
  <c r="G9" i="42"/>
  <c r="F9" i="42"/>
  <c r="E9" i="42"/>
  <c r="D9" i="42"/>
  <c r="C9" i="42"/>
  <c r="B9" i="42"/>
  <c r="H8" i="42"/>
  <c r="G8" i="42"/>
  <c r="F8" i="42"/>
  <c r="E8" i="42"/>
  <c r="D8" i="42"/>
  <c r="C8" i="42"/>
  <c r="B8" i="42"/>
  <c r="H7" i="42"/>
  <c r="G7" i="42"/>
  <c r="F7" i="42"/>
  <c r="E7" i="42"/>
  <c r="D7" i="42"/>
  <c r="C7" i="42"/>
  <c r="B7" i="42"/>
  <c r="H6" i="42"/>
  <c r="G6" i="42"/>
  <c r="F6" i="42"/>
  <c r="E6" i="42"/>
  <c r="D6" i="42"/>
  <c r="C6" i="42"/>
  <c r="B6" i="42"/>
  <c r="H5" i="42"/>
  <c r="G5" i="42"/>
  <c r="F5" i="42"/>
  <c r="E5" i="42"/>
  <c r="D5" i="42"/>
  <c r="C5" i="42"/>
  <c r="B5" i="42"/>
  <c r="H4" i="42"/>
  <c r="G4" i="42"/>
  <c r="F4" i="42"/>
  <c r="E4" i="42"/>
  <c r="D4" i="42"/>
  <c r="C4" i="42"/>
  <c r="B4" i="42"/>
  <c r="H67" i="41"/>
  <c r="G67" i="41"/>
  <c r="F67" i="41"/>
  <c r="E67" i="41"/>
  <c r="D67" i="41"/>
  <c r="C67" i="41"/>
  <c r="B67" i="41"/>
  <c r="H66" i="41"/>
  <c r="G66" i="41"/>
  <c r="F66" i="41"/>
  <c r="E66" i="41"/>
  <c r="D66" i="41"/>
  <c r="C66" i="41"/>
  <c r="B66" i="41"/>
  <c r="H65" i="41"/>
  <c r="G65" i="41"/>
  <c r="F65" i="41"/>
  <c r="E65" i="41"/>
  <c r="D65" i="41"/>
  <c r="C65" i="41"/>
  <c r="B65" i="41"/>
  <c r="H64" i="41"/>
  <c r="G64" i="41"/>
  <c r="F64" i="41"/>
  <c r="E64" i="41"/>
  <c r="D64" i="41"/>
  <c r="C64" i="41"/>
  <c r="B64" i="41"/>
  <c r="H63" i="41"/>
  <c r="G63" i="41"/>
  <c r="F63" i="41"/>
  <c r="E63" i="41"/>
  <c r="D63" i="41"/>
  <c r="C63" i="41"/>
  <c r="B63" i="41"/>
  <c r="H62" i="41"/>
  <c r="G62" i="41"/>
  <c r="F62" i="41"/>
  <c r="E62" i="41"/>
  <c r="D62" i="41"/>
  <c r="C62" i="41"/>
  <c r="B62" i="41"/>
  <c r="H61" i="41"/>
  <c r="G61" i="41"/>
  <c r="F61" i="41"/>
  <c r="E61" i="41"/>
  <c r="D61" i="41"/>
  <c r="C61" i="41"/>
  <c r="B61" i="41"/>
  <c r="H60" i="41"/>
  <c r="G60" i="41"/>
  <c r="F60" i="41"/>
  <c r="E60" i="41"/>
  <c r="D60" i="41"/>
  <c r="C60" i="41"/>
  <c r="B60" i="41"/>
  <c r="H59" i="41"/>
  <c r="G59" i="41"/>
  <c r="F59" i="41"/>
  <c r="E59" i="41"/>
  <c r="D59" i="41"/>
  <c r="C59" i="41"/>
  <c r="B59" i="41"/>
  <c r="H57" i="41"/>
  <c r="G57" i="41"/>
  <c r="F57" i="41"/>
  <c r="E57" i="41"/>
  <c r="D57" i="41"/>
  <c r="C57" i="41"/>
  <c r="B57" i="41"/>
  <c r="H56" i="41"/>
  <c r="G56" i="41"/>
  <c r="F56" i="41"/>
  <c r="E56" i="41"/>
  <c r="D56" i="41"/>
  <c r="C56" i="41"/>
  <c r="B56" i="41"/>
  <c r="H55" i="41"/>
  <c r="G55" i="41"/>
  <c r="F55" i="41"/>
  <c r="E55" i="41"/>
  <c r="D55" i="41"/>
  <c r="C55" i="41"/>
  <c r="B55" i="41"/>
  <c r="H54" i="41"/>
  <c r="G54" i="41"/>
  <c r="F54" i="41"/>
  <c r="E54" i="41"/>
  <c r="D54" i="41"/>
  <c r="C54" i="41"/>
  <c r="B54" i="41"/>
  <c r="H53" i="41"/>
  <c r="G53" i="41"/>
  <c r="F53" i="41"/>
  <c r="E53" i="41"/>
  <c r="D53" i="41"/>
  <c r="C53" i="41"/>
  <c r="B53" i="41"/>
  <c r="H52" i="41"/>
  <c r="G52" i="41"/>
  <c r="F52" i="41"/>
  <c r="E52" i="41"/>
  <c r="D52" i="41"/>
  <c r="C52" i="41"/>
  <c r="B52" i="41"/>
  <c r="H51" i="41"/>
  <c r="G51" i="41"/>
  <c r="F51" i="41"/>
  <c r="E51" i="41"/>
  <c r="D51" i="41"/>
  <c r="C51" i="41"/>
  <c r="B51" i="41"/>
  <c r="H50" i="41"/>
  <c r="G50" i="41"/>
  <c r="F50" i="41"/>
  <c r="E50" i="41"/>
  <c r="D50" i="41"/>
  <c r="C50" i="41"/>
  <c r="B50" i="41"/>
  <c r="H49" i="41"/>
  <c r="G49" i="41"/>
  <c r="F49" i="41"/>
  <c r="E49" i="41"/>
  <c r="D49" i="41"/>
  <c r="C49" i="41"/>
  <c r="B49" i="41"/>
  <c r="H48" i="41"/>
  <c r="G48" i="41"/>
  <c r="F48" i="41"/>
  <c r="E48" i="41"/>
  <c r="D48" i="41"/>
  <c r="C48" i="41"/>
  <c r="B48" i="41"/>
  <c r="H47" i="41"/>
  <c r="G47" i="41"/>
  <c r="F47" i="41"/>
  <c r="E47" i="41"/>
  <c r="D47" i="41"/>
  <c r="C47" i="41"/>
  <c r="B47" i="41"/>
  <c r="H46" i="41"/>
  <c r="G46" i="41"/>
  <c r="F46" i="41"/>
  <c r="E46" i="41"/>
  <c r="D46" i="41"/>
  <c r="C46" i="41"/>
  <c r="B46" i="41"/>
  <c r="H45" i="41"/>
  <c r="G45" i="41"/>
  <c r="F45" i="41"/>
  <c r="E45" i="41"/>
  <c r="D45" i="41"/>
  <c r="C45" i="41"/>
  <c r="B45" i="41"/>
  <c r="H44" i="41"/>
  <c r="G44" i="41"/>
  <c r="F44" i="41"/>
  <c r="E44" i="41"/>
  <c r="D44" i="41"/>
  <c r="C44" i="41"/>
  <c r="B44" i="41"/>
  <c r="H27" i="41"/>
  <c r="G27" i="41"/>
  <c r="F27" i="41"/>
  <c r="E27" i="41"/>
  <c r="D27" i="41"/>
  <c r="C27" i="41"/>
  <c r="B27" i="41"/>
  <c r="H26" i="41"/>
  <c r="G26" i="41"/>
  <c r="F26" i="41"/>
  <c r="E26" i="41"/>
  <c r="D26" i="41"/>
  <c r="C26" i="41"/>
  <c r="B26" i="41"/>
  <c r="H25" i="41"/>
  <c r="G25" i="41"/>
  <c r="F25" i="41"/>
  <c r="E25" i="41"/>
  <c r="D25" i="41"/>
  <c r="C25" i="41"/>
  <c r="B25" i="41"/>
  <c r="H24" i="41"/>
  <c r="G24" i="41"/>
  <c r="F24" i="41"/>
  <c r="E24" i="41"/>
  <c r="D24" i="41"/>
  <c r="C24" i="41"/>
  <c r="B24" i="41"/>
  <c r="H23" i="41"/>
  <c r="G23" i="41"/>
  <c r="F23" i="41"/>
  <c r="E23" i="41"/>
  <c r="D23" i="41"/>
  <c r="C23" i="41"/>
  <c r="B23" i="41"/>
  <c r="H22" i="41"/>
  <c r="G22" i="41"/>
  <c r="F22" i="41"/>
  <c r="E22" i="41"/>
  <c r="D22" i="41"/>
  <c r="C22" i="41"/>
  <c r="B22" i="41"/>
  <c r="H21" i="41"/>
  <c r="G21" i="41"/>
  <c r="F21" i="41"/>
  <c r="E21" i="41"/>
  <c r="D21" i="41"/>
  <c r="C21" i="41"/>
  <c r="B21" i="41"/>
  <c r="H20" i="41"/>
  <c r="G20" i="41"/>
  <c r="F20" i="41"/>
  <c r="E20" i="41"/>
  <c r="D20" i="41"/>
  <c r="C20" i="41"/>
  <c r="B20" i="41"/>
  <c r="H19" i="41"/>
  <c r="G19" i="41"/>
  <c r="F19" i="41"/>
  <c r="E19" i="41"/>
  <c r="D19" i="41"/>
  <c r="C19" i="41"/>
  <c r="B19" i="41"/>
  <c r="H17" i="41"/>
  <c r="G17" i="41"/>
  <c r="F17" i="41"/>
  <c r="E17" i="41"/>
  <c r="D17" i="41"/>
  <c r="C17" i="41"/>
  <c r="B17" i="41"/>
  <c r="H16" i="41"/>
  <c r="G16" i="41"/>
  <c r="F16" i="41"/>
  <c r="E16" i="41"/>
  <c r="D16" i="41"/>
  <c r="C16" i="41"/>
  <c r="B16" i="41"/>
  <c r="H15" i="41"/>
  <c r="G15" i="41"/>
  <c r="F15" i="41"/>
  <c r="E15" i="41"/>
  <c r="D15" i="41"/>
  <c r="C15" i="41"/>
  <c r="B15" i="41"/>
  <c r="H14" i="41"/>
  <c r="G14" i="41"/>
  <c r="F14" i="41"/>
  <c r="E14" i="41"/>
  <c r="D14" i="41"/>
  <c r="C14" i="41"/>
  <c r="B14" i="41"/>
  <c r="H13" i="41"/>
  <c r="G13" i="41"/>
  <c r="F13" i="41"/>
  <c r="E13" i="41"/>
  <c r="D13" i="41"/>
  <c r="C13" i="41"/>
  <c r="B13" i="41"/>
  <c r="H12" i="41"/>
  <c r="G12" i="41"/>
  <c r="F12" i="41"/>
  <c r="E12" i="41"/>
  <c r="D12" i="41"/>
  <c r="C12" i="41"/>
  <c r="B12" i="41"/>
  <c r="H11" i="41"/>
  <c r="G11" i="41"/>
  <c r="F11" i="41"/>
  <c r="E11" i="41"/>
  <c r="D11" i="41"/>
  <c r="C11" i="41"/>
  <c r="B11" i="41"/>
  <c r="H10" i="41"/>
  <c r="G10" i="41"/>
  <c r="F10" i="41"/>
  <c r="E10" i="41"/>
  <c r="D10" i="41"/>
  <c r="C10" i="41"/>
  <c r="B10" i="41"/>
  <c r="H9" i="41"/>
  <c r="G9" i="41"/>
  <c r="F9" i="41"/>
  <c r="E9" i="41"/>
  <c r="D9" i="41"/>
  <c r="C9" i="41"/>
  <c r="B9" i="41"/>
  <c r="H8" i="41"/>
  <c r="G8" i="41"/>
  <c r="F8" i="41"/>
  <c r="E8" i="41"/>
  <c r="D8" i="41"/>
  <c r="C8" i="41"/>
  <c r="B8" i="41"/>
  <c r="H7" i="41"/>
  <c r="G7" i="41"/>
  <c r="F7" i="41"/>
  <c r="E7" i="41"/>
  <c r="D7" i="41"/>
  <c r="C7" i="41"/>
  <c r="B7" i="41"/>
  <c r="H6" i="41"/>
  <c r="G6" i="41"/>
  <c r="F6" i="41"/>
  <c r="E6" i="41"/>
  <c r="D6" i="41"/>
  <c r="C6" i="41"/>
  <c r="B6" i="41"/>
  <c r="H5" i="41"/>
  <c r="G5" i="41"/>
  <c r="F5" i="41"/>
  <c r="E5" i="41"/>
  <c r="D5" i="41"/>
  <c r="C5" i="41"/>
  <c r="B5" i="41"/>
  <c r="H4" i="41"/>
  <c r="G4" i="41"/>
  <c r="F4" i="41"/>
  <c r="E4" i="41"/>
  <c r="D4" i="41"/>
  <c r="C4" i="41"/>
  <c r="B4" i="41"/>
  <c r="H107" i="40"/>
  <c r="H96" i="40" s="1"/>
  <c r="G107" i="40"/>
  <c r="F107" i="40"/>
  <c r="E107" i="40"/>
  <c r="D107" i="40"/>
  <c r="D96" i="40" s="1"/>
  <c r="C107" i="40"/>
  <c r="B107" i="40"/>
  <c r="H106" i="40"/>
  <c r="G106" i="40"/>
  <c r="F106" i="40"/>
  <c r="E106" i="40"/>
  <c r="D106" i="40"/>
  <c r="C106" i="40"/>
  <c r="B106" i="40"/>
  <c r="H105" i="40"/>
  <c r="G105" i="40"/>
  <c r="F105" i="40"/>
  <c r="E105" i="40"/>
  <c r="D105" i="40"/>
  <c r="C105" i="40"/>
  <c r="B105" i="40"/>
  <c r="H104" i="40"/>
  <c r="G104" i="40"/>
  <c r="F104" i="40"/>
  <c r="E104" i="40"/>
  <c r="D104" i="40"/>
  <c r="C104" i="40"/>
  <c r="B104" i="40"/>
  <c r="H103" i="40"/>
  <c r="G103" i="40"/>
  <c r="F103" i="40"/>
  <c r="E103" i="40"/>
  <c r="D103" i="40"/>
  <c r="C103" i="40"/>
  <c r="B103" i="40"/>
  <c r="H102" i="40"/>
  <c r="G102" i="40"/>
  <c r="F102" i="40"/>
  <c r="E102" i="40"/>
  <c r="D102" i="40"/>
  <c r="C102" i="40"/>
  <c r="B102" i="40"/>
  <c r="H101" i="40"/>
  <c r="G101" i="40"/>
  <c r="F101" i="40"/>
  <c r="E101" i="40"/>
  <c r="D101" i="40"/>
  <c r="C101" i="40"/>
  <c r="B101" i="40"/>
  <c r="H100" i="40"/>
  <c r="G100" i="40"/>
  <c r="F100" i="40"/>
  <c r="E100" i="40"/>
  <c r="D100" i="40"/>
  <c r="C100" i="40"/>
  <c r="B100" i="40"/>
  <c r="H99" i="40"/>
  <c r="G99" i="40"/>
  <c r="F99" i="40"/>
  <c r="E99" i="40"/>
  <c r="D99" i="40"/>
  <c r="C99" i="40"/>
  <c r="B99" i="40"/>
  <c r="H97" i="40"/>
  <c r="G97" i="40"/>
  <c r="F97" i="40"/>
  <c r="E97" i="40"/>
  <c r="D97" i="40"/>
  <c r="C97" i="40"/>
  <c r="B97" i="40"/>
  <c r="G96" i="40"/>
  <c r="F96" i="40"/>
  <c r="E96" i="40"/>
  <c r="C96" i="40"/>
  <c r="B96" i="40"/>
  <c r="H95" i="40"/>
  <c r="G95" i="40"/>
  <c r="F95" i="40"/>
  <c r="E95" i="40"/>
  <c r="D95" i="40"/>
  <c r="C95" i="40"/>
  <c r="B95" i="40"/>
  <c r="H94" i="40"/>
  <c r="G94" i="40"/>
  <c r="F94" i="40"/>
  <c r="E94" i="40"/>
  <c r="D94" i="40"/>
  <c r="C94" i="40"/>
  <c r="B94" i="40"/>
  <c r="H93" i="40"/>
  <c r="G93" i="40"/>
  <c r="F93" i="40"/>
  <c r="E93" i="40"/>
  <c r="D93" i="40"/>
  <c r="C93" i="40"/>
  <c r="B93" i="40"/>
  <c r="H92" i="40"/>
  <c r="G92" i="40"/>
  <c r="F92" i="40"/>
  <c r="E92" i="40"/>
  <c r="D92" i="40"/>
  <c r="C92" i="40"/>
  <c r="B92" i="40"/>
  <c r="H91" i="40"/>
  <c r="G91" i="40"/>
  <c r="F91" i="40"/>
  <c r="E91" i="40"/>
  <c r="D91" i="40"/>
  <c r="C91" i="40"/>
  <c r="B91" i="40"/>
  <c r="H90" i="40"/>
  <c r="G90" i="40"/>
  <c r="F90" i="40"/>
  <c r="E90" i="40"/>
  <c r="D90" i="40"/>
  <c r="C90" i="40"/>
  <c r="B90" i="40"/>
  <c r="H89" i="40"/>
  <c r="G89" i="40"/>
  <c r="F89" i="40"/>
  <c r="E89" i="40"/>
  <c r="D89" i="40"/>
  <c r="C89" i="40"/>
  <c r="B89" i="40"/>
  <c r="H88" i="40"/>
  <c r="G88" i="40"/>
  <c r="F88" i="40"/>
  <c r="E88" i="40"/>
  <c r="D88" i="40"/>
  <c r="C88" i="40"/>
  <c r="B88" i="40"/>
  <c r="H87" i="40"/>
  <c r="G87" i="40"/>
  <c r="F87" i="40"/>
  <c r="E87" i="40"/>
  <c r="D87" i="40"/>
  <c r="C87" i="40"/>
  <c r="B87" i="40"/>
  <c r="H86" i="40"/>
  <c r="G86" i="40"/>
  <c r="F86" i="40"/>
  <c r="E86" i="40"/>
  <c r="D86" i="40"/>
  <c r="C86" i="40"/>
  <c r="B86" i="40"/>
  <c r="H85" i="40"/>
  <c r="G85" i="40"/>
  <c r="F85" i="40"/>
  <c r="E85" i="40"/>
  <c r="D85" i="40"/>
  <c r="C85" i="40"/>
  <c r="B85" i="40"/>
  <c r="H84" i="40"/>
  <c r="G84" i="40"/>
  <c r="F84" i="40"/>
  <c r="E84" i="40"/>
  <c r="D84" i="40"/>
  <c r="C84" i="40"/>
  <c r="B84" i="40"/>
  <c r="H67" i="40"/>
  <c r="H56" i="40" s="1"/>
  <c r="G67" i="40"/>
  <c r="G56" i="40" s="1"/>
  <c r="F67" i="40"/>
  <c r="F56" i="40" s="1"/>
  <c r="E67" i="40"/>
  <c r="D67" i="40"/>
  <c r="C67" i="40"/>
  <c r="B67" i="40"/>
  <c r="H66" i="40"/>
  <c r="G66" i="40"/>
  <c r="F66" i="40"/>
  <c r="E66" i="40"/>
  <c r="D66" i="40"/>
  <c r="C66" i="40"/>
  <c r="B66" i="40"/>
  <c r="H65" i="40"/>
  <c r="G65" i="40"/>
  <c r="F65" i="40"/>
  <c r="E65" i="40"/>
  <c r="D65" i="40"/>
  <c r="C65" i="40"/>
  <c r="B65" i="40"/>
  <c r="H64" i="40"/>
  <c r="G64" i="40"/>
  <c r="F64" i="40"/>
  <c r="E64" i="40"/>
  <c r="D64" i="40"/>
  <c r="C64" i="40"/>
  <c r="B64" i="40"/>
  <c r="H63" i="40"/>
  <c r="G63" i="40"/>
  <c r="F63" i="40"/>
  <c r="E63" i="40"/>
  <c r="D63" i="40"/>
  <c r="C63" i="40"/>
  <c r="B63" i="40"/>
  <c r="H62" i="40"/>
  <c r="G62" i="40"/>
  <c r="F62" i="40"/>
  <c r="E62" i="40"/>
  <c r="D62" i="40"/>
  <c r="C62" i="40"/>
  <c r="B62" i="40"/>
  <c r="H61" i="40"/>
  <c r="G61" i="40"/>
  <c r="F61" i="40"/>
  <c r="E61" i="40"/>
  <c r="D61" i="40"/>
  <c r="C61" i="40"/>
  <c r="B61" i="40"/>
  <c r="H60" i="40"/>
  <c r="G60" i="40"/>
  <c r="F60" i="40"/>
  <c r="E60" i="40"/>
  <c r="D60" i="40"/>
  <c r="C60" i="40"/>
  <c r="B60" i="40"/>
  <c r="H59" i="40"/>
  <c r="G59" i="40"/>
  <c r="F59" i="40"/>
  <c r="E59" i="40"/>
  <c r="E44" i="40" s="1"/>
  <c r="D59" i="40"/>
  <c r="C59" i="40"/>
  <c r="B59" i="40"/>
  <c r="H57" i="40"/>
  <c r="G57" i="40"/>
  <c r="F57" i="40"/>
  <c r="E57" i="40"/>
  <c r="D57" i="40"/>
  <c r="C57" i="40"/>
  <c r="B57" i="40"/>
  <c r="C56" i="40"/>
  <c r="H55" i="40"/>
  <c r="G55" i="40"/>
  <c r="F55" i="40"/>
  <c r="E55" i="40"/>
  <c r="D55" i="40"/>
  <c r="C55" i="40"/>
  <c r="B55" i="40"/>
  <c r="H54" i="40"/>
  <c r="G54" i="40"/>
  <c r="F54" i="40"/>
  <c r="E54" i="40"/>
  <c r="D54" i="40"/>
  <c r="C54" i="40"/>
  <c r="B54" i="40"/>
  <c r="H53" i="40"/>
  <c r="G53" i="40"/>
  <c r="F53" i="40"/>
  <c r="E53" i="40"/>
  <c r="D53" i="40"/>
  <c r="C53" i="40"/>
  <c r="B53" i="40"/>
  <c r="H52" i="40"/>
  <c r="G52" i="40"/>
  <c r="F52" i="40"/>
  <c r="E52" i="40"/>
  <c r="D52" i="40"/>
  <c r="C52" i="40"/>
  <c r="B52" i="40"/>
  <c r="H51" i="40"/>
  <c r="G51" i="40"/>
  <c r="F51" i="40"/>
  <c r="E51" i="40"/>
  <c r="D51" i="40"/>
  <c r="C51" i="40"/>
  <c r="B51" i="40"/>
  <c r="H50" i="40"/>
  <c r="G50" i="40"/>
  <c r="F50" i="40"/>
  <c r="E50" i="40"/>
  <c r="D50" i="40"/>
  <c r="C50" i="40"/>
  <c r="B50" i="40"/>
  <c r="H49" i="40"/>
  <c r="G49" i="40"/>
  <c r="F49" i="40"/>
  <c r="E49" i="40"/>
  <c r="D49" i="40"/>
  <c r="C49" i="40"/>
  <c r="B49" i="40"/>
  <c r="H48" i="40"/>
  <c r="G48" i="40"/>
  <c r="F48" i="40"/>
  <c r="E48" i="40"/>
  <c r="D48" i="40"/>
  <c r="C48" i="40"/>
  <c r="B48" i="40"/>
  <c r="H47" i="40"/>
  <c r="G47" i="40"/>
  <c r="F47" i="40"/>
  <c r="E47" i="40"/>
  <c r="D47" i="40"/>
  <c r="C47" i="40"/>
  <c r="B47" i="40"/>
  <c r="F46" i="40"/>
  <c r="E46" i="40"/>
  <c r="D46" i="40"/>
  <c r="C46" i="40"/>
  <c r="B46" i="40"/>
  <c r="H45" i="40"/>
  <c r="G45" i="40"/>
  <c r="F45" i="40"/>
  <c r="E45" i="40"/>
  <c r="D45" i="40"/>
  <c r="C45" i="40"/>
  <c r="B45" i="40"/>
  <c r="H44" i="40"/>
  <c r="G44" i="40"/>
  <c r="F44" i="40"/>
  <c r="D44" i="40"/>
  <c r="C44" i="40"/>
  <c r="B44" i="40"/>
  <c r="H27" i="40"/>
  <c r="G27" i="40"/>
  <c r="F27" i="40"/>
  <c r="E27" i="40"/>
  <c r="D27" i="40"/>
  <c r="C27" i="40"/>
  <c r="C16" i="40" s="1"/>
  <c r="B27" i="40"/>
  <c r="H26" i="40"/>
  <c r="G26" i="40"/>
  <c r="F26" i="40"/>
  <c r="E26" i="40"/>
  <c r="D26" i="40"/>
  <c r="C26" i="40"/>
  <c r="B26" i="40"/>
  <c r="H25" i="40"/>
  <c r="G25" i="40"/>
  <c r="F25" i="40"/>
  <c r="E25" i="40"/>
  <c r="D25" i="40"/>
  <c r="C25" i="40"/>
  <c r="B25" i="40"/>
  <c r="H24" i="40"/>
  <c r="G24" i="40"/>
  <c r="F24" i="40"/>
  <c r="E24" i="40"/>
  <c r="D24" i="40"/>
  <c r="C24" i="40"/>
  <c r="B24" i="40"/>
  <c r="H23" i="40"/>
  <c r="G23" i="40"/>
  <c r="F23" i="40"/>
  <c r="E23" i="40"/>
  <c r="D23" i="40"/>
  <c r="C23" i="40"/>
  <c r="B23" i="40"/>
  <c r="H22" i="40"/>
  <c r="G22" i="40"/>
  <c r="F22" i="40"/>
  <c r="E22" i="40"/>
  <c r="D22" i="40"/>
  <c r="C22" i="40"/>
  <c r="C14" i="40" s="1"/>
  <c r="B22" i="40"/>
  <c r="H21" i="40"/>
  <c r="G21" i="40"/>
  <c r="F21" i="40"/>
  <c r="E21" i="40"/>
  <c r="D21" i="40"/>
  <c r="C21" i="40"/>
  <c r="B21" i="40"/>
  <c r="H20" i="40"/>
  <c r="G20" i="40"/>
  <c r="F20" i="40"/>
  <c r="E20" i="40"/>
  <c r="D20" i="40"/>
  <c r="C20" i="40"/>
  <c r="B20" i="40"/>
  <c r="H19" i="40"/>
  <c r="G19" i="40"/>
  <c r="F19" i="40"/>
  <c r="E19" i="40"/>
  <c r="D19" i="40"/>
  <c r="C19" i="40"/>
  <c r="B19" i="40"/>
  <c r="H17" i="40"/>
  <c r="G17" i="40"/>
  <c r="F17" i="40"/>
  <c r="E17" i="40"/>
  <c r="D17" i="40"/>
  <c r="C17" i="40"/>
  <c r="B17" i="40"/>
  <c r="H16" i="40"/>
  <c r="G16" i="40"/>
  <c r="F16" i="40"/>
  <c r="E16" i="40"/>
  <c r="D16" i="40"/>
  <c r="B16" i="40"/>
  <c r="H15" i="40"/>
  <c r="G15" i="40"/>
  <c r="F15" i="40"/>
  <c r="E15" i="40"/>
  <c r="D15" i="40"/>
  <c r="C15" i="40"/>
  <c r="B15" i="40"/>
  <c r="H14" i="40"/>
  <c r="G14" i="40"/>
  <c r="F14" i="40"/>
  <c r="E14" i="40"/>
  <c r="D14" i="40"/>
  <c r="B14" i="40"/>
  <c r="H13" i="40"/>
  <c r="G13" i="40"/>
  <c r="F13" i="40"/>
  <c r="E13" i="40"/>
  <c r="D13" i="40"/>
  <c r="C13" i="40"/>
  <c r="B13" i="40"/>
  <c r="H12" i="40"/>
  <c r="G12" i="40"/>
  <c r="F12" i="40"/>
  <c r="E12" i="40"/>
  <c r="D12" i="40"/>
  <c r="C12" i="40"/>
  <c r="B12" i="40"/>
  <c r="H11" i="40"/>
  <c r="G11" i="40"/>
  <c r="F11" i="40"/>
  <c r="E11" i="40"/>
  <c r="D11" i="40"/>
  <c r="C11" i="40"/>
  <c r="B11" i="40"/>
  <c r="H10" i="40"/>
  <c r="G10" i="40"/>
  <c r="F10" i="40"/>
  <c r="E10" i="40"/>
  <c r="D10" i="40"/>
  <c r="C10" i="40"/>
  <c r="B10" i="40"/>
  <c r="H9" i="40"/>
  <c r="G9" i="40"/>
  <c r="F9" i="40"/>
  <c r="E9" i="40"/>
  <c r="D9" i="40"/>
  <c r="C9" i="40"/>
  <c r="B9" i="40"/>
  <c r="H8" i="40"/>
  <c r="G8" i="40"/>
  <c r="F8" i="40"/>
  <c r="E8" i="40"/>
  <c r="D8" i="40"/>
  <c r="C8" i="40"/>
  <c r="B8" i="40"/>
  <c r="H7" i="40"/>
  <c r="G7" i="40"/>
  <c r="F7" i="40"/>
  <c r="E7" i="40"/>
  <c r="D7" i="40"/>
  <c r="C7" i="40"/>
  <c r="B7" i="40"/>
  <c r="H6" i="40"/>
  <c r="G6" i="40"/>
  <c r="F6" i="40"/>
  <c r="E6" i="40"/>
  <c r="D6" i="40"/>
  <c r="C6" i="40"/>
  <c r="B6" i="40"/>
  <c r="H5" i="40"/>
  <c r="G5" i="40"/>
  <c r="F5" i="40"/>
  <c r="E5" i="40"/>
  <c r="D5" i="40"/>
  <c r="C5" i="40"/>
  <c r="B5" i="40"/>
  <c r="H4" i="40"/>
  <c r="G4" i="40"/>
  <c r="F4" i="40"/>
  <c r="E4" i="40"/>
  <c r="D4" i="40"/>
  <c r="C4" i="40"/>
  <c r="B4" i="40"/>
  <c r="B27" i="39"/>
  <c r="B26" i="39"/>
  <c r="B25" i="39"/>
  <c r="B24" i="39"/>
  <c r="B23" i="39"/>
  <c r="B22" i="39"/>
  <c r="B21" i="39"/>
  <c r="B20" i="39"/>
  <c r="B19" i="39"/>
  <c r="B17" i="39"/>
  <c r="B16" i="39"/>
  <c r="B15" i="39"/>
  <c r="B14" i="39"/>
  <c r="B13" i="39"/>
  <c r="B12" i="39"/>
  <c r="B11" i="39"/>
  <c r="B10" i="39"/>
  <c r="B9" i="39"/>
  <c r="B8" i="39"/>
  <c r="B7" i="39"/>
  <c r="B6" i="39"/>
  <c r="B5" i="39"/>
  <c r="B4" i="39"/>
  <c r="H27" i="38"/>
  <c r="H16" i="38" s="1"/>
  <c r="G27" i="38"/>
  <c r="F27" i="38"/>
  <c r="F16" i="38" s="1"/>
  <c r="E27" i="38"/>
  <c r="E16" i="38" s="1"/>
  <c r="D27" i="38"/>
  <c r="D16" i="38" s="1"/>
  <c r="C27" i="38"/>
  <c r="C16" i="38" s="1"/>
  <c r="B27" i="38"/>
  <c r="B16" i="38" s="1"/>
  <c r="H26" i="38"/>
  <c r="H7" i="38" s="1"/>
  <c r="G26" i="38"/>
  <c r="F26" i="38"/>
  <c r="F7" i="38" s="1"/>
  <c r="E26" i="38"/>
  <c r="E7" i="38" s="1"/>
  <c r="D26" i="38"/>
  <c r="D7" i="38" s="1"/>
  <c r="C26" i="38"/>
  <c r="C7" i="38" s="1"/>
  <c r="B26" i="38"/>
  <c r="B7" i="38" s="1"/>
  <c r="H25" i="38"/>
  <c r="G25" i="38"/>
  <c r="F25" i="38"/>
  <c r="E25" i="38"/>
  <c r="D25" i="38"/>
  <c r="C25" i="38"/>
  <c r="B25" i="38"/>
  <c r="H24" i="38"/>
  <c r="G24" i="38"/>
  <c r="G13" i="38" s="1"/>
  <c r="F24" i="38"/>
  <c r="F13" i="38" s="1"/>
  <c r="E24" i="38"/>
  <c r="D24" i="38"/>
  <c r="D13" i="38" s="1"/>
  <c r="C24" i="38"/>
  <c r="C13" i="38" s="1"/>
  <c r="B24" i="38"/>
  <c r="B13" i="38" s="1"/>
  <c r="H23" i="38"/>
  <c r="H15" i="38" s="1"/>
  <c r="G23" i="38"/>
  <c r="G15" i="38" s="1"/>
  <c r="F23" i="38"/>
  <c r="F15" i="38" s="1"/>
  <c r="E23" i="38"/>
  <c r="D23" i="38"/>
  <c r="D15" i="38" s="1"/>
  <c r="C23" i="38"/>
  <c r="C15" i="38" s="1"/>
  <c r="B23" i="38"/>
  <c r="B15" i="38" s="1"/>
  <c r="H22" i="38"/>
  <c r="H14" i="38" s="1"/>
  <c r="G22" i="38"/>
  <c r="G14" i="38" s="1"/>
  <c r="F22" i="38"/>
  <c r="F14" i="38" s="1"/>
  <c r="E22" i="38"/>
  <c r="E14" i="38" s="1"/>
  <c r="D22" i="38"/>
  <c r="D14" i="38" s="1"/>
  <c r="C22" i="38"/>
  <c r="C14" i="38" s="1"/>
  <c r="B22" i="38"/>
  <c r="H21" i="38"/>
  <c r="H9" i="38" s="1"/>
  <c r="G21" i="38"/>
  <c r="G9" i="38" s="1"/>
  <c r="F21" i="38"/>
  <c r="F9" i="38" s="1"/>
  <c r="E21" i="38"/>
  <c r="E9" i="38" s="1"/>
  <c r="D21" i="38"/>
  <c r="D9" i="38" s="1"/>
  <c r="C21" i="38"/>
  <c r="C9" i="38" s="1"/>
  <c r="B21" i="38"/>
  <c r="B9" i="38" s="1"/>
  <c r="H20" i="38"/>
  <c r="H6" i="38" s="1"/>
  <c r="G20" i="38"/>
  <c r="G6" i="38" s="1"/>
  <c r="F20" i="38"/>
  <c r="F6" i="38" s="1"/>
  <c r="E20" i="38"/>
  <c r="E6" i="38" s="1"/>
  <c r="D20" i="38"/>
  <c r="D6" i="38" s="1"/>
  <c r="C20" i="38"/>
  <c r="C6" i="38" s="1"/>
  <c r="B20" i="38"/>
  <c r="B6" i="38" s="1"/>
  <c r="H19" i="38"/>
  <c r="G19" i="38"/>
  <c r="G4" i="38" s="1"/>
  <c r="F19" i="38"/>
  <c r="F4" i="38" s="1"/>
  <c r="E19" i="38"/>
  <c r="E4" i="38" s="1"/>
  <c r="D19" i="38"/>
  <c r="D4" i="38" s="1"/>
  <c r="C19" i="38"/>
  <c r="C4" i="38" s="1"/>
  <c r="B19" i="38"/>
  <c r="B4" i="38" s="1"/>
  <c r="B17" i="38"/>
  <c r="B12" i="38"/>
  <c r="B11" i="38"/>
  <c r="B10" i="38"/>
  <c r="B8" i="38"/>
  <c r="B5" i="38"/>
  <c r="H17" i="37"/>
  <c r="H16" i="37"/>
  <c r="H12" i="37"/>
  <c r="H11" i="37"/>
  <c r="H10" i="37"/>
  <c r="H8" i="37"/>
  <c r="H5" i="37"/>
  <c r="G17" i="37"/>
  <c r="G16" i="37"/>
  <c r="G15" i="37"/>
  <c r="G12" i="37"/>
  <c r="G11" i="37"/>
  <c r="G10" i="37"/>
  <c r="G8" i="37"/>
  <c r="G7" i="37"/>
  <c r="G5" i="37"/>
  <c r="F17" i="37"/>
  <c r="F12" i="37"/>
  <c r="F11" i="37"/>
  <c r="F10" i="37"/>
  <c r="F9" i="37"/>
  <c r="F8" i="37"/>
  <c r="F5" i="37"/>
  <c r="E17" i="37"/>
  <c r="E13" i="37"/>
  <c r="E12" i="37"/>
  <c r="E11" i="37"/>
  <c r="E10" i="37"/>
  <c r="E8" i="37"/>
  <c r="E7" i="37"/>
  <c r="E6" i="37"/>
  <c r="E5" i="37"/>
  <c r="D17" i="37"/>
  <c r="D15" i="37"/>
  <c r="D13" i="37"/>
  <c r="D12" i="37"/>
  <c r="D11" i="37"/>
  <c r="D10" i="37"/>
  <c r="D8" i="37"/>
  <c r="D7" i="37"/>
  <c r="D5" i="37"/>
  <c r="C17" i="37"/>
  <c r="C15" i="37"/>
  <c r="C13" i="37"/>
  <c r="C12" i="37"/>
  <c r="C11" i="37"/>
  <c r="C10" i="37"/>
  <c r="C8" i="37"/>
  <c r="C5" i="37"/>
  <c r="B15" i="37"/>
  <c r="B13" i="37"/>
  <c r="H27" i="37"/>
  <c r="G27" i="37"/>
  <c r="F27" i="37"/>
  <c r="F16" i="37" s="1"/>
  <c r="E27" i="37"/>
  <c r="E16" i="37" s="1"/>
  <c r="D27" i="37"/>
  <c r="D16" i="37" s="1"/>
  <c r="C27" i="37"/>
  <c r="C16" i="37" s="1"/>
  <c r="B27" i="37"/>
  <c r="B16" i="37" s="1"/>
  <c r="H26" i="37"/>
  <c r="H7" i="37" s="1"/>
  <c r="G26" i="37"/>
  <c r="F26" i="37"/>
  <c r="F7" i="37" s="1"/>
  <c r="E26" i="37"/>
  <c r="D26" i="37"/>
  <c r="C26" i="37"/>
  <c r="C7" i="37" s="1"/>
  <c r="B26" i="37"/>
  <c r="B7" i="37" s="1"/>
  <c r="H25" i="37"/>
  <c r="G25" i="37"/>
  <c r="F25" i="37"/>
  <c r="E25" i="37"/>
  <c r="D25" i="37"/>
  <c r="C25" i="37"/>
  <c r="B25" i="37"/>
  <c r="H24" i="37"/>
  <c r="H13" i="37" s="1"/>
  <c r="G24" i="37"/>
  <c r="G13" i="37" s="1"/>
  <c r="F24" i="37"/>
  <c r="F13" i="37" s="1"/>
  <c r="E24" i="37"/>
  <c r="D24" i="37"/>
  <c r="C24" i="37"/>
  <c r="B24" i="37"/>
  <c r="H23" i="37"/>
  <c r="H15" i="37" s="1"/>
  <c r="G23" i="37"/>
  <c r="F23" i="37"/>
  <c r="F15" i="37" s="1"/>
  <c r="E23" i="37"/>
  <c r="E15" i="37" s="1"/>
  <c r="D23" i="37"/>
  <c r="C23" i="37"/>
  <c r="B23" i="37"/>
  <c r="H22" i="37"/>
  <c r="H14" i="37" s="1"/>
  <c r="G22" i="37"/>
  <c r="G14" i="37" s="1"/>
  <c r="F22" i="37"/>
  <c r="F14" i="37" s="1"/>
  <c r="E22" i="37"/>
  <c r="E14" i="37" s="1"/>
  <c r="D22" i="37"/>
  <c r="D14" i="37" s="1"/>
  <c r="C22" i="37"/>
  <c r="C14" i="37" s="1"/>
  <c r="B22" i="37"/>
  <c r="B14" i="37" s="1"/>
  <c r="H21" i="37"/>
  <c r="H9" i="37" s="1"/>
  <c r="G21" i="37"/>
  <c r="G9" i="37" s="1"/>
  <c r="F21" i="37"/>
  <c r="E21" i="37"/>
  <c r="E9" i="37" s="1"/>
  <c r="D21" i="37"/>
  <c r="D9" i="37" s="1"/>
  <c r="C21" i="37"/>
  <c r="C9" i="37" s="1"/>
  <c r="B21" i="37"/>
  <c r="B9" i="37" s="1"/>
  <c r="H20" i="37"/>
  <c r="H6" i="37" s="1"/>
  <c r="G20" i="37"/>
  <c r="G6" i="37" s="1"/>
  <c r="F20" i="37"/>
  <c r="F6" i="37" s="1"/>
  <c r="E20" i="37"/>
  <c r="D20" i="37"/>
  <c r="D6" i="37" s="1"/>
  <c r="C20" i="37"/>
  <c r="C6" i="37" s="1"/>
  <c r="B20" i="37"/>
  <c r="B6" i="37" s="1"/>
  <c r="H19" i="37"/>
  <c r="H4" i="37" s="1"/>
  <c r="G19" i="37"/>
  <c r="G4" i="37" s="1"/>
  <c r="F19" i="37"/>
  <c r="F4" i="37" s="1"/>
  <c r="E19" i="37"/>
  <c r="E4" i="37" s="1"/>
  <c r="D19" i="37"/>
  <c r="D4" i="37" s="1"/>
  <c r="C19" i="37"/>
  <c r="C4" i="37" s="1"/>
  <c r="B19" i="37"/>
  <c r="B4" i="37" s="1"/>
  <c r="B17" i="37"/>
  <c r="B12" i="37"/>
  <c r="B11" i="37"/>
  <c r="B10" i="37"/>
  <c r="B8" i="37"/>
  <c r="B5" i="37"/>
  <c r="B16" i="36"/>
  <c r="B7" i="36"/>
  <c r="B13" i="36"/>
  <c r="B27" i="36"/>
  <c r="B26" i="36"/>
  <c r="B25" i="36"/>
  <c r="B24" i="36"/>
  <c r="B23" i="36"/>
  <c r="B15" i="36" s="1"/>
  <c r="B22" i="36"/>
  <c r="B21" i="36"/>
  <c r="B20" i="36"/>
  <c r="B19" i="36"/>
  <c r="B17" i="36"/>
  <c r="B14" i="36"/>
  <c r="B12" i="36"/>
  <c r="B11" i="36"/>
  <c r="B10" i="36"/>
  <c r="B9" i="36"/>
  <c r="B8" i="36"/>
  <c r="B6" i="36"/>
  <c r="B5" i="36"/>
  <c r="B4" i="36"/>
  <c r="H27" i="17" l="1"/>
  <c r="H16" i="17" s="1"/>
  <c r="G27" i="17"/>
  <c r="G16" i="17" s="1"/>
  <c r="F27" i="17"/>
  <c r="F16" i="17" s="1"/>
  <c r="E27" i="17"/>
  <c r="E16" i="17" s="1"/>
  <c r="D27" i="17"/>
  <c r="C27" i="17"/>
  <c r="B27" i="17"/>
  <c r="B16" i="17" s="1"/>
  <c r="H26" i="17"/>
  <c r="H7" i="17" s="1"/>
  <c r="G26" i="17"/>
  <c r="F26" i="17"/>
  <c r="F7" i="17" s="1"/>
  <c r="E26" i="17"/>
  <c r="E7" i="17" s="1"/>
  <c r="D26" i="17"/>
  <c r="C26" i="17"/>
  <c r="B26" i="17"/>
  <c r="H25" i="17"/>
  <c r="G25" i="17"/>
  <c r="F25" i="17"/>
  <c r="E25" i="17"/>
  <c r="D25" i="17"/>
  <c r="C25" i="17"/>
  <c r="B25" i="17"/>
  <c r="H24" i="17"/>
  <c r="G24" i="17"/>
  <c r="G13" i="17" s="1"/>
  <c r="F24" i="17"/>
  <c r="F13" i="17" s="1"/>
  <c r="E24" i="17"/>
  <c r="D24" i="17"/>
  <c r="C24" i="17"/>
  <c r="B24" i="17"/>
  <c r="H23" i="17"/>
  <c r="H15" i="17" s="1"/>
  <c r="G23" i="17"/>
  <c r="G15" i="17" s="1"/>
  <c r="F23" i="17"/>
  <c r="F15" i="17" s="1"/>
  <c r="E23" i="17"/>
  <c r="E15" i="17" s="1"/>
  <c r="D23" i="17"/>
  <c r="D15" i="17" s="1"/>
  <c r="C23" i="17"/>
  <c r="C15" i="17" s="1"/>
  <c r="B23" i="17"/>
  <c r="H22" i="17"/>
  <c r="H14" i="17" s="1"/>
  <c r="G22" i="17"/>
  <c r="G14" i="17" s="1"/>
  <c r="F22" i="17"/>
  <c r="F14" i="17" s="1"/>
  <c r="E22" i="17"/>
  <c r="D22" i="17"/>
  <c r="C22" i="17"/>
  <c r="B22" i="17"/>
  <c r="H21" i="17"/>
  <c r="G21" i="17"/>
  <c r="F21" i="17"/>
  <c r="E21" i="17"/>
  <c r="D21" i="17"/>
  <c r="C21" i="17"/>
  <c r="B21" i="17"/>
  <c r="H20" i="17"/>
  <c r="G20" i="17"/>
  <c r="F20" i="17"/>
  <c r="E20" i="17"/>
  <c r="D20" i="17"/>
  <c r="C20" i="17"/>
  <c r="B20" i="17"/>
  <c r="H19" i="17"/>
  <c r="H4" i="17" s="1"/>
  <c r="G19" i="17"/>
  <c r="G4" i="17" s="1"/>
  <c r="F19" i="17"/>
  <c r="F4" i="17" s="1"/>
  <c r="E19" i="17"/>
  <c r="E4" i="17" s="1"/>
  <c r="D19" i="17"/>
  <c r="C19" i="17"/>
  <c r="B19" i="17"/>
  <c r="H17" i="17"/>
  <c r="G17" i="17"/>
  <c r="F17" i="17"/>
  <c r="E17" i="17"/>
  <c r="D17" i="17"/>
  <c r="C17" i="17"/>
  <c r="B17" i="17"/>
  <c r="D16" i="17"/>
  <c r="C16" i="17"/>
  <c r="B15" i="17"/>
  <c r="E14" i="17"/>
  <c r="D14" i="17"/>
  <c r="C14" i="17"/>
  <c r="B14" i="17"/>
  <c r="H13" i="17"/>
  <c r="E13" i="17"/>
  <c r="D13" i="17"/>
  <c r="C13" i="17"/>
  <c r="B13" i="17"/>
  <c r="H12" i="17"/>
  <c r="G12" i="17"/>
  <c r="F12" i="17"/>
  <c r="E12" i="17"/>
  <c r="D12" i="17"/>
  <c r="C12" i="17"/>
  <c r="B12" i="17"/>
  <c r="H11" i="17"/>
  <c r="G11" i="17"/>
  <c r="F11" i="17"/>
  <c r="E11" i="17"/>
  <c r="D11" i="17"/>
  <c r="C11" i="17"/>
  <c r="B11" i="17"/>
  <c r="H10" i="17"/>
  <c r="G10" i="17"/>
  <c r="F10" i="17"/>
  <c r="E10" i="17"/>
  <c r="D10" i="17"/>
  <c r="C10" i="17"/>
  <c r="B10" i="17"/>
  <c r="H9" i="17"/>
  <c r="G9" i="17"/>
  <c r="F9" i="17"/>
  <c r="E9" i="17"/>
  <c r="D9" i="17"/>
  <c r="C9" i="17"/>
  <c r="B9" i="17"/>
  <c r="H8" i="17"/>
  <c r="G8" i="17"/>
  <c r="F8" i="17"/>
  <c r="E8" i="17"/>
  <c r="D8" i="17"/>
  <c r="C8" i="17"/>
  <c r="B8" i="17"/>
  <c r="G7" i="17"/>
  <c r="D7" i="17"/>
  <c r="C7" i="17"/>
  <c r="B7" i="17"/>
  <c r="H6" i="17"/>
  <c r="G6" i="17"/>
  <c r="F6" i="17"/>
  <c r="E6" i="17"/>
  <c r="D6" i="17"/>
  <c r="C6" i="17"/>
  <c r="B6" i="17"/>
  <c r="H5" i="17"/>
  <c r="G5" i="17"/>
  <c r="F5" i="17"/>
  <c r="E5" i="17"/>
  <c r="D5" i="17"/>
  <c r="C5" i="17"/>
  <c r="B5" i="17"/>
  <c r="D4" i="17"/>
  <c r="C4" i="17"/>
  <c r="B4" i="17"/>
  <c r="E15" i="16"/>
  <c r="H27" i="16"/>
  <c r="H16" i="16" s="1"/>
  <c r="G27" i="16"/>
  <c r="F27" i="16"/>
  <c r="E27" i="16"/>
  <c r="D27" i="16"/>
  <c r="C27" i="16"/>
  <c r="B27" i="16"/>
  <c r="H26" i="16"/>
  <c r="G26" i="16"/>
  <c r="G7" i="16" s="1"/>
  <c r="F26" i="16"/>
  <c r="E26" i="16"/>
  <c r="D26" i="16"/>
  <c r="D7" i="16" s="1"/>
  <c r="C26" i="16"/>
  <c r="C7" i="16" s="1"/>
  <c r="B26" i="16"/>
  <c r="B7" i="16" s="1"/>
  <c r="H25" i="16"/>
  <c r="G25" i="16"/>
  <c r="F25" i="16"/>
  <c r="E25" i="16"/>
  <c r="D25" i="16"/>
  <c r="C25" i="16"/>
  <c r="B25" i="16"/>
  <c r="H24" i="16"/>
  <c r="G24" i="16"/>
  <c r="F24" i="16"/>
  <c r="F13" i="16" s="1"/>
  <c r="E24" i="16"/>
  <c r="D24" i="16"/>
  <c r="C24" i="16"/>
  <c r="B24" i="16"/>
  <c r="H23" i="16"/>
  <c r="G23" i="16"/>
  <c r="G15" i="16" s="1"/>
  <c r="F23" i="16"/>
  <c r="E23" i="16"/>
  <c r="D23" i="16"/>
  <c r="C23" i="16"/>
  <c r="B23" i="16"/>
  <c r="H22" i="16"/>
  <c r="G22" i="16"/>
  <c r="F22" i="16"/>
  <c r="E22" i="16"/>
  <c r="D22" i="16"/>
  <c r="C22" i="16"/>
  <c r="B22" i="16"/>
  <c r="H21" i="16"/>
  <c r="G21" i="16"/>
  <c r="F21" i="16"/>
  <c r="E21" i="16"/>
  <c r="D21" i="16"/>
  <c r="C21" i="16"/>
  <c r="B21" i="16"/>
  <c r="H20" i="16"/>
  <c r="G20" i="16"/>
  <c r="F20" i="16"/>
  <c r="F6" i="16" s="1"/>
  <c r="E20" i="16"/>
  <c r="D20" i="16"/>
  <c r="C20" i="16"/>
  <c r="B20" i="16"/>
  <c r="H19" i="16"/>
  <c r="G19" i="16"/>
  <c r="F19" i="16"/>
  <c r="E19" i="16"/>
  <c r="D19" i="16"/>
  <c r="C19" i="16"/>
  <c r="B19" i="16"/>
  <c r="H17" i="16"/>
  <c r="G17" i="16"/>
  <c r="F17" i="16"/>
  <c r="E17" i="16"/>
  <c r="D17" i="16"/>
  <c r="C17" i="16"/>
  <c r="B17" i="16"/>
  <c r="G16" i="16"/>
  <c r="F16" i="16"/>
  <c r="E16" i="16"/>
  <c r="D16" i="16"/>
  <c r="C16" i="16"/>
  <c r="B16" i="16"/>
  <c r="H15" i="16"/>
  <c r="F15" i="16"/>
  <c r="D15" i="16"/>
  <c r="C15" i="16"/>
  <c r="B15" i="16"/>
  <c r="H14" i="16"/>
  <c r="G14" i="16"/>
  <c r="F14" i="16"/>
  <c r="E14" i="16"/>
  <c r="D14" i="16"/>
  <c r="C14" i="16"/>
  <c r="B14" i="16"/>
  <c r="H13" i="16"/>
  <c r="G13" i="16"/>
  <c r="E13" i="16"/>
  <c r="D13" i="16"/>
  <c r="C13" i="16"/>
  <c r="B13" i="16"/>
  <c r="H12" i="16"/>
  <c r="G12" i="16"/>
  <c r="F12" i="16"/>
  <c r="E12" i="16"/>
  <c r="D12" i="16"/>
  <c r="C12" i="16"/>
  <c r="B12" i="16"/>
  <c r="H11" i="16"/>
  <c r="G11" i="16"/>
  <c r="F11" i="16"/>
  <c r="E11" i="16"/>
  <c r="D11" i="16"/>
  <c r="C11" i="16"/>
  <c r="B11" i="16"/>
  <c r="H10" i="16"/>
  <c r="G10" i="16"/>
  <c r="F10" i="16"/>
  <c r="E10" i="16"/>
  <c r="D10" i="16"/>
  <c r="C10" i="16"/>
  <c r="B10" i="16"/>
  <c r="H9" i="16"/>
  <c r="G9" i="16"/>
  <c r="F9" i="16"/>
  <c r="E9" i="16"/>
  <c r="D9" i="16"/>
  <c r="C9" i="16"/>
  <c r="B9" i="16"/>
  <c r="H8" i="16"/>
  <c r="G8" i="16"/>
  <c r="F8" i="16"/>
  <c r="E8" i="16"/>
  <c r="D8" i="16"/>
  <c r="C8" i="16"/>
  <c r="B8" i="16"/>
  <c r="H7" i="16"/>
  <c r="F7" i="16"/>
  <c r="E7" i="16"/>
  <c r="H6" i="16"/>
  <c r="G6" i="16"/>
  <c r="E6" i="16"/>
  <c r="D6" i="16"/>
  <c r="C6" i="16"/>
  <c r="B6" i="16"/>
  <c r="H5" i="16"/>
  <c r="G5" i="16"/>
  <c r="F5" i="16"/>
  <c r="E5" i="16"/>
  <c r="D5" i="16"/>
  <c r="C5" i="16"/>
  <c r="B5" i="16"/>
  <c r="H4" i="16"/>
  <c r="G4" i="16"/>
  <c r="F4" i="16"/>
  <c r="E4" i="16"/>
  <c r="D4" i="16"/>
  <c r="C4" i="16"/>
  <c r="B4" i="16"/>
  <c r="M16" i="53" l="1"/>
  <c r="L16" i="53"/>
  <c r="K16" i="53"/>
  <c r="J16" i="53"/>
  <c r="I16" i="53"/>
  <c r="N16" i="53" l="1"/>
  <c r="N64" i="49"/>
  <c r="N51" i="53"/>
  <c r="N45" i="53"/>
  <c r="N49" i="53"/>
  <c r="N57" i="53"/>
  <c r="N55" i="49"/>
  <c r="N47" i="49"/>
  <c r="N11" i="53"/>
  <c r="N46" i="49"/>
  <c r="N54" i="49"/>
  <c r="N63" i="49"/>
  <c r="N6" i="53"/>
  <c r="N10" i="53"/>
  <c r="N14" i="53"/>
  <c r="N19" i="53"/>
  <c r="N23" i="53"/>
  <c r="N27" i="53"/>
  <c r="N47" i="53"/>
  <c r="N48" i="53"/>
  <c r="N52" i="53"/>
  <c r="N53" i="53"/>
  <c r="N55" i="53"/>
  <c r="N56" i="53"/>
  <c r="N64" i="53"/>
  <c r="N65" i="53"/>
  <c r="N67" i="53"/>
  <c r="N63" i="53"/>
  <c r="N5" i="53"/>
  <c r="N9" i="53"/>
  <c r="N13" i="53"/>
  <c r="N17" i="53"/>
  <c r="N26" i="53"/>
  <c r="N46" i="53"/>
  <c r="N50" i="53"/>
  <c r="N54" i="53"/>
  <c r="N48" i="49"/>
  <c r="N49" i="49"/>
  <c r="N50" i="49"/>
  <c r="N52" i="49"/>
  <c r="N53" i="49"/>
  <c r="N56" i="49"/>
  <c r="N57" i="49"/>
  <c r="N58" i="49"/>
  <c r="N61" i="49"/>
  <c r="N62" i="49"/>
  <c r="N65" i="49"/>
  <c r="N66" i="49"/>
  <c r="N67" i="49"/>
  <c r="N66" i="53"/>
  <c r="N51" i="49"/>
  <c r="N60" i="49"/>
  <c r="N68" i="49"/>
  <c r="N7" i="53"/>
  <c r="N8" i="53"/>
  <c r="N12" i="53"/>
  <c r="N15" i="53"/>
  <c r="N22" i="53"/>
  <c r="N24" i="53"/>
  <c r="N25" i="53"/>
  <c r="N44" i="53"/>
  <c r="N4" i="53"/>
  <c r="N45" i="49"/>
  <c r="N50" i="45" l="1"/>
  <c r="N58" i="45"/>
  <c r="N41" i="45"/>
  <c r="N53" i="45"/>
  <c r="N62" i="45"/>
  <c r="N59" i="41"/>
  <c r="N45" i="45"/>
  <c r="N42" i="45"/>
  <c r="N59" i="45"/>
  <c r="N49" i="45"/>
  <c r="N48" i="45"/>
  <c r="N49" i="40"/>
  <c r="N53" i="40"/>
  <c r="N55" i="40"/>
  <c r="N62" i="40"/>
  <c r="N66" i="40"/>
  <c r="N52" i="40"/>
  <c r="N45" i="40"/>
  <c r="N47" i="40"/>
  <c r="N57" i="40"/>
  <c r="N47" i="41"/>
  <c r="N55" i="41"/>
  <c r="N64" i="41"/>
  <c r="N43" i="45"/>
  <c r="N44" i="45"/>
  <c r="N47" i="45"/>
  <c r="N51" i="45"/>
  <c r="N52" i="45"/>
  <c r="N56" i="45"/>
  <c r="N57" i="45"/>
  <c r="N60" i="45"/>
  <c r="N61" i="45"/>
  <c r="N87" i="40"/>
  <c r="N91" i="40"/>
  <c r="N95" i="40"/>
  <c r="N100" i="40"/>
  <c r="N104" i="40"/>
  <c r="N61" i="40"/>
  <c r="N50" i="41"/>
  <c r="N46" i="45"/>
  <c r="N55" i="45"/>
  <c r="N63" i="45"/>
  <c r="N67" i="41"/>
  <c r="N64" i="40"/>
  <c r="N40" i="45"/>
  <c r="N48" i="40"/>
  <c r="N51" i="40"/>
  <c r="N56" i="40"/>
  <c r="N60" i="40"/>
  <c r="N65" i="40"/>
  <c r="N50" i="40"/>
  <c r="N59" i="40"/>
  <c r="N67" i="40"/>
  <c r="N46" i="40"/>
  <c r="N54" i="40"/>
  <c r="N63" i="40"/>
  <c r="N88" i="40"/>
  <c r="N92" i="40"/>
  <c r="N96" i="40"/>
  <c r="N102" i="40"/>
  <c r="N101" i="40"/>
  <c r="N85" i="40"/>
  <c r="N93" i="40"/>
  <c r="N105" i="40"/>
  <c r="N45" i="41"/>
  <c r="N46" i="41"/>
  <c r="N49" i="41"/>
  <c r="N51" i="41"/>
  <c r="N53" i="41"/>
  <c r="N54" i="41"/>
  <c r="N57" i="41"/>
  <c r="N60" i="41"/>
  <c r="N62" i="41"/>
  <c r="N63" i="41"/>
  <c r="N66" i="41"/>
  <c r="N48" i="41"/>
  <c r="N56" i="41"/>
  <c r="N61" i="41"/>
  <c r="N65" i="41"/>
  <c r="N52" i="41"/>
  <c r="N44" i="41"/>
  <c r="N44" i="40"/>
  <c r="N107" i="40"/>
  <c r="N94" i="40"/>
  <c r="N86" i="40"/>
  <c r="N103" i="40"/>
  <c r="N90" i="40"/>
  <c r="N99" i="40"/>
  <c r="N89" i="40"/>
  <c r="N97" i="40"/>
  <c r="N106" i="40"/>
  <c r="N84" i="40"/>
  <c r="N27" i="49" l="1"/>
  <c r="N26" i="49"/>
  <c r="N25" i="49"/>
  <c r="N24" i="49"/>
  <c r="N23" i="49"/>
  <c r="N22" i="49"/>
  <c r="N21" i="49"/>
  <c r="N20" i="49"/>
  <c r="N19" i="49"/>
  <c r="N17" i="49"/>
  <c r="N16" i="49"/>
  <c r="N15" i="49"/>
  <c r="N14" i="49"/>
  <c r="N13" i="49"/>
  <c r="N12" i="49"/>
  <c r="N11" i="49"/>
  <c r="N10" i="49"/>
  <c r="N9" i="49"/>
  <c r="N8" i="49"/>
  <c r="N7" i="49"/>
  <c r="N6" i="49"/>
  <c r="N5" i="49"/>
  <c r="N4" i="49"/>
  <c r="N27" i="48"/>
  <c r="N26" i="48"/>
  <c r="N25" i="48"/>
  <c r="N24" i="48"/>
  <c r="N23" i="48"/>
  <c r="N22" i="48"/>
  <c r="N21" i="48"/>
  <c r="N20" i="48"/>
  <c r="N19" i="48"/>
  <c r="N17" i="48"/>
  <c r="N16" i="48"/>
  <c r="N15" i="48"/>
  <c r="N14" i="48"/>
  <c r="N13" i="48"/>
  <c r="N12" i="48"/>
  <c r="N11" i="48"/>
  <c r="N10" i="48"/>
  <c r="N9" i="48"/>
  <c r="N8" i="48"/>
  <c r="N7" i="48"/>
  <c r="N6" i="48"/>
  <c r="N5" i="48"/>
  <c r="N4" i="48"/>
  <c r="N27" i="47"/>
  <c r="N26" i="47"/>
  <c r="N25" i="47"/>
  <c r="N24" i="47"/>
  <c r="N23" i="47"/>
  <c r="N22" i="47"/>
  <c r="N21" i="47"/>
  <c r="N20" i="47"/>
  <c r="N19" i="47"/>
  <c r="N17" i="47"/>
  <c r="N16" i="47"/>
  <c r="N15" i="47"/>
  <c r="N14" i="47"/>
  <c r="N13" i="47"/>
  <c r="N12" i="47"/>
  <c r="N11" i="47"/>
  <c r="N10" i="47"/>
  <c r="N9" i="47"/>
  <c r="N8" i="47"/>
  <c r="N7" i="47"/>
  <c r="N6" i="47"/>
  <c r="N5" i="47"/>
  <c r="N4" i="47"/>
  <c r="N27" i="46"/>
  <c r="N26" i="46"/>
  <c r="N25" i="46"/>
  <c r="N24" i="46"/>
  <c r="N23" i="46"/>
  <c r="N22" i="46"/>
  <c r="N21" i="46"/>
  <c r="N20" i="46"/>
  <c r="N19" i="46"/>
  <c r="N17" i="46"/>
  <c r="N16" i="46"/>
  <c r="N15" i="46"/>
  <c r="N14" i="46"/>
  <c r="N13" i="46"/>
  <c r="N12" i="46"/>
  <c r="N11" i="46"/>
  <c r="N10" i="46"/>
  <c r="N9" i="46"/>
  <c r="N8" i="46"/>
  <c r="N7" i="46"/>
  <c r="N6" i="46"/>
  <c r="N5" i="46"/>
  <c r="N4" i="46"/>
  <c r="N27" i="45"/>
  <c r="N26" i="45"/>
  <c r="N25" i="45"/>
  <c r="N24" i="45"/>
  <c r="N23" i="45"/>
  <c r="N22" i="45"/>
  <c r="N21" i="45"/>
  <c r="N20" i="45"/>
  <c r="N19" i="45"/>
  <c r="N17" i="45"/>
  <c r="N16" i="45"/>
  <c r="N15" i="45"/>
  <c r="N14" i="45"/>
  <c r="N13" i="45"/>
  <c r="N12" i="45"/>
  <c r="N11" i="45"/>
  <c r="N10" i="45"/>
  <c r="N9" i="45"/>
  <c r="N8" i="45"/>
  <c r="N7" i="45"/>
  <c r="N6" i="45"/>
  <c r="N5" i="45"/>
  <c r="N4" i="45"/>
  <c r="N27" i="44"/>
  <c r="N26" i="44"/>
  <c r="N25" i="44"/>
  <c r="N24" i="44"/>
  <c r="N23" i="44"/>
  <c r="N22" i="44"/>
  <c r="N21" i="44"/>
  <c r="N20" i="44"/>
  <c r="N19" i="44"/>
  <c r="N17" i="44"/>
  <c r="N16" i="44"/>
  <c r="N15" i="44"/>
  <c r="N14" i="44"/>
  <c r="N13" i="44"/>
  <c r="N12" i="44"/>
  <c r="N11" i="44"/>
  <c r="N10" i="44"/>
  <c r="N9" i="44"/>
  <c r="N8" i="44"/>
  <c r="N7" i="44"/>
  <c r="N6" i="44"/>
  <c r="N5" i="44"/>
  <c r="N4" i="44"/>
  <c r="N27" i="43"/>
  <c r="N26" i="43"/>
  <c r="N25" i="43"/>
  <c r="N24" i="43"/>
  <c r="N23" i="43"/>
  <c r="N22" i="43"/>
  <c r="N21" i="43"/>
  <c r="N20" i="43"/>
  <c r="N19" i="43"/>
  <c r="N17" i="43"/>
  <c r="N16" i="43"/>
  <c r="N15" i="43"/>
  <c r="N14" i="43"/>
  <c r="N13" i="43"/>
  <c r="N12" i="43"/>
  <c r="N11" i="43"/>
  <c r="N10" i="43"/>
  <c r="N9" i="43"/>
  <c r="N8" i="43"/>
  <c r="N7" i="43"/>
  <c r="N6" i="43"/>
  <c r="N5" i="43"/>
  <c r="N4" i="43"/>
  <c r="N27" i="42"/>
  <c r="N26" i="42"/>
  <c r="N25" i="42"/>
  <c r="N24" i="42"/>
  <c r="N23" i="42"/>
  <c r="N22" i="42"/>
  <c r="N21" i="42"/>
  <c r="N20" i="42"/>
  <c r="N19" i="42"/>
  <c r="N17" i="42"/>
  <c r="N16" i="42"/>
  <c r="N15" i="42"/>
  <c r="N14" i="42"/>
  <c r="N13" i="42"/>
  <c r="N12" i="42"/>
  <c r="N11" i="42"/>
  <c r="N10" i="42"/>
  <c r="N9" i="42"/>
  <c r="N8" i="42"/>
  <c r="N7" i="42"/>
  <c r="N6" i="42"/>
  <c r="N5" i="42"/>
  <c r="N4" i="42"/>
  <c r="N27" i="41"/>
  <c r="N26" i="41"/>
  <c r="N25" i="41"/>
  <c r="N24" i="41"/>
  <c r="N23" i="41"/>
  <c r="N22" i="41"/>
  <c r="N21" i="41"/>
  <c r="N20" i="41"/>
  <c r="N19" i="41"/>
  <c r="N17" i="41"/>
  <c r="N16" i="41"/>
  <c r="N15" i="41"/>
  <c r="N14" i="41"/>
  <c r="N13" i="41"/>
  <c r="N12" i="41"/>
  <c r="N11" i="41"/>
  <c r="N10" i="41"/>
  <c r="N9" i="41"/>
  <c r="N8" i="41"/>
  <c r="N7" i="41"/>
  <c r="N6" i="41"/>
  <c r="N5" i="41"/>
  <c r="N4" i="41"/>
  <c r="N27" i="40"/>
  <c r="N26" i="40"/>
  <c r="N25" i="40"/>
  <c r="N24" i="40"/>
  <c r="N23" i="40"/>
  <c r="N22" i="40"/>
  <c r="N21" i="40"/>
  <c r="N20" i="40"/>
  <c r="N19" i="40"/>
  <c r="N17" i="40"/>
  <c r="N16" i="40"/>
  <c r="N15" i="40"/>
  <c r="N14" i="40"/>
  <c r="N13" i="40"/>
  <c r="N12" i="40"/>
  <c r="N11" i="40"/>
  <c r="N10" i="40"/>
  <c r="N9" i="40"/>
  <c r="N8" i="40"/>
  <c r="N7" i="40"/>
  <c r="N6" i="40"/>
  <c r="N5" i="40"/>
  <c r="N4" i="40"/>
  <c r="D27" i="39"/>
  <c r="D26" i="39"/>
  <c r="D25" i="39"/>
  <c r="D24" i="39"/>
  <c r="D23" i="39"/>
  <c r="D17" i="39"/>
  <c r="D16" i="39"/>
  <c r="D15" i="39"/>
  <c r="D14" i="39"/>
  <c r="D13" i="39"/>
  <c r="D12" i="39"/>
  <c r="D11" i="39"/>
  <c r="D10" i="39"/>
  <c r="D9" i="39"/>
  <c r="D8" i="39"/>
  <c r="D7" i="39"/>
  <c r="D6" i="39"/>
  <c r="D5" i="39"/>
  <c r="D4" i="39"/>
  <c r="N27" i="38"/>
  <c r="N26" i="38"/>
  <c r="N25" i="38"/>
  <c r="N24" i="38"/>
  <c r="N23" i="38"/>
  <c r="N22" i="38"/>
  <c r="N21" i="38"/>
  <c r="N20" i="38"/>
  <c r="N19" i="38"/>
  <c r="N17" i="38"/>
  <c r="N16" i="38"/>
  <c r="N15" i="38"/>
  <c r="N14" i="38"/>
  <c r="N13" i="38"/>
  <c r="N12" i="38"/>
  <c r="N11" i="38"/>
  <c r="N10" i="38"/>
  <c r="N9" i="38"/>
  <c r="N8" i="38"/>
  <c r="N7" i="38"/>
  <c r="N6" i="38"/>
  <c r="N5" i="38"/>
  <c r="N4" i="38"/>
  <c r="N27" i="37"/>
  <c r="N26" i="37"/>
  <c r="N25" i="37"/>
  <c r="N24" i="37"/>
  <c r="N23" i="37"/>
  <c r="N22" i="37"/>
  <c r="N21" i="37"/>
  <c r="N20" i="37"/>
  <c r="N19" i="37"/>
  <c r="N17" i="37"/>
  <c r="N16" i="37"/>
  <c r="N15" i="37"/>
  <c r="N14" i="37"/>
  <c r="N13" i="37"/>
  <c r="N12" i="37"/>
  <c r="N11" i="37"/>
  <c r="N10" i="37"/>
  <c r="N9" i="37"/>
  <c r="N8" i="37"/>
  <c r="N7" i="37"/>
  <c r="N6" i="37"/>
  <c r="N5" i="37"/>
  <c r="N4" i="37"/>
  <c r="D27" i="36"/>
  <c r="D26" i="36"/>
  <c r="D25" i="36"/>
  <c r="D24" i="36"/>
  <c r="D23" i="36"/>
  <c r="D22" i="36"/>
  <c r="D21" i="36"/>
  <c r="D20" i="36"/>
  <c r="D19" i="36"/>
  <c r="D17" i="36"/>
  <c r="D16" i="36"/>
  <c r="D15" i="36"/>
  <c r="D14" i="36"/>
  <c r="D13" i="36"/>
  <c r="D12" i="36"/>
  <c r="D11" i="36"/>
  <c r="D10" i="36"/>
  <c r="D9" i="36"/>
  <c r="D8" i="36"/>
  <c r="D7" i="36"/>
  <c r="D6" i="36"/>
  <c r="D5" i="36"/>
  <c r="D4" i="36"/>
  <c r="N27" i="17" l="1"/>
  <c r="N26" i="17"/>
  <c r="N25" i="17"/>
  <c r="N24" i="17"/>
  <c r="N23" i="17"/>
  <c r="N22" i="17"/>
  <c r="N21" i="17"/>
  <c r="N20" i="17"/>
  <c r="N19" i="17"/>
  <c r="N17" i="17"/>
  <c r="N16" i="17"/>
  <c r="N15" i="17"/>
  <c r="N14" i="17"/>
  <c r="N13" i="17"/>
  <c r="N12" i="17"/>
  <c r="N11" i="17"/>
  <c r="N10" i="17"/>
  <c r="N9" i="17"/>
  <c r="N8" i="17"/>
  <c r="N7" i="17"/>
  <c r="N6" i="17"/>
  <c r="N5" i="17"/>
  <c r="N4" i="17"/>
  <c r="N27" i="16" l="1"/>
  <c r="N26" i="16"/>
  <c r="N25" i="16"/>
  <c r="N24" i="16"/>
  <c r="N23" i="16"/>
  <c r="N22" i="16"/>
  <c r="N21" i="16"/>
  <c r="N20" i="16"/>
  <c r="N19" i="16"/>
  <c r="N17" i="16" l="1"/>
  <c r="N16" i="16"/>
  <c r="N15" i="16"/>
  <c r="N14" i="16"/>
  <c r="N13" i="16"/>
  <c r="N12" i="16"/>
  <c r="N11" i="16"/>
  <c r="N10" i="16"/>
  <c r="N9" i="16"/>
  <c r="N8" i="16"/>
  <c r="N7" i="16"/>
  <c r="N6" i="16"/>
  <c r="N5" i="16"/>
  <c r="N4" i="16"/>
</calcChain>
</file>

<file path=xl/sharedStrings.xml><?xml version="1.0" encoding="utf-8"?>
<sst xmlns="http://schemas.openxmlformats.org/spreadsheetml/2006/main" count="10339" uniqueCount="127">
  <si>
    <t>COMUNA</t>
  </si>
  <si>
    <t>Indicador</t>
  </si>
  <si>
    <t>04101-LA SERENA</t>
  </si>
  <si>
    <t>04102-COQUIMBO</t>
  </si>
  <si>
    <t>04201-ILLAPEL</t>
  </si>
  <si>
    <t>04202-CANELA</t>
  </si>
  <si>
    <t>04302-COMBARBALÁ</t>
  </si>
  <si>
    <t>04304-PUNITAQUI</t>
  </si>
  <si>
    <t>04305-RIO HURTADO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</si>
  <si>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</si>
  <si>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</si>
  <si>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</si>
  <si>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</si>
  <si>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</si>
  <si>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</si>
  <si>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</si>
  <si>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</si>
  <si>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SEPBRE</t>
  </si>
  <si>
    <t>OCTUBRE</t>
  </si>
  <si>
    <t>NOVBRE</t>
  </si>
  <si>
    <t>DICBRE</t>
  </si>
  <si>
    <t>MINISTERIO DE SALUD</t>
  </si>
  <si>
    <t>SERVICIO DE SALUD COQUIMBO</t>
  </si>
  <si>
    <t>SUBDIRECCIÓN DE GESTIÓN ASISTENCIAL</t>
  </si>
  <si>
    <t xml:space="preserve">SUBDEPTO. DE ESTADÍSTICAS Y GESTIÓN DE LA INFORMACIÓN </t>
  </si>
  <si>
    <t>AÑO 2018</t>
  </si>
  <si>
    <t>N°</t>
  </si>
  <si>
    <t>04203-LOS VILOS</t>
  </si>
  <si>
    <t>04204-SALAMANCA</t>
  </si>
  <si>
    <t>TOTAL</t>
  </si>
  <si>
    <t>04106-VICUÑA</t>
  </si>
  <si>
    <t>04105-PAIHUANO</t>
  </si>
  <si>
    <t>04301-OVALLE</t>
  </si>
  <si>
    <t>04303-MONTE PATRIA</t>
  </si>
  <si>
    <t>HOSPITAL</t>
  </si>
  <si>
    <t>105103-HOSPITAL ILLAPEL</t>
  </si>
  <si>
    <t>105104-HOSPITAL SALAMANCA</t>
  </si>
  <si>
    <t>105105-HOSPITAL COMBARBALÁ</t>
  </si>
  <si>
    <t>105106-HOSPITAL ANDACOLLO</t>
  </si>
  <si>
    <t>105107-HOSPITAL VICUÑA</t>
  </si>
  <si>
    <t>105108-HOSPITAL LOS VILOS</t>
  </si>
  <si>
    <t>Fecha</t>
  </si>
  <si>
    <t>Mensual</t>
  </si>
  <si>
    <t>N° personas que se le aplica instrumentos de tamizaje de sustancia</t>
  </si>
  <si>
    <t>Personas que reciben intervenciones breves para reducir el consumo de alcohol u otras drogas</t>
  </si>
  <si>
    <t>Personas con consumo de alto riesgo(perjudicial o dependencia) de alcohol y drogas</t>
  </si>
  <si>
    <t>Cobertura de aplicación de instrumentos de evaluación al ingreso y egreso de la atención de Salud Mental</t>
  </si>
  <si>
    <t>Talleres de promoción de la salud mental</t>
  </si>
  <si>
    <t>Talleres preventivos/educativos de Salud Mental</t>
  </si>
  <si>
    <t>Cobertura de atención integral de trastornos mentales en personas de 5 y más años</t>
  </si>
  <si>
    <t>Semestral</t>
  </si>
  <si>
    <t>Concentración de controles de Salud Mental</t>
  </si>
  <si>
    <t>NNAJ ingresados a acompañamiento por comunas</t>
  </si>
  <si>
    <t>TALLERES DE PROMOCIÓN DE LA SALUD MENTAL</t>
  </si>
  <si>
    <t>TALLERES PREVENTIVOS/EDUCATIVOS DE SALUD MENTAL</t>
  </si>
  <si>
    <t>105100-HOSPITAL LA SERENA</t>
  </si>
  <si>
    <t>105101-HOSPITAL COQUIMBO</t>
  </si>
  <si>
    <t>105102-HOSPITAL OVALLE</t>
  </si>
  <si>
    <t>Coordinación Sectorial, intersectorial y comunitaria</t>
  </si>
  <si>
    <t>Acciones de acompañamiento psicosocial</t>
  </si>
  <si>
    <t>Ingresos de atención integral de trastornos mentales en personas de 5 años y más</t>
  </si>
  <si>
    <t>Apoyo a grupos de autoayuda</t>
  </si>
  <si>
    <t>Consultorías</t>
  </si>
  <si>
    <t>Agosto</t>
  </si>
  <si>
    <t>ALTAS TERAPÉUTICAS</t>
  </si>
  <si>
    <t>CONTROLES DE SALUD MENTAL</t>
  </si>
  <si>
    <t>NNAJ en control en programa acompañamiento psicosocial</t>
  </si>
  <si>
    <t>APLICACIÓN DE INSTRUMENTO DE TAMIZAJE</t>
  </si>
  <si>
    <t>INTERVENCIÓN DE CARÁCTER PREVENTIVO</t>
  </si>
  <si>
    <t>PERSONAS CON PATRÓN CONSUMO PERJUDICIAL O DEPENDENCIA</t>
  </si>
  <si>
    <t>INGRESO DE  ATENCIÓN INTEGRAL DE TRASTORNOS MENTALES</t>
  </si>
  <si>
    <t>APOYO A GRUPOS DE AUTOAYUDA</t>
  </si>
  <si>
    <t>CONSULTORÍAS</t>
  </si>
  <si>
    <t>Comuna</t>
  </si>
  <si>
    <t>La Serena</t>
  </si>
  <si>
    <t>Coquimbo</t>
  </si>
  <si>
    <t>La Higuera</t>
  </si>
  <si>
    <t>Vicuña</t>
  </si>
  <si>
    <t>Paihuano</t>
  </si>
  <si>
    <t>Ovalle</t>
  </si>
  <si>
    <t>Combarbalá</t>
  </si>
  <si>
    <t>Punitaqui</t>
  </si>
  <si>
    <t>Monte Patria</t>
  </si>
  <si>
    <t>Río Hurtado</t>
  </si>
  <si>
    <t>Illapel</t>
  </si>
  <si>
    <t>Salamanca</t>
  </si>
  <si>
    <t>Los Vilos</t>
  </si>
  <si>
    <t>Canela</t>
  </si>
  <si>
    <t>Mes</t>
  </si>
  <si>
    <t>Total</t>
  </si>
  <si>
    <t>Enero</t>
  </si>
  <si>
    <t>Febrero</t>
  </si>
  <si>
    <t>Marzo</t>
  </si>
  <si>
    <t>Abril</t>
  </si>
  <si>
    <t>Mayo</t>
  </si>
  <si>
    <t>Junio</t>
  </si>
  <si>
    <t>Provincia</t>
  </si>
  <si>
    <t>Elqui</t>
  </si>
  <si>
    <t>Etiquetas de fila</t>
  </si>
  <si>
    <t>Total general</t>
  </si>
  <si>
    <t>Suma de Total</t>
  </si>
  <si>
    <t>Etiquetas de columna</t>
  </si>
  <si>
    <t>04104-LA HIGUERA</t>
  </si>
  <si>
    <t>Limarí</t>
  </si>
  <si>
    <t>Choapa</t>
  </si>
  <si>
    <t>Hospital Salamanca</t>
  </si>
  <si>
    <t>Hospital Combarbalá</t>
  </si>
  <si>
    <t>Hospital Andacollo</t>
  </si>
  <si>
    <t>Hospital Vicuña</t>
  </si>
  <si>
    <t>Hospital Los Vilos</t>
  </si>
  <si>
    <t>TRASTORNOS MENTALES</t>
  </si>
  <si>
    <t>ACOMPAÑAMIENTO</t>
  </si>
  <si>
    <t>REUNIONES CON EQUIPOS SECTOR SALUD</t>
  </si>
  <si>
    <t>REUNIONES CON EQUIPOS INTERSECTOR</t>
  </si>
  <si>
    <t>REUNIONES CON ORGANIZACIONES COMUNITARIAS</t>
  </si>
  <si>
    <t>VISITAS REALIZADAS</t>
  </si>
  <si>
    <t>ACCIONES TELEFÓNICAS</t>
  </si>
  <si>
    <t>INSTRUMENTO DE EVALUACIÓN AL INGRESO</t>
  </si>
  <si>
    <t>INSTRUMENTO DE EVALUACIÓN AL EGRESO</t>
  </si>
  <si>
    <t xml:space="preserve">Consultas NNAJ SENAME </t>
  </si>
  <si>
    <t>Controles NNAJ SENAME</t>
  </si>
  <si>
    <t>Altas terapéuticas</t>
  </si>
  <si>
    <t>CONSULTAS NNAJ SENAME</t>
  </si>
  <si>
    <t>CONSULTAS MÉDICAS NNAJ SENAME</t>
  </si>
  <si>
    <t>CONTROLES NNAJ SENAME</t>
  </si>
  <si>
    <t>PROGRAMA DE SALUD MENTAL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</si>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</sst>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Verdana"/>
      <family val="2"/>
    </font>
    <font>
      <b/>
      <sz val="8"/>
      <color indexed="9"/>
      <name val="Calibri"/>
      <family val="2"/>
    </font>
    <font>
      <b/>
      <sz val="10"/>
      <color indexed="9"/>
      <name val="Tahoma"/>
      <family val="2"/>
    </font>
    <font>
      <b/>
      <sz val="14"/>
      <color indexed="9"/>
      <name val="Tahoma"/>
      <family val="2"/>
    </font>
    <font>
      <b/>
      <sz val="10"/>
      <color theme="1"/>
      <name val="Tahoma"/>
      <family val="2"/>
    </font>
    <font>
      <b/>
      <sz val="14"/>
      <color theme="1"/>
      <name val="Calibri"/>
      <family val="2"/>
      <scheme val="minor"/>
    </font>
    <font>
      <b/>
      <sz val="12"/>
      <color indexed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EADC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 tint="-4.9989318521683403E-2"/>
      </right>
      <top/>
      <bottom style="medium">
        <color theme="0"/>
      </bottom>
      <diagonal/>
    </border>
    <border>
      <left style="medium">
        <color theme="0" tint="-4.9989318521683403E-2"/>
      </left>
      <right style="medium">
        <color indexed="9"/>
      </right>
      <top style="medium">
        <color theme="0" tint="-4.9989318521683403E-2"/>
      </top>
      <bottom style="medium">
        <color theme="0"/>
      </bottom>
      <diagonal/>
    </border>
    <border>
      <left style="medium">
        <color indexed="9"/>
      </left>
      <right style="medium">
        <color indexed="9"/>
      </right>
      <top/>
      <bottom style="medium">
        <color theme="0"/>
      </bottom>
      <diagonal/>
    </border>
    <border>
      <left style="medium">
        <color indexed="9"/>
      </left>
      <right style="medium">
        <color theme="0"/>
      </right>
      <top/>
      <bottom style="medium">
        <color theme="0"/>
      </bottom>
      <diagonal/>
    </border>
    <border>
      <left style="medium">
        <color theme="0" tint="-4.9989318521683403E-2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/>
      </right>
      <top/>
      <bottom style="medium">
        <color theme="0" tint="-4.9989318521683403E-2"/>
      </bottom>
      <diagonal/>
    </border>
    <border>
      <left style="medium">
        <color theme="0"/>
      </left>
      <right style="medium">
        <color theme="0" tint="-4.9989318521683403E-2"/>
      </right>
      <top style="medium">
        <color theme="0"/>
      </top>
      <bottom/>
      <diagonal/>
    </border>
    <border>
      <left style="medium">
        <color theme="0"/>
      </left>
      <right style="medium">
        <color theme="0" tint="-4.9989318521683403E-2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theme="0" tint="-4.9989318521683403E-2"/>
      </right>
      <top style="medium">
        <color theme="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NumberFormat="1" applyFont="1" applyAlignment="1"/>
    <xf numFmtId="0" fontId="2" fillId="0" borderId="0" xfId="0" applyFont="1" applyAlignment="1"/>
    <xf numFmtId="0" fontId="2" fillId="0" borderId="0" xfId="0" applyNumberFormat="1" applyFont="1" applyFill="1" applyBorder="1" applyAlignment="1"/>
    <xf numFmtId="0" fontId="2" fillId="0" borderId="0" xfId="0" applyNumberFormat="1" applyFont="1" applyFill="1" applyAlignment="1"/>
    <xf numFmtId="0" fontId="0" fillId="0" borderId="0" xfId="0"/>
    <xf numFmtId="0" fontId="6" fillId="0" borderId="0" xfId="0" applyFont="1"/>
    <xf numFmtId="164" fontId="3" fillId="2" borderId="5" xfId="1" applyNumberFormat="1" applyFont="1" applyFill="1" applyBorder="1" applyAlignment="1">
      <alignment horizontal="center" wrapText="1"/>
    </xf>
    <xf numFmtId="164" fontId="3" fillId="2" borderId="6" xfId="1" applyNumberFormat="1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7" xfId="0" applyFill="1" applyBorder="1" applyAlignment="1"/>
    <xf numFmtId="0" fontId="2" fillId="0" borderId="0" xfId="1" applyNumberFormat="1" applyFont="1" applyFill="1" applyAlignment="1">
      <alignment horizontal="center"/>
    </xf>
    <xf numFmtId="0" fontId="2" fillId="0" borderId="0" xfId="1" applyNumberFormat="1" applyFont="1" applyFill="1" applyBorder="1" applyAlignment="1">
      <alignment horizontal="center"/>
    </xf>
    <xf numFmtId="0" fontId="1" fillId="0" borderId="0" xfId="1" applyNumberFormat="1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18" xfId="0" applyFill="1" applyBorder="1" applyAlignment="1"/>
    <xf numFmtId="0" fontId="4" fillId="2" borderId="3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20" xfId="0" applyFill="1" applyBorder="1" applyAlignment="1">
      <alignment horizontal="left"/>
    </xf>
    <xf numFmtId="0" fontId="0" fillId="0" borderId="20" xfId="0" applyFont="1" applyBorder="1" applyAlignment="1">
      <alignment horizont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</cellXfs>
  <cellStyles count="2">
    <cellStyle name="Millares 3" xfId="1"/>
    <cellStyle name="Normal" xfId="0" builtinId="0"/>
  </cellStyles>
  <dxfs count="0"/>
  <tableStyles count="0" defaultTableStyle="TableStyleMedium2" defaultPivotStyle="PivotStyleLight16"/>
  <colors>
    <mruColors>
      <color rgb="FF64E8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microsoft.com/office/2007/relationships/slicerCache" Target="slicerCaches/slicerCache53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2.xml"/><Relationship Id="rId47" Type="http://schemas.openxmlformats.org/officeDocument/2006/relationships/pivotCacheDefinition" Target="pivotCache/pivotCacheDefinition5.xml"/><Relationship Id="rId63" Type="http://schemas.openxmlformats.org/officeDocument/2006/relationships/pivotCacheDefinition" Target="pivotCache/pivotCacheDefinition21.xml"/><Relationship Id="rId68" Type="http://schemas.microsoft.com/office/2007/relationships/slicerCache" Target="slicerCaches/slicerCache4.xml"/><Relationship Id="rId84" Type="http://schemas.microsoft.com/office/2007/relationships/slicerCache" Target="slicerCaches/slicerCache20.xml"/><Relationship Id="rId89" Type="http://schemas.microsoft.com/office/2007/relationships/slicerCache" Target="slicerCaches/slicerCache25.xml"/><Relationship Id="rId112" Type="http://schemas.microsoft.com/office/2007/relationships/slicerCache" Target="slicerCaches/slicerCache48.xml"/><Relationship Id="rId16" Type="http://schemas.openxmlformats.org/officeDocument/2006/relationships/worksheet" Target="worksheets/sheet16.xml"/><Relationship Id="rId107" Type="http://schemas.microsoft.com/office/2007/relationships/slicerCache" Target="slicerCaches/slicerCache4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pivotCacheDefinition" Target="pivotCache/pivotCacheDefinition11.xml"/><Relationship Id="rId58" Type="http://schemas.openxmlformats.org/officeDocument/2006/relationships/pivotCacheDefinition" Target="pivotCache/pivotCacheDefinition16.xml"/><Relationship Id="rId74" Type="http://schemas.microsoft.com/office/2007/relationships/slicerCache" Target="slicerCaches/slicerCache10.xml"/><Relationship Id="rId79" Type="http://schemas.microsoft.com/office/2007/relationships/slicerCache" Target="slicerCaches/slicerCache15.xml"/><Relationship Id="rId102" Type="http://schemas.microsoft.com/office/2007/relationships/slicerCache" Target="slicerCaches/slicerCache38.xml"/><Relationship Id="rId123" Type="http://schemas.microsoft.com/office/2007/relationships/slicerCache" Target="slicerCaches/slicerCache59.xml"/><Relationship Id="rId128" Type="http://schemas.microsoft.com/office/2007/relationships/slicerCache" Target="slicerCaches/slicerCache64.xml"/><Relationship Id="rId5" Type="http://schemas.openxmlformats.org/officeDocument/2006/relationships/worksheet" Target="worksheets/sheet5.xml"/><Relationship Id="rId90" Type="http://schemas.microsoft.com/office/2007/relationships/slicerCache" Target="slicerCaches/slicerCache26.xml"/><Relationship Id="rId95" Type="http://schemas.microsoft.com/office/2007/relationships/slicerCache" Target="slicerCaches/slicerCache3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pivotCacheDefinition" Target="pivotCache/pivotCacheDefinition1.xml"/><Relationship Id="rId48" Type="http://schemas.openxmlformats.org/officeDocument/2006/relationships/pivotCacheDefinition" Target="pivotCache/pivotCacheDefinition6.xml"/><Relationship Id="rId56" Type="http://schemas.openxmlformats.org/officeDocument/2006/relationships/pivotCacheDefinition" Target="pivotCache/pivotCacheDefinition14.xml"/><Relationship Id="rId64" Type="http://schemas.openxmlformats.org/officeDocument/2006/relationships/pivotCacheDefinition" Target="pivotCache/pivotCacheDefinition22.xml"/><Relationship Id="rId69" Type="http://schemas.microsoft.com/office/2007/relationships/slicerCache" Target="slicerCaches/slicerCache5.xml"/><Relationship Id="rId77" Type="http://schemas.microsoft.com/office/2007/relationships/slicerCache" Target="slicerCaches/slicerCache13.xml"/><Relationship Id="rId100" Type="http://schemas.microsoft.com/office/2007/relationships/slicerCache" Target="slicerCaches/slicerCache36.xml"/><Relationship Id="rId105" Type="http://schemas.microsoft.com/office/2007/relationships/slicerCache" Target="slicerCaches/slicerCache41.xml"/><Relationship Id="rId113" Type="http://schemas.microsoft.com/office/2007/relationships/slicerCache" Target="slicerCaches/slicerCache49.xml"/><Relationship Id="rId118" Type="http://schemas.microsoft.com/office/2007/relationships/slicerCache" Target="slicerCaches/slicerCache54.xml"/><Relationship Id="rId126" Type="http://schemas.microsoft.com/office/2007/relationships/slicerCache" Target="slicerCaches/slicerCache62.xml"/><Relationship Id="rId8" Type="http://schemas.openxmlformats.org/officeDocument/2006/relationships/worksheet" Target="worksheets/sheet8.xml"/><Relationship Id="rId51" Type="http://schemas.openxmlformats.org/officeDocument/2006/relationships/pivotCacheDefinition" Target="pivotCache/pivotCacheDefinition9.xml"/><Relationship Id="rId72" Type="http://schemas.microsoft.com/office/2007/relationships/slicerCache" Target="slicerCaches/slicerCache8.xml"/><Relationship Id="rId80" Type="http://schemas.microsoft.com/office/2007/relationships/slicerCache" Target="slicerCaches/slicerCache16.xml"/><Relationship Id="rId85" Type="http://schemas.microsoft.com/office/2007/relationships/slicerCache" Target="slicerCaches/slicerCache21.xml"/><Relationship Id="rId93" Type="http://schemas.microsoft.com/office/2007/relationships/slicerCache" Target="slicerCaches/slicerCache29.xml"/><Relationship Id="rId98" Type="http://schemas.microsoft.com/office/2007/relationships/slicerCache" Target="slicerCaches/slicerCache34.xml"/><Relationship Id="rId121" Type="http://schemas.microsoft.com/office/2007/relationships/slicerCache" Target="slicerCaches/slicerCache5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pivotCacheDefinition" Target="pivotCache/pivotCacheDefinition4.xml"/><Relationship Id="rId59" Type="http://schemas.openxmlformats.org/officeDocument/2006/relationships/pivotCacheDefinition" Target="pivotCache/pivotCacheDefinition17.xml"/><Relationship Id="rId67" Type="http://schemas.microsoft.com/office/2007/relationships/slicerCache" Target="slicerCaches/slicerCache3.xml"/><Relationship Id="rId103" Type="http://schemas.microsoft.com/office/2007/relationships/slicerCache" Target="slicerCaches/slicerCache39.xml"/><Relationship Id="rId108" Type="http://schemas.microsoft.com/office/2007/relationships/slicerCache" Target="slicerCaches/slicerCache44.xml"/><Relationship Id="rId116" Type="http://schemas.microsoft.com/office/2007/relationships/slicerCache" Target="slicerCaches/slicerCache52.xml"/><Relationship Id="rId124" Type="http://schemas.microsoft.com/office/2007/relationships/slicerCache" Target="slicerCaches/slicerCache60.xml"/><Relationship Id="rId12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.xml"/><Relationship Id="rId54" Type="http://schemas.openxmlformats.org/officeDocument/2006/relationships/pivotCacheDefinition" Target="pivotCache/pivotCacheDefinition12.xml"/><Relationship Id="rId62" Type="http://schemas.openxmlformats.org/officeDocument/2006/relationships/pivotCacheDefinition" Target="pivotCache/pivotCacheDefinition20.xml"/><Relationship Id="rId70" Type="http://schemas.microsoft.com/office/2007/relationships/slicerCache" Target="slicerCaches/slicerCache6.xml"/><Relationship Id="rId75" Type="http://schemas.microsoft.com/office/2007/relationships/slicerCache" Target="slicerCaches/slicerCache11.xml"/><Relationship Id="rId83" Type="http://schemas.microsoft.com/office/2007/relationships/slicerCache" Target="slicerCaches/slicerCache19.xml"/><Relationship Id="rId88" Type="http://schemas.microsoft.com/office/2007/relationships/slicerCache" Target="slicerCaches/slicerCache24.xml"/><Relationship Id="rId91" Type="http://schemas.microsoft.com/office/2007/relationships/slicerCache" Target="slicerCaches/slicerCache27.xml"/><Relationship Id="rId96" Type="http://schemas.microsoft.com/office/2007/relationships/slicerCache" Target="slicerCaches/slicerCache32.xml"/><Relationship Id="rId111" Type="http://schemas.microsoft.com/office/2007/relationships/slicerCache" Target="slicerCaches/slicerCache47.xml"/><Relationship Id="rId13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pivotCacheDefinition" Target="pivotCache/pivotCacheDefinition7.xml"/><Relationship Id="rId57" Type="http://schemas.openxmlformats.org/officeDocument/2006/relationships/pivotCacheDefinition" Target="pivotCache/pivotCacheDefinition15.xml"/><Relationship Id="rId106" Type="http://schemas.microsoft.com/office/2007/relationships/slicerCache" Target="slicerCaches/slicerCache42.xml"/><Relationship Id="rId114" Type="http://schemas.microsoft.com/office/2007/relationships/slicerCache" Target="slicerCaches/slicerCache50.xml"/><Relationship Id="rId119" Type="http://schemas.microsoft.com/office/2007/relationships/slicerCache" Target="slicerCaches/slicerCache55.xml"/><Relationship Id="rId127" Type="http://schemas.microsoft.com/office/2007/relationships/slicerCache" Target="slicerCaches/slicerCache6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pivotCacheDefinition" Target="pivotCache/pivotCacheDefinition2.xml"/><Relationship Id="rId52" Type="http://schemas.openxmlformats.org/officeDocument/2006/relationships/pivotCacheDefinition" Target="pivotCache/pivotCacheDefinition10.xml"/><Relationship Id="rId60" Type="http://schemas.openxmlformats.org/officeDocument/2006/relationships/pivotCacheDefinition" Target="pivotCache/pivotCacheDefinition18.xml"/><Relationship Id="rId65" Type="http://schemas.microsoft.com/office/2007/relationships/slicerCache" Target="slicerCaches/slicerCache1.xml"/><Relationship Id="rId73" Type="http://schemas.microsoft.com/office/2007/relationships/slicerCache" Target="slicerCaches/slicerCache9.xml"/><Relationship Id="rId78" Type="http://schemas.microsoft.com/office/2007/relationships/slicerCache" Target="slicerCaches/slicerCache14.xml"/><Relationship Id="rId81" Type="http://schemas.microsoft.com/office/2007/relationships/slicerCache" Target="slicerCaches/slicerCache17.xml"/><Relationship Id="rId86" Type="http://schemas.microsoft.com/office/2007/relationships/slicerCache" Target="slicerCaches/slicerCache22.xml"/><Relationship Id="rId94" Type="http://schemas.microsoft.com/office/2007/relationships/slicerCache" Target="slicerCaches/slicerCache30.xml"/><Relationship Id="rId99" Type="http://schemas.microsoft.com/office/2007/relationships/slicerCache" Target="slicerCaches/slicerCache35.xml"/><Relationship Id="rId101" Type="http://schemas.microsoft.com/office/2007/relationships/slicerCache" Target="slicerCaches/slicerCache37.xml"/><Relationship Id="rId122" Type="http://schemas.microsoft.com/office/2007/relationships/slicerCache" Target="slicerCaches/slicerCache58.xml"/><Relationship Id="rId13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microsoft.com/office/2007/relationships/slicerCache" Target="slicerCaches/slicerCache45.xml"/><Relationship Id="rId34" Type="http://schemas.openxmlformats.org/officeDocument/2006/relationships/worksheet" Target="worksheets/sheet34.xml"/><Relationship Id="rId50" Type="http://schemas.openxmlformats.org/officeDocument/2006/relationships/pivotCacheDefinition" Target="pivotCache/pivotCacheDefinition8.xml"/><Relationship Id="rId55" Type="http://schemas.openxmlformats.org/officeDocument/2006/relationships/pivotCacheDefinition" Target="pivotCache/pivotCacheDefinition13.xml"/><Relationship Id="rId76" Type="http://schemas.microsoft.com/office/2007/relationships/slicerCache" Target="slicerCaches/slicerCache12.xml"/><Relationship Id="rId97" Type="http://schemas.microsoft.com/office/2007/relationships/slicerCache" Target="slicerCaches/slicerCache33.xml"/><Relationship Id="rId104" Type="http://schemas.microsoft.com/office/2007/relationships/slicerCache" Target="slicerCaches/slicerCache40.xml"/><Relationship Id="rId120" Type="http://schemas.microsoft.com/office/2007/relationships/slicerCache" Target="slicerCaches/slicerCache56.xml"/><Relationship Id="rId125" Type="http://schemas.microsoft.com/office/2007/relationships/slicerCache" Target="slicerCaches/slicerCache61.xml"/><Relationship Id="rId7" Type="http://schemas.openxmlformats.org/officeDocument/2006/relationships/worksheet" Target="worksheets/sheet7.xml"/><Relationship Id="rId71" Type="http://schemas.microsoft.com/office/2007/relationships/slicerCache" Target="slicerCaches/slicerCache7.xml"/><Relationship Id="rId92" Type="http://schemas.microsoft.com/office/2007/relationships/slicerCache" Target="slicerCaches/slicerCache2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pivotCacheDefinition" Target="pivotCache/pivotCacheDefinition3.xml"/><Relationship Id="rId66" Type="http://schemas.microsoft.com/office/2007/relationships/slicerCache" Target="slicerCaches/slicerCache2.xml"/><Relationship Id="rId87" Type="http://schemas.microsoft.com/office/2007/relationships/slicerCache" Target="slicerCaches/slicerCache23.xml"/><Relationship Id="rId110" Type="http://schemas.microsoft.com/office/2007/relationships/slicerCache" Target="slicerCaches/slicerCache46.xml"/><Relationship Id="rId115" Type="http://schemas.microsoft.com/office/2007/relationships/slicerCache" Target="slicerCaches/slicerCache51.xml"/><Relationship Id="rId131" Type="http://schemas.openxmlformats.org/officeDocument/2006/relationships/sharedStrings" Target="sharedStrings.xml"/><Relationship Id="rId61" Type="http://schemas.openxmlformats.org/officeDocument/2006/relationships/pivotCacheDefinition" Target="pivotCache/pivotCacheDefinition19.xml"/><Relationship Id="rId82" Type="http://schemas.microsoft.com/office/2007/relationships/slicerCache" Target="slicerCaches/slicerCache1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2018.xlsx]Datos01!TablaDinámica25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400" b="1" baseline="0"/>
              <a:t>Provincia</a:t>
            </a:r>
            <a:endParaRPr lang="es-CL" sz="1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Datos01!$G$4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59D-47DF-BD73-51F05A598B7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59D-47DF-BD73-51F05A598B7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59D-47DF-BD73-51F05A598B7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Datos01!$F$5:$F$8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Datos01!$G$5:$G$8</c:f>
              <c:numCache>
                <c:formatCode>General</c:formatCode>
                <c:ptCount val="3"/>
                <c:pt idx="0">
                  <c:v>616</c:v>
                </c:pt>
                <c:pt idx="1">
                  <c:v>2650</c:v>
                </c:pt>
                <c:pt idx="2">
                  <c:v>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59D-47DF-BD73-51F05A598B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2018.xlsx]Datos01!TablaDinámica26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Datos01!$G$11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Datos01!$F$12:$F$31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Illapel</c:v>
                </c:pt>
                <c:pt idx="4">
                  <c:v>La Higuera</c:v>
                </c:pt>
                <c:pt idx="5">
                  <c:v>La Serena</c:v>
                </c:pt>
                <c:pt idx="6">
                  <c:v>Los Vilos</c:v>
                </c:pt>
                <c:pt idx="7">
                  <c:v>Monte Patria</c:v>
                </c:pt>
                <c:pt idx="8">
                  <c:v>Ovalle</c:v>
                </c:pt>
                <c:pt idx="9">
                  <c:v>Paihuano</c:v>
                </c:pt>
                <c:pt idx="10">
                  <c:v>Punitaqui</c:v>
                </c:pt>
                <c:pt idx="11">
                  <c:v>Río Hurtado</c:v>
                </c:pt>
                <c:pt idx="12">
                  <c:v>Salamanca</c:v>
                </c:pt>
                <c:pt idx="13">
                  <c:v>Vicuña</c:v>
                </c:pt>
                <c:pt idx="14">
                  <c:v>Hospital Salamanca</c:v>
                </c:pt>
                <c:pt idx="15">
                  <c:v>Hospital Combarbalá</c:v>
                </c:pt>
                <c:pt idx="16">
                  <c:v>Hospital Andacollo</c:v>
                </c:pt>
                <c:pt idx="17">
                  <c:v>Hospital Vicuña</c:v>
                </c:pt>
                <c:pt idx="18">
                  <c:v>Hospital Los Vilos</c:v>
                </c:pt>
              </c:strCache>
            </c:strRef>
          </c:cat>
          <c:val>
            <c:numRef>
              <c:f>Datos01!$G$12:$G$31</c:f>
              <c:numCache>
                <c:formatCode>General</c:formatCode>
                <c:ptCount val="19"/>
                <c:pt idx="0">
                  <c:v>121</c:v>
                </c:pt>
                <c:pt idx="1">
                  <c:v>133</c:v>
                </c:pt>
                <c:pt idx="2">
                  <c:v>2117</c:v>
                </c:pt>
                <c:pt idx="3">
                  <c:v>107</c:v>
                </c:pt>
                <c:pt idx="4">
                  <c:v>15</c:v>
                </c:pt>
                <c:pt idx="5">
                  <c:v>324</c:v>
                </c:pt>
                <c:pt idx="6">
                  <c:v>0</c:v>
                </c:pt>
                <c:pt idx="7">
                  <c:v>223</c:v>
                </c:pt>
                <c:pt idx="8">
                  <c:v>460</c:v>
                </c:pt>
                <c:pt idx="9">
                  <c:v>19</c:v>
                </c:pt>
                <c:pt idx="10">
                  <c:v>0</c:v>
                </c:pt>
                <c:pt idx="11">
                  <c:v>0</c:v>
                </c:pt>
                <c:pt idx="12">
                  <c:v>235</c:v>
                </c:pt>
                <c:pt idx="13">
                  <c:v>78</c:v>
                </c:pt>
                <c:pt idx="14">
                  <c:v>149</c:v>
                </c:pt>
                <c:pt idx="15">
                  <c:v>21</c:v>
                </c:pt>
                <c:pt idx="16">
                  <c:v>66</c:v>
                </c:pt>
                <c:pt idx="17">
                  <c:v>31</c:v>
                </c:pt>
                <c:pt idx="1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88-4BA6-B379-ED766AF6A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434624"/>
        <c:axId val="113436160"/>
      </c:barChart>
      <c:catAx>
        <c:axId val="113434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3436160"/>
        <c:crosses val="autoZero"/>
        <c:auto val="1"/>
        <c:lblAlgn val="ctr"/>
        <c:lblOffset val="100"/>
        <c:noMultiLvlLbl val="0"/>
      </c:catAx>
      <c:valAx>
        <c:axId val="1134361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3434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2018.xlsx]Datos01!TablaDinámica27</c:name>
    <c:fmtId val="5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Datos01!$G$40:$G$41</c:f>
              <c:strCache>
                <c:ptCount val="1"/>
                <c:pt idx="0">
                  <c:v>Canela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Datos01!$G$42:$G$49</c:f>
              <c:numCache>
                <c:formatCode>General</c:formatCode>
                <c:ptCount val="7"/>
                <c:pt idx="0">
                  <c:v>22</c:v>
                </c:pt>
                <c:pt idx="1">
                  <c:v>0</c:v>
                </c:pt>
                <c:pt idx="2">
                  <c:v>25</c:v>
                </c:pt>
                <c:pt idx="3">
                  <c:v>15</c:v>
                </c:pt>
                <c:pt idx="4">
                  <c:v>28</c:v>
                </c:pt>
                <c:pt idx="5">
                  <c:v>13</c:v>
                </c:pt>
                <c:pt idx="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2C-4673-B021-065E9D618079}"/>
            </c:ext>
          </c:extLst>
        </c:ser>
        <c:ser>
          <c:idx val="1"/>
          <c:order val="1"/>
          <c:tx>
            <c:strRef>
              <c:f>Datos01!$H$40:$H$41</c:f>
              <c:strCache>
                <c:ptCount val="1"/>
                <c:pt idx="0">
                  <c:v>Combarbalá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Datos01!$H$42:$H$49</c:f>
              <c:numCache>
                <c:formatCode>General</c:formatCode>
                <c:ptCount val="7"/>
                <c:pt idx="0">
                  <c:v>4</c:v>
                </c:pt>
                <c:pt idx="1">
                  <c:v>1</c:v>
                </c:pt>
                <c:pt idx="2">
                  <c:v>3</c:v>
                </c:pt>
                <c:pt idx="3">
                  <c:v>4</c:v>
                </c:pt>
                <c:pt idx="4">
                  <c:v>36</c:v>
                </c:pt>
                <c:pt idx="5">
                  <c:v>62</c:v>
                </c:pt>
                <c:pt idx="6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882C-4673-B021-065E9D618079}"/>
            </c:ext>
          </c:extLst>
        </c:ser>
        <c:ser>
          <c:idx val="2"/>
          <c:order val="2"/>
          <c:tx>
            <c:strRef>
              <c:f>Datos01!$I$40:$I$41</c:f>
              <c:strCache>
                <c:ptCount val="1"/>
                <c:pt idx="0">
                  <c:v>Coquimbo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Datos01!$I$42:$I$49</c:f>
              <c:numCache>
                <c:formatCode>General</c:formatCode>
                <c:ptCount val="7"/>
                <c:pt idx="0">
                  <c:v>191</c:v>
                </c:pt>
                <c:pt idx="1">
                  <c:v>153</c:v>
                </c:pt>
                <c:pt idx="2">
                  <c:v>310</c:v>
                </c:pt>
                <c:pt idx="3">
                  <c:v>397</c:v>
                </c:pt>
                <c:pt idx="4">
                  <c:v>467</c:v>
                </c:pt>
                <c:pt idx="5">
                  <c:v>185</c:v>
                </c:pt>
                <c:pt idx="6">
                  <c:v>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882C-4673-B021-065E9D618079}"/>
            </c:ext>
          </c:extLst>
        </c:ser>
        <c:ser>
          <c:idx val="3"/>
          <c:order val="3"/>
          <c:tx>
            <c:strRef>
              <c:f>Datos01!$J$40:$J$41</c:f>
              <c:strCache>
                <c:ptCount val="1"/>
                <c:pt idx="0">
                  <c:v>Illapel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Datos01!$J$42:$J$49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31</c:v>
                </c:pt>
                <c:pt idx="3">
                  <c:v>16</c:v>
                </c:pt>
                <c:pt idx="4">
                  <c:v>0</c:v>
                </c:pt>
                <c:pt idx="5">
                  <c:v>48</c:v>
                </c:pt>
                <c:pt idx="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882C-4673-B021-065E9D618079}"/>
            </c:ext>
          </c:extLst>
        </c:ser>
        <c:ser>
          <c:idx val="4"/>
          <c:order val="4"/>
          <c:tx>
            <c:strRef>
              <c:f>Datos01!$K$40:$K$41</c:f>
              <c:strCache>
                <c:ptCount val="1"/>
                <c:pt idx="0">
                  <c:v>La Higuera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Datos01!$K$42:$K$49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882C-4673-B021-065E9D618079}"/>
            </c:ext>
          </c:extLst>
        </c:ser>
        <c:ser>
          <c:idx val="5"/>
          <c:order val="5"/>
          <c:tx>
            <c:strRef>
              <c:f>Datos01!$L$40:$L$41</c:f>
              <c:strCache>
                <c:ptCount val="1"/>
                <c:pt idx="0">
                  <c:v>La Serena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Datos01!$L$42:$L$49</c:f>
              <c:numCache>
                <c:formatCode>General</c:formatCode>
                <c:ptCount val="7"/>
                <c:pt idx="0">
                  <c:v>8</c:v>
                </c:pt>
                <c:pt idx="1">
                  <c:v>9</c:v>
                </c:pt>
                <c:pt idx="2">
                  <c:v>18</c:v>
                </c:pt>
                <c:pt idx="3">
                  <c:v>23</c:v>
                </c:pt>
                <c:pt idx="4">
                  <c:v>110</c:v>
                </c:pt>
                <c:pt idx="5">
                  <c:v>48</c:v>
                </c:pt>
                <c:pt idx="6">
                  <c:v>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882C-4673-B021-065E9D618079}"/>
            </c:ext>
          </c:extLst>
        </c:ser>
        <c:ser>
          <c:idx val="6"/>
          <c:order val="6"/>
          <c:tx>
            <c:strRef>
              <c:f>Datos01!$M$40:$M$41</c:f>
              <c:strCache>
                <c:ptCount val="1"/>
                <c:pt idx="0">
                  <c:v>Los Vilos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Datos01!$M$42:$M$49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882C-4673-B021-065E9D618079}"/>
            </c:ext>
          </c:extLst>
        </c:ser>
        <c:ser>
          <c:idx val="7"/>
          <c:order val="7"/>
          <c:tx>
            <c:strRef>
              <c:f>Datos01!$N$40:$N$41</c:f>
              <c:strCache>
                <c:ptCount val="1"/>
                <c:pt idx="0">
                  <c:v>Monte Patria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Datos01!$N$42:$N$49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80</c:v>
                </c:pt>
                <c:pt idx="3">
                  <c:v>78</c:v>
                </c:pt>
                <c:pt idx="4">
                  <c:v>0</c:v>
                </c:pt>
                <c:pt idx="5">
                  <c:v>36</c:v>
                </c:pt>
                <c:pt idx="6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2-4599-83D2-64E04F8AC266}"/>
            </c:ext>
          </c:extLst>
        </c:ser>
        <c:ser>
          <c:idx val="8"/>
          <c:order val="8"/>
          <c:tx>
            <c:strRef>
              <c:f>Datos01!$O$40:$O$41</c:f>
              <c:strCache>
                <c:ptCount val="1"/>
                <c:pt idx="0">
                  <c:v>Ovalle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Datos01!$O$42:$O$49</c:f>
              <c:numCache>
                <c:formatCode>General</c:formatCode>
                <c:ptCount val="7"/>
                <c:pt idx="0">
                  <c:v>25</c:v>
                </c:pt>
                <c:pt idx="1">
                  <c:v>113</c:v>
                </c:pt>
                <c:pt idx="2">
                  <c:v>29</c:v>
                </c:pt>
                <c:pt idx="3">
                  <c:v>49</c:v>
                </c:pt>
                <c:pt idx="4">
                  <c:v>136</c:v>
                </c:pt>
                <c:pt idx="5">
                  <c:v>108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2-4599-83D2-64E04F8AC266}"/>
            </c:ext>
          </c:extLst>
        </c:ser>
        <c:ser>
          <c:idx val="9"/>
          <c:order val="9"/>
          <c:tx>
            <c:strRef>
              <c:f>Datos01!$P$40:$P$41</c:f>
              <c:strCache>
                <c:ptCount val="1"/>
                <c:pt idx="0">
                  <c:v>Paihuano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Datos01!$P$42:$P$49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</c:v>
                </c:pt>
                <c:pt idx="5">
                  <c:v>0</c:v>
                </c:pt>
                <c:pt idx="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B2-4599-83D2-64E04F8AC266}"/>
            </c:ext>
          </c:extLst>
        </c:ser>
        <c:ser>
          <c:idx val="10"/>
          <c:order val="10"/>
          <c:tx>
            <c:strRef>
              <c:f>Datos01!$Q$40:$Q$41</c:f>
              <c:strCache>
                <c:ptCount val="1"/>
                <c:pt idx="0">
                  <c:v>Punitaqui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Datos01!$Q$42:$Q$49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B2-4599-83D2-64E04F8AC266}"/>
            </c:ext>
          </c:extLst>
        </c:ser>
        <c:ser>
          <c:idx val="11"/>
          <c:order val="11"/>
          <c:tx>
            <c:strRef>
              <c:f>Datos01!$R$40:$R$41</c:f>
              <c:strCache>
                <c:ptCount val="1"/>
                <c:pt idx="0">
                  <c:v>Río Hurtado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Datos01!$R$42:$R$49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6B2-4599-83D2-64E04F8AC266}"/>
            </c:ext>
          </c:extLst>
        </c:ser>
        <c:ser>
          <c:idx val="12"/>
          <c:order val="12"/>
          <c:tx>
            <c:strRef>
              <c:f>Datos01!$S$40:$S$41</c:f>
              <c:strCache>
                <c:ptCount val="1"/>
                <c:pt idx="0">
                  <c:v>Salamanca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Datos01!$S$42:$S$49</c:f>
              <c:numCache>
                <c:formatCode>General</c:formatCode>
                <c:ptCount val="7"/>
                <c:pt idx="0">
                  <c:v>49</c:v>
                </c:pt>
                <c:pt idx="1">
                  <c:v>14</c:v>
                </c:pt>
                <c:pt idx="2">
                  <c:v>89</c:v>
                </c:pt>
                <c:pt idx="3">
                  <c:v>9</c:v>
                </c:pt>
                <c:pt idx="4">
                  <c:v>0</c:v>
                </c:pt>
                <c:pt idx="5">
                  <c:v>69</c:v>
                </c:pt>
                <c:pt idx="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6B2-4599-83D2-64E04F8AC266}"/>
            </c:ext>
          </c:extLst>
        </c:ser>
        <c:ser>
          <c:idx val="13"/>
          <c:order val="13"/>
          <c:tx>
            <c:strRef>
              <c:f>Datos01!$T$40:$T$41</c:f>
              <c:strCache>
                <c:ptCount val="1"/>
                <c:pt idx="0">
                  <c:v>Vicuña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Datos01!$T$42:$T$49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6B2-4599-83D2-64E04F8AC266}"/>
            </c:ext>
          </c:extLst>
        </c:ser>
        <c:ser>
          <c:idx val="14"/>
          <c:order val="14"/>
          <c:tx>
            <c:strRef>
              <c:f>Datos01!$U$40:$U$41</c:f>
              <c:strCache>
                <c:ptCount val="1"/>
                <c:pt idx="0">
                  <c:v>Hospital Salamanca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Datos01!$U$42:$U$49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126</c:v>
                </c:pt>
                <c:pt idx="4">
                  <c:v>0</c:v>
                </c:pt>
                <c:pt idx="5">
                  <c:v>23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6B2-4599-83D2-64E04F8AC266}"/>
            </c:ext>
          </c:extLst>
        </c:ser>
        <c:ser>
          <c:idx val="15"/>
          <c:order val="15"/>
          <c:tx>
            <c:strRef>
              <c:f>Datos01!$V$40:$V$41</c:f>
              <c:strCache>
                <c:ptCount val="1"/>
                <c:pt idx="0">
                  <c:v>Hospital Combarbalá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Datos01!$V$42:$V$49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6B2-4599-83D2-64E04F8AC266}"/>
            </c:ext>
          </c:extLst>
        </c:ser>
        <c:ser>
          <c:idx val="16"/>
          <c:order val="16"/>
          <c:tx>
            <c:strRef>
              <c:f>Datos01!$W$40:$W$41</c:f>
              <c:strCache>
                <c:ptCount val="1"/>
                <c:pt idx="0">
                  <c:v>Hospital Andacollo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Datos01!$W$42:$W$49</c:f>
              <c:numCache>
                <c:formatCode>General</c:formatCode>
                <c:ptCount val="7"/>
                <c:pt idx="0">
                  <c:v>11</c:v>
                </c:pt>
                <c:pt idx="1">
                  <c:v>11</c:v>
                </c:pt>
                <c:pt idx="2">
                  <c:v>7</c:v>
                </c:pt>
                <c:pt idx="3">
                  <c:v>5</c:v>
                </c:pt>
                <c:pt idx="4">
                  <c:v>11</c:v>
                </c:pt>
                <c:pt idx="5">
                  <c:v>9</c:v>
                </c:pt>
                <c:pt idx="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6B2-4599-83D2-64E04F8AC266}"/>
            </c:ext>
          </c:extLst>
        </c:ser>
        <c:ser>
          <c:idx val="17"/>
          <c:order val="17"/>
          <c:tx>
            <c:strRef>
              <c:f>Datos01!$X$40:$X$41</c:f>
              <c:strCache>
                <c:ptCount val="1"/>
                <c:pt idx="0">
                  <c:v>Hospital Vicuña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Datos01!$X$42:$X$49</c:f>
              <c:numCache>
                <c:formatCode>General</c:formatCode>
                <c:ptCount val="7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  <c:pt idx="5">
                  <c:v>10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6B2-4599-83D2-64E04F8AC266}"/>
            </c:ext>
          </c:extLst>
        </c:ser>
        <c:ser>
          <c:idx val="18"/>
          <c:order val="18"/>
          <c:tx>
            <c:strRef>
              <c:f>Datos01!$Y$40:$Y$41</c:f>
              <c:strCache>
                <c:ptCount val="1"/>
                <c:pt idx="0">
                  <c:v>Hospital Los Vilos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Datos01!$F$42:$F$49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Datos01!$Y$42:$Y$49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6B2-4599-83D2-64E04F8AC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3863680"/>
        <c:axId val="113869568"/>
      </c:lineChart>
      <c:catAx>
        <c:axId val="11386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3869568"/>
        <c:crosses val="autoZero"/>
        <c:auto val="1"/>
        <c:lblAlgn val="ctr"/>
        <c:lblOffset val="100"/>
        <c:noMultiLvlLbl val="0"/>
      </c:catAx>
      <c:valAx>
        <c:axId val="113869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386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2018.xlsx]Datos02!TablaDinámica1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Datos02!$G$3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B51-4F69-A47E-00328813BA8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B51-4F69-A47E-00328813BA8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B51-4F69-A47E-00328813BA8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Datos02!$F$4:$F$7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Datos02!$G$4:$G$7</c:f>
              <c:numCache>
                <c:formatCode>General</c:formatCode>
                <c:ptCount val="3"/>
                <c:pt idx="0">
                  <c:v>900</c:v>
                </c:pt>
                <c:pt idx="1">
                  <c:v>519</c:v>
                </c:pt>
                <c:pt idx="2">
                  <c:v>2322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B51-4F69-A47E-00328813B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2018.xlsx]Datos02!TablaDinámica2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Datos02!$G$10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Datos02!$F$11:$F$30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Datos02!$G$11:$G$30</c:f>
              <c:numCache>
                <c:formatCode>General</c:formatCode>
                <c:ptCount val="19"/>
                <c:pt idx="0">
                  <c:v>9</c:v>
                </c:pt>
                <c:pt idx="1">
                  <c:v>11</c:v>
                </c:pt>
                <c:pt idx="2">
                  <c:v>51</c:v>
                </c:pt>
                <c:pt idx="3">
                  <c:v>39</c:v>
                </c:pt>
                <c:pt idx="4">
                  <c:v>21</c:v>
                </c:pt>
                <c:pt idx="5">
                  <c:v>70</c:v>
                </c:pt>
                <c:pt idx="6">
                  <c:v>681</c:v>
                </c:pt>
                <c:pt idx="7">
                  <c:v>25</c:v>
                </c:pt>
                <c:pt idx="8">
                  <c:v>0</c:v>
                </c:pt>
                <c:pt idx="9">
                  <c:v>0</c:v>
                </c:pt>
                <c:pt idx="10">
                  <c:v>391</c:v>
                </c:pt>
                <c:pt idx="11">
                  <c:v>0</c:v>
                </c:pt>
                <c:pt idx="12">
                  <c:v>60</c:v>
                </c:pt>
                <c:pt idx="13">
                  <c:v>2214</c:v>
                </c:pt>
                <c:pt idx="14">
                  <c:v>10</c:v>
                </c:pt>
                <c:pt idx="15">
                  <c:v>16</c:v>
                </c:pt>
                <c:pt idx="16">
                  <c:v>0</c:v>
                </c:pt>
                <c:pt idx="17">
                  <c:v>140</c:v>
                </c:pt>
                <c:pt idx="1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D0-4A31-ABE4-9A23EA8ED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2844160"/>
        <c:axId val="113931392"/>
      </c:barChart>
      <c:catAx>
        <c:axId val="112844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3931392"/>
        <c:crosses val="autoZero"/>
        <c:auto val="1"/>
        <c:lblAlgn val="ctr"/>
        <c:lblOffset val="100"/>
        <c:noMultiLvlLbl val="0"/>
      </c:catAx>
      <c:valAx>
        <c:axId val="113931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2844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2018.xlsx]Datos02!TablaDinámica3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5.4976750477804731E-2"/>
          <c:y val="6.8115119256348083E-2"/>
          <c:w val="0.73747133793042818"/>
          <c:h val="0.83677498521471505"/>
        </c:manualLayout>
      </c:layout>
      <c:lineChart>
        <c:grouping val="standard"/>
        <c:varyColors val="0"/>
        <c:ser>
          <c:idx val="0"/>
          <c:order val="0"/>
          <c:tx>
            <c:strRef>
              <c:f>Datos02!$G$33:$G$34</c:f>
              <c:strCache>
                <c:ptCount val="1"/>
                <c:pt idx="0">
                  <c:v>Canela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15-40B5-8493-98A67A9D27EF}"/>
            </c:ext>
          </c:extLst>
        </c:ser>
        <c:ser>
          <c:idx val="1"/>
          <c:order val="1"/>
          <c:tx>
            <c:strRef>
              <c:f>Datos02!$H$33:$H$34</c:f>
              <c:strCache>
                <c:ptCount val="1"/>
                <c:pt idx="0">
                  <c:v>Combarbalá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Datos02!$H$35:$H$42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E815-40B5-8493-98A67A9D27EF}"/>
            </c:ext>
          </c:extLst>
        </c:ser>
        <c:ser>
          <c:idx val="2"/>
          <c:order val="2"/>
          <c:tx>
            <c:strRef>
              <c:f>Datos02!$I$33:$I$34</c:f>
              <c:strCache>
                <c:ptCount val="1"/>
                <c:pt idx="0">
                  <c:v>Coquimbo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Datos02!$I$35:$I$42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E815-40B5-8493-98A67A9D27EF}"/>
            </c:ext>
          </c:extLst>
        </c:ser>
        <c:ser>
          <c:idx val="3"/>
          <c:order val="3"/>
          <c:tx>
            <c:strRef>
              <c:f>Datos02!$J$33:$J$34</c:f>
              <c:strCache>
                <c:ptCount val="1"/>
                <c:pt idx="0">
                  <c:v>Hospital Andacollo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Datos02!$J$35:$J$42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815-40B5-8493-98A67A9D27EF}"/>
            </c:ext>
          </c:extLst>
        </c:ser>
        <c:ser>
          <c:idx val="4"/>
          <c:order val="4"/>
          <c:tx>
            <c:strRef>
              <c:f>Datos02!$K$33:$K$34</c:f>
              <c:strCache>
                <c:ptCount val="1"/>
                <c:pt idx="0">
                  <c:v>Hospital Combarbalá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Datos02!$K$35:$K$42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12</c:v>
                </c:pt>
                <c:pt idx="5">
                  <c:v>9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E815-40B5-8493-98A67A9D27EF}"/>
            </c:ext>
          </c:extLst>
        </c:ser>
        <c:ser>
          <c:idx val="5"/>
          <c:order val="5"/>
          <c:tx>
            <c:strRef>
              <c:f>Datos02!$L$33:$L$34</c:f>
              <c:strCache>
                <c:ptCount val="1"/>
                <c:pt idx="0">
                  <c:v>Hospital Los Vilos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Datos02!$L$35:$L$42</c:f>
              <c:numCache>
                <c:formatCode>General</c:formatCode>
                <c:ptCount val="7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12</c:v>
                </c:pt>
                <c:pt idx="4">
                  <c:v>9</c:v>
                </c:pt>
                <c:pt idx="5">
                  <c:v>11</c:v>
                </c:pt>
                <c:pt idx="6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E815-40B5-8493-98A67A9D27EF}"/>
            </c:ext>
          </c:extLst>
        </c:ser>
        <c:ser>
          <c:idx val="6"/>
          <c:order val="6"/>
          <c:tx>
            <c:strRef>
              <c:f>Datos02!$M$33:$M$34</c:f>
              <c:strCache>
                <c:ptCount val="1"/>
                <c:pt idx="0">
                  <c:v>Hospital Salamanca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Datos02!$M$35:$M$42</c:f>
              <c:numCache>
                <c:formatCode>General</c:formatCode>
                <c:ptCount val="7"/>
                <c:pt idx="0">
                  <c:v>0</c:v>
                </c:pt>
                <c:pt idx="1">
                  <c:v>13</c:v>
                </c:pt>
                <c:pt idx="2">
                  <c:v>26</c:v>
                </c:pt>
                <c:pt idx="3">
                  <c:v>101</c:v>
                </c:pt>
                <c:pt idx="4">
                  <c:v>287</c:v>
                </c:pt>
                <c:pt idx="5">
                  <c:v>116</c:v>
                </c:pt>
                <c:pt idx="6">
                  <c:v>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E815-40B5-8493-98A67A9D27EF}"/>
            </c:ext>
          </c:extLst>
        </c:ser>
        <c:ser>
          <c:idx val="7"/>
          <c:order val="7"/>
          <c:tx>
            <c:strRef>
              <c:f>Datos02!$N$33:$N$34</c:f>
              <c:strCache>
                <c:ptCount val="1"/>
                <c:pt idx="0">
                  <c:v>Hospital Vicuña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Datos02!$N$35:$N$42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</c:v>
                </c:pt>
                <c:pt idx="4">
                  <c:v>9</c:v>
                </c:pt>
                <c:pt idx="5">
                  <c:v>0</c:v>
                </c:pt>
                <c:pt idx="6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E815-40B5-8493-98A67A9D27EF}"/>
            </c:ext>
          </c:extLst>
        </c:ser>
        <c:ser>
          <c:idx val="8"/>
          <c:order val="8"/>
          <c:tx>
            <c:strRef>
              <c:f>Datos02!$O$33:$O$34</c:f>
              <c:strCache>
                <c:ptCount val="1"/>
                <c:pt idx="0">
                  <c:v>Illapel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Datos02!$O$35:$O$42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E815-40B5-8493-98A67A9D27EF}"/>
            </c:ext>
          </c:extLst>
        </c:ser>
        <c:ser>
          <c:idx val="9"/>
          <c:order val="9"/>
          <c:tx>
            <c:strRef>
              <c:f>Datos02!$P$33:$P$34</c:f>
              <c:strCache>
                <c:ptCount val="1"/>
                <c:pt idx="0">
                  <c:v>La Higuera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Datos02!$P$35:$P$42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E815-40B5-8493-98A67A9D27EF}"/>
            </c:ext>
          </c:extLst>
        </c:ser>
        <c:ser>
          <c:idx val="10"/>
          <c:order val="10"/>
          <c:tx>
            <c:strRef>
              <c:f>Datos02!$Q$33:$Q$34</c:f>
              <c:strCache>
                <c:ptCount val="1"/>
                <c:pt idx="0">
                  <c:v>La Serena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Datos02!$Q$35:$Q$42</c:f>
              <c:numCache>
                <c:formatCode>General</c:formatCode>
                <c:ptCount val="7"/>
                <c:pt idx="0">
                  <c:v>2</c:v>
                </c:pt>
                <c:pt idx="1">
                  <c:v>0</c:v>
                </c:pt>
                <c:pt idx="2">
                  <c:v>49</c:v>
                </c:pt>
                <c:pt idx="3">
                  <c:v>57</c:v>
                </c:pt>
                <c:pt idx="4">
                  <c:v>56</c:v>
                </c:pt>
                <c:pt idx="5">
                  <c:v>62</c:v>
                </c:pt>
                <c:pt idx="6">
                  <c:v>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E815-40B5-8493-98A67A9D27EF}"/>
            </c:ext>
          </c:extLst>
        </c:ser>
        <c:ser>
          <c:idx val="11"/>
          <c:order val="11"/>
          <c:tx>
            <c:strRef>
              <c:f>Datos02!$R$33:$R$34</c:f>
              <c:strCache>
                <c:ptCount val="1"/>
                <c:pt idx="0">
                  <c:v>Los Vilos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Datos02!$R$35:$R$42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E815-40B5-8493-98A67A9D27EF}"/>
            </c:ext>
          </c:extLst>
        </c:ser>
        <c:ser>
          <c:idx val="12"/>
          <c:order val="12"/>
          <c:tx>
            <c:strRef>
              <c:f>Datos02!$S$33:$S$34</c:f>
              <c:strCache>
                <c:ptCount val="1"/>
                <c:pt idx="0">
                  <c:v>Monte Patria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Datos02!$S$35:$S$42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54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E815-40B5-8493-98A67A9D27EF}"/>
            </c:ext>
          </c:extLst>
        </c:ser>
        <c:ser>
          <c:idx val="13"/>
          <c:order val="13"/>
          <c:tx>
            <c:strRef>
              <c:f>Datos02!$T$33:$T$34</c:f>
              <c:strCache>
                <c:ptCount val="1"/>
                <c:pt idx="0">
                  <c:v>Ovalle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Datos02!$T$35:$T$42</c:f>
              <c:numCache>
                <c:formatCode>General</c:formatCode>
                <c:ptCount val="7"/>
                <c:pt idx="0">
                  <c:v>23</c:v>
                </c:pt>
                <c:pt idx="1">
                  <c:v>19</c:v>
                </c:pt>
                <c:pt idx="2">
                  <c:v>187</c:v>
                </c:pt>
                <c:pt idx="3">
                  <c:v>233</c:v>
                </c:pt>
                <c:pt idx="4">
                  <c:v>235</c:v>
                </c:pt>
                <c:pt idx="5">
                  <c:v>1218</c:v>
                </c:pt>
                <c:pt idx="6">
                  <c:v>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E815-40B5-8493-98A67A9D27EF}"/>
            </c:ext>
          </c:extLst>
        </c:ser>
        <c:ser>
          <c:idx val="14"/>
          <c:order val="14"/>
          <c:tx>
            <c:strRef>
              <c:f>Datos02!$U$33:$U$34</c:f>
              <c:strCache>
                <c:ptCount val="1"/>
                <c:pt idx="0">
                  <c:v>Paihuano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Datos02!$U$35:$U$42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E815-40B5-8493-98A67A9D27EF}"/>
            </c:ext>
          </c:extLst>
        </c:ser>
        <c:ser>
          <c:idx val="15"/>
          <c:order val="15"/>
          <c:tx>
            <c:strRef>
              <c:f>Datos02!$V$33:$V$34</c:f>
              <c:strCache>
                <c:ptCount val="1"/>
                <c:pt idx="0">
                  <c:v>Punitaqui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Datos02!$V$35:$V$42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16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E815-40B5-8493-98A67A9D27EF}"/>
            </c:ext>
          </c:extLst>
        </c:ser>
        <c:ser>
          <c:idx val="16"/>
          <c:order val="16"/>
          <c:tx>
            <c:strRef>
              <c:f>Datos02!$W$33:$W$34</c:f>
              <c:strCache>
                <c:ptCount val="1"/>
                <c:pt idx="0">
                  <c:v>Río Hurtado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Datos02!$W$35:$W$42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E815-40B5-8493-98A67A9D27EF}"/>
            </c:ext>
          </c:extLst>
        </c:ser>
        <c:ser>
          <c:idx val="17"/>
          <c:order val="17"/>
          <c:tx>
            <c:strRef>
              <c:f>Datos02!$X$33:$X$34</c:f>
              <c:strCache>
                <c:ptCount val="1"/>
                <c:pt idx="0">
                  <c:v>Salamanca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Datos02!$X$35:$X$42</c:f>
              <c:numCache>
                <c:formatCode>General</c:formatCode>
                <c:ptCount val="7"/>
                <c:pt idx="0">
                  <c:v>18</c:v>
                </c:pt>
                <c:pt idx="1">
                  <c:v>14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  <c:pt idx="5">
                  <c:v>10</c:v>
                </c:pt>
                <c:pt idx="6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E815-40B5-8493-98A67A9D27EF}"/>
            </c:ext>
          </c:extLst>
        </c:ser>
        <c:ser>
          <c:idx val="18"/>
          <c:order val="18"/>
          <c:tx>
            <c:strRef>
              <c:f>Datos02!$Y$33:$Y$34</c:f>
              <c:strCache>
                <c:ptCount val="1"/>
                <c:pt idx="0">
                  <c:v>Vicuña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Datos02!$Y$35:$Y$42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E815-40B5-8493-98A67A9D2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481408"/>
        <c:axId val="114556928"/>
      </c:lineChart>
      <c:catAx>
        <c:axId val="11448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4556928"/>
        <c:crosses val="autoZero"/>
        <c:auto val="1"/>
        <c:lblAlgn val="ctr"/>
        <c:lblOffset val="100"/>
        <c:noMultiLvlLbl val="0"/>
      </c:catAx>
      <c:valAx>
        <c:axId val="114556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448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2018.xlsx]Datos03!TablaDinámica5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Datos03!$G$3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4CE-49C4-8E65-3AB81DEA2E2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4CE-49C4-8E65-3AB81DEA2E2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4CE-49C4-8E65-3AB81DEA2E2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Datos03!$F$4:$F$7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Datos03!$G$4:$G$7</c:f>
              <c:numCache>
                <c:formatCode>General</c:formatCode>
                <c:ptCount val="3"/>
                <c:pt idx="0">
                  <c:v>2304</c:v>
                </c:pt>
                <c:pt idx="1">
                  <c:v>15940</c:v>
                </c:pt>
                <c:pt idx="2">
                  <c:v>6401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4CE-49C4-8E65-3AB81DEA2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2018.xlsx]Datos03!TablaDinámica6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Datos03!$G$10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Datos03!$F$11:$F$30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Datos03!$G$11:$G$30</c:f>
              <c:numCache>
                <c:formatCode>General</c:formatCode>
                <c:ptCount val="19"/>
                <c:pt idx="0">
                  <c:v>272</c:v>
                </c:pt>
                <c:pt idx="1">
                  <c:v>26</c:v>
                </c:pt>
                <c:pt idx="2">
                  <c:v>6080</c:v>
                </c:pt>
                <c:pt idx="3">
                  <c:v>357</c:v>
                </c:pt>
                <c:pt idx="4">
                  <c:v>209</c:v>
                </c:pt>
                <c:pt idx="5">
                  <c:v>194</c:v>
                </c:pt>
                <c:pt idx="6">
                  <c:v>184</c:v>
                </c:pt>
                <c:pt idx="7">
                  <c:v>502</c:v>
                </c:pt>
                <c:pt idx="8">
                  <c:v>771</c:v>
                </c:pt>
                <c:pt idx="9">
                  <c:v>261</c:v>
                </c:pt>
                <c:pt idx="10">
                  <c:v>7680</c:v>
                </c:pt>
                <c:pt idx="11">
                  <c:v>153</c:v>
                </c:pt>
                <c:pt idx="12">
                  <c:v>1357</c:v>
                </c:pt>
                <c:pt idx="13">
                  <c:v>4128</c:v>
                </c:pt>
                <c:pt idx="14">
                  <c:v>189</c:v>
                </c:pt>
                <c:pt idx="15">
                  <c:v>435</c:v>
                </c:pt>
                <c:pt idx="16">
                  <c:v>246</c:v>
                </c:pt>
                <c:pt idx="17">
                  <c:v>730</c:v>
                </c:pt>
                <c:pt idx="18">
                  <c:v>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F1-438A-9B00-8044F382E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325760"/>
        <c:axId val="114327552"/>
      </c:barChart>
      <c:catAx>
        <c:axId val="114325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4327552"/>
        <c:crosses val="autoZero"/>
        <c:auto val="1"/>
        <c:lblAlgn val="ctr"/>
        <c:lblOffset val="100"/>
        <c:noMultiLvlLbl val="0"/>
      </c:catAx>
      <c:valAx>
        <c:axId val="114327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4325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2018.xlsx]Datos04!TablaDinámica7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16635446884928856"/>
          <c:y val="0.11670408206496333"/>
          <c:w val="0.67851891145185794"/>
          <c:h val="0.76058200042267299"/>
        </c:manualLayout>
      </c:layout>
      <c:pieChart>
        <c:varyColors val="1"/>
        <c:ser>
          <c:idx val="0"/>
          <c:order val="0"/>
          <c:tx>
            <c:strRef>
              <c:f>Datos04!$G$3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40-4659-A903-C7FE49D7022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40-4659-A903-C7FE49D7022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40-4659-A903-C7FE49D70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Datos04!$F$4:$F$7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Datos04!$G$4:$G$7</c:f>
              <c:numCache>
                <c:formatCode>General</c:formatCode>
                <c:ptCount val="3"/>
                <c:pt idx="0">
                  <c:v>252</c:v>
                </c:pt>
                <c:pt idx="1">
                  <c:v>1008</c:v>
                </c:pt>
                <c:pt idx="2">
                  <c:v>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40-4659-A903-C7FE49D70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2018.xlsx]Datos04!TablaDinámica8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Datos04!$G$10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Datos04!$F$11:$F$30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Datos04!$G$11:$G$30</c:f>
              <c:numCache>
                <c:formatCode>General</c:formatCode>
                <c:ptCount val="19"/>
                <c:pt idx="0">
                  <c:v>2</c:v>
                </c:pt>
                <c:pt idx="1">
                  <c:v>32</c:v>
                </c:pt>
                <c:pt idx="2">
                  <c:v>708</c:v>
                </c:pt>
                <c:pt idx="3">
                  <c:v>48</c:v>
                </c:pt>
                <c:pt idx="4">
                  <c:v>19</c:v>
                </c:pt>
                <c:pt idx="5">
                  <c:v>22</c:v>
                </c:pt>
                <c:pt idx="6">
                  <c:v>33</c:v>
                </c:pt>
                <c:pt idx="7">
                  <c:v>45</c:v>
                </c:pt>
                <c:pt idx="8">
                  <c:v>89</c:v>
                </c:pt>
                <c:pt idx="9">
                  <c:v>5</c:v>
                </c:pt>
                <c:pt idx="10">
                  <c:v>183</c:v>
                </c:pt>
                <c:pt idx="11">
                  <c:v>6</c:v>
                </c:pt>
                <c:pt idx="12">
                  <c:v>83</c:v>
                </c:pt>
                <c:pt idx="13">
                  <c:v>456</c:v>
                </c:pt>
                <c:pt idx="14">
                  <c:v>2</c:v>
                </c:pt>
                <c:pt idx="15">
                  <c:v>92</c:v>
                </c:pt>
                <c:pt idx="16">
                  <c:v>9</c:v>
                </c:pt>
                <c:pt idx="17">
                  <c:v>100</c:v>
                </c:pt>
                <c:pt idx="1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D0-4677-9328-675193717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185920"/>
        <c:axId val="115191808"/>
      </c:barChart>
      <c:catAx>
        <c:axId val="115185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5191808"/>
        <c:crosses val="autoZero"/>
        <c:auto val="1"/>
        <c:lblAlgn val="ctr"/>
        <c:lblOffset val="100"/>
        <c:noMultiLvlLbl val="0"/>
      </c:catAx>
      <c:valAx>
        <c:axId val="115191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5185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2018.xlsx]Datos04!TablaDinámica9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Datos04!$G$33:$G$34</c:f>
              <c:strCache>
                <c:ptCount val="1"/>
                <c:pt idx="0">
                  <c:v>Canela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04-4326-8FCF-D7277EDFF37D}"/>
            </c:ext>
          </c:extLst>
        </c:ser>
        <c:ser>
          <c:idx val="1"/>
          <c:order val="1"/>
          <c:tx>
            <c:strRef>
              <c:f>Datos04!$H$33:$H$34</c:f>
              <c:strCache>
                <c:ptCount val="1"/>
                <c:pt idx="0">
                  <c:v>Combarbalá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Datos04!$H$35:$H$42</c:f>
              <c:numCache>
                <c:formatCode>General</c:formatCode>
                <c:ptCount val="7"/>
                <c:pt idx="0">
                  <c:v>3</c:v>
                </c:pt>
                <c:pt idx="1">
                  <c:v>8</c:v>
                </c:pt>
                <c:pt idx="2">
                  <c:v>4</c:v>
                </c:pt>
                <c:pt idx="3">
                  <c:v>6</c:v>
                </c:pt>
                <c:pt idx="4">
                  <c:v>1</c:v>
                </c:pt>
                <c:pt idx="5">
                  <c:v>9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04-4326-8FCF-D7277EDFF37D}"/>
            </c:ext>
          </c:extLst>
        </c:ser>
        <c:ser>
          <c:idx val="2"/>
          <c:order val="2"/>
          <c:tx>
            <c:strRef>
              <c:f>Datos04!$I$33:$I$34</c:f>
              <c:strCache>
                <c:ptCount val="1"/>
                <c:pt idx="0">
                  <c:v>Coquimbo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Datos04!$I$35:$I$42</c:f>
              <c:numCache>
                <c:formatCode>General</c:formatCode>
                <c:ptCount val="7"/>
                <c:pt idx="0">
                  <c:v>98</c:v>
                </c:pt>
                <c:pt idx="1">
                  <c:v>41</c:v>
                </c:pt>
                <c:pt idx="2">
                  <c:v>81</c:v>
                </c:pt>
                <c:pt idx="3">
                  <c:v>93</c:v>
                </c:pt>
                <c:pt idx="4">
                  <c:v>69</c:v>
                </c:pt>
                <c:pt idx="5">
                  <c:v>266</c:v>
                </c:pt>
                <c:pt idx="6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04-4326-8FCF-D7277EDFF37D}"/>
            </c:ext>
          </c:extLst>
        </c:ser>
        <c:ser>
          <c:idx val="3"/>
          <c:order val="3"/>
          <c:tx>
            <c:strRef>
              <c:f>Datos04!$J$33:$J$34</c:f>
              <c:strCache>
                <c:ptCount val="1"/>
                <c:pt idx="0">
                  <c:v>Hospital Andacollo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Datos04!$J$35:$J$42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17</c:v>
                </c:pt>
                <c:pt idx="3">
                  <c:v>14</c:v>
                </c:pt>
                <c:pt idx="4">
                  <c:v>2</c:v>
                </c:pt>
                <c:pt idx="5">
                  <c:v>5</c:v>
                </c:pt>
                <c:pt idx="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104-4326-8FCF-D7277EDFF37D}"/>
            </c:ext>
          </c:extLst>
        </c:ser>
        <c:ser>
          <c:idx val="4"/>
          <c:order val="4"/>
          <c:tx>
            <c:strRef>
              <c:f>Datos04!$K$33:$K$34</c:f>
              <c:strCache>
                <c:ptCount val="1"/>
                <c:pt idx="0">
                  <c:v>Hospital Combarbalá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Datos04!$K$35:$K$42</c:f>
              <c:numCache>
                <c:formatCode>General</c:formatCode>
                <c:ptCount val="7"/>
                <c:pt idx="0">
                  <c:v>0</c:v>
                </c:pt>
                <c:pt idx="1">
                  <c:v>4</c:v>
                </c:pt>
                <c:pt idx="2">
                  <c:v>6</c:v>
                </c:pt>
                <c:pt idx="3">
                  <c:v>2</c:v>
                </c:pt>
                <c:pt idx="4">
                  <c:v>4</c:v>
                </c:pt>
                <c:pt idx="5">
                  <c:v>1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104-4326-8FCF-D7277EDFF37D}"/>
            </c:ext>
          </c:extLst>
        </c:ser>
        <c:ser>
          <c:idx val="5"/>
          <c:order val="5"/>
          <c:tx>
            <c:strRef>
              <c:f>Datos04!$L$33:$L$34</c:f>
              <c:strCache>
                <c:ptCount val="1"/>
                <c:pt idx="0">
                  <c:v>Hospital Los Vilos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Datos04!$L$35:$L$42</c:f>
              <c:numCache>
                <c:formatCode>General</c:formatCode>
                <c:ptCount val="7"/>
                <c:pt idx="0">
                  <c:v>1</c:v>
                </c:pt>
                <c:pt idx="1">
                  <c:v>3</c:v>
                </c:pt>
                <c:pt idx="2">
                  <c:v>2</c:v>
                </c:pt>
                <c:pt idx="3">
                  <c:v>6</c:v>
                </c:pt>
                <c:pt idx="4">
                  <c:v>2</c:v>
                </c:pt>
                <c:pt idx="5">
                  <c:v>6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104-4326-8FCF-D7277EDFF37D}"/>
            </c:ext>
          </c:extLst>
        </c:ser>
        <c:ser>
          <c:idx val="6"/>
          <c:order val="6"/>
          <c:tx>
            <c:strRef>
              <c:f>Datos04!$M$33:$M$34</c:f>
              <c:strCache>
                <c:ptCount val="1"/>
                <c:pt idx="0">
                  <c:v>Hospital Salamanca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Datos04!$M$35:$M$42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11</c:v>
                </c:pt>
                <c:pt idx="4">
                  <c:v>0</c:v>
                </c:pt>
                <c:pt idx="5">
                  <c:v>8</c:v>
                </c:pt>
                <c:pt idx="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104-4326-8FCF-D7277EDFF37D}"/>
            </c:ext>
          </c:extLst>
        </c:ser>
        <c:ser>
          <c:idx val="7"/>
          <c:order val="7"/>
          <c:tx>
            <c:strRef>
              <c:f>Datos04!$N$33:$N$34</c:f>
              <c:strCache>
                <c:ptCount val="1"/>
                <c:pt idx="0">
                  <c:v>Hospital Vicuña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Datos04!$N$35:$N$42</c:f>
              <c:numCache>
                <c:formatCode>General</c:formatCode>
                <c:ptCount val="7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2</c:v>
                </c:pt>
                <c:pt idx="4">
                  <c:v>8</c:v>
                </c:pt>
                <c:pt idx="5">
                  <c:v>6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104-4326-8FCF-D7277EDFF37D}"/>
            </c:ext>
          </c:extLst>
        </c:ser>
        <c:ser>
          <c:idx val="8"/>
          <c:order val="8"/>
          <c:tx>
            <c:strRef>
              <c:f>Datos04!$O$33:$O$34</c:f>
              <c:strCache>
                <c:ptCount val="1"/>
                <c:pt idx="0">
                  <c:v>Illapel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Datos04!$O$35:$O$42</c:f>
              <c:numCache>
                <c:formatCode>General</c:formatCode>
                <c:ptCount val="7"/>
                <c:pt idx="0">
                  <c:v>2</c:v>
                </c:pt>
                <c:pt idx="1">
                  <c:v>19</c:v>
                </c:pt>
                <c:pt idx="2">
                  <c:v>8</c:v>
                </c:pt>
                <c:pt idx="3">
                  <c:v>9</c:v>
                </c:pt>
                <c:pt idx="4">
                  <c:v>40</c:v>
                </c:pt>
                <c:pt idx="5">
                  <c:v>6</c:v>
                </c:pt>
                <c:pt idx="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104-4326-8FCF-D7277EDFF37D}"/>
            </c:ext>
          </c:extLst>
        </c:ser>
        <c:ser>
          <c:idx val="9"/>
          <c:order val="9"/>
          <c:tx>
            <c:strRef>
              <c:f>Datos04!$P$33:$P$34</c:f>
              <c:strCache>
                <c:ptCount val="1"/>
                <c:pt idx="0">
                  <c:v>La Higuera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Datos04!$P$35:$P$42</c:f>
              <c:numCache>
                <c:formatCode>General</c:formatCode>
                <c:ptCount val="7"/>
                <c:pt idx="0">
                  <c:v>3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104-4326-8FCF-D7277EDFF37D}"/>
            </c:ext>
          </c:extLst>
        </c:ser>
        <c:ser>
          <c:idx val="10"/>
          <c:order val="10"/>
          <c:tx>
            <c:strRef>
              <c:f>Datos04!$Q$33:$Q$34</c:f>
              <c:strCache>
                <c:ptCount val="1"/>
                <c:pt idx="0">
                  <c:v>La Serena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Datos04!$Q$35:$Q$42</c:f>
              <c:numCache>
                <c:formatCode>General</c:formatCode>
                <c:ptCount val="7"/>
                <c:pt idx="0">
                  <c:v>36</c:v>
                </c:pt>
                <c:pt idx="1">
                  <c:v>18</c:v>
                </c:pt>
                <c:pt idx="2">
                  <c:v>14</c:v>
                </c:pt>
                <c:pt idx="3">
                  <c:v>29</c:v>
                </c:pt>
                <c:pt idx="4">
                  <c:v>16</c:v>
                </c:pt>
                <c:pt idx="5">
                  <c:v>57</c:v>
                </c:pt>
                <c:pt idx="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104-4326-8FCF-D7277EDFF37D}"/>
            </c:ext>
          </c:extLst>
        </c:ser>
        <c:ser>
          <c:idx val="11"/>
          <c:order val="11"/>
          <c:tx>
            <c:strRef>
              <c:f>Datos04!$R$33:$R$34</c:f>
              <c:strCache>
                <c:ptCount val="1"/>
                <c:pt idx="0">
                  <c:v>Los Vilos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Datos04!$R$35:$R$42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104-4326-8FCF-D7277EDFF37D}"/>
            </c:ext>
          </c:extLst>
        </c:ser>
        <c:ser>
          <c:idx val="12"/>
          <c:order val="12"/>
          <c:tx>
            <c:strRef>
              <c:f>Datos04!$S$33:$S$34</c:f>
              <c:strCache>
                <c:ptCount val="1"/>
                <c:pt idx="0">
                  <c:v>Monte Patria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Datos04!$S$35:$S$42</c:f>
              <c:numCache>
                <c:formatCode>General</c:formatCode>
                <c:ptCount val="7"/>
                <c:pt idx="0">
                  <c:v>39</c:v>
                </c:pt>
                <c:pt idx="1">
                  <c:v>19</c:v>
                </c:pt>
                <c:pt idx="2">
                  <c:v>3</c:v>
                </c:pt>
                <c:pt idx="3">
                  <c:v>2</c:v>
                </c:pt>
                <c:pt idx="4">
                  <c:v>7</c:v>
                </c:pt>
                <c:pt idx="5">
                  <c:v>3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104-4326-8FCF-D7277EDFF37D}"/>
            </c:ext>
          </c:extLst>
        </c:ser>
        <c:ser>
          <c:idx val="13"/>
          <c:order val="13"/>
          <c:tx>
            <c:strRef>
              <c:f>Datos04!$T$33:$T$34</c:f>
              <c:strCache>
                <c:ptCount val="1"/>
                <c:pt idx="0">
                  <c:v>Ovalle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Datos04!$T$35:$T$42</c:f>
              <c:numCache>
                <c:formatCode>General</c:formatCode>
                <c:ptCount val="7"/>
                <c:pt idx="0">
                  <c:v>12</c:v>
                </c:pt>
                <c:pt idx="1">
                  <c:v>13</c:v>
                </c:pt>
                <c:pt idx="2">
                  <c:v>46</c:v>
                </c:pt>
                <c:pt idx="3">
                  <c:v>55</c:v>
                </c:pt>
                <c:pt idx="4">
                  <c:v>23</c:v>
                </c:pt>
                <c:pt idx="5">
                  <c:v>204</c:v>
                </c:pt>
                <c:pt idx="6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104-4326-8FCF-D7277EDFF37D}"/>
            </c:ext>
          </c:extLst>
        </c:ser>
        <c:ser>
          <c:idx val="14"/>
          <c:order val="14"/>
          <c:tx>
            <c:strRef>
              <c:f>Datos04!$U$33:$U$34</c:f>
              <c:strCache>
                <c:ptCount val="1"/>
                <c:pt idx="0">
                  <c:v>Paihuano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Datos04!$U$35:$U$42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8104-4326-8FCF-D7277EDFF37D}"/>
            </c:ext>
          </c:extLst>
        </c:ser>
        <c:ser>
          <c:idx val="15"/>
          <c:order val="15"/>
          <c:tx>
            <c:strRef>
              <c:f>Datos04!$V$33:$V$34</c:f>
              <c:strCache>
                <c:ptCount val="1"/>
                <c:pt idx="0">
                  <c:v>Punitaqui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Datos04!$V$35:$V$42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87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104-4326-8FCF-D7277EDFF37D}"/>
            </c:ext>
          </c:extLst>
        </c:ser>
        <c:ser>
          <c:idx val="16"/>
          <c:order val="16"/>
          <c:tx>
            <c:strRef>
              <c:f>Datos04!$W$33:$W$34</c:f>
              <c:strCache>
                <c:ptCount val="1"/>
                <c:pt idx="0">
                  <c:v>Río Hurtado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Datos04!$W$35:$W$42</c:f>
              <c:numCache>
                <c:formatCode>General</c:formatCode>
                <c:ptCount val="7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8104-4326-8FCF-D7277EDFF37D}"/>
            </c:ext>
          </c:extLst>
        </c:ser>
        <c:ser>
          <c:idx val="17"/>
          <c:order val="17"/>
          <c:tx>
            <c:strRef>
              <c:f>Datos04!$X$33:$X$34</c:f>
              <c:strCache>
                <c:ptCount val="1"/>
                <c:pt idx="0">
                  <c:v>Salamanca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Datos04!$X$35:$X$42</c:f>
              <c:numCache>
                <c:formatCode>General</c:formatCode>
                <c:ptCount val="7"/>
                <c:pt idx="0">
                  <c:v>36</c:v>
                </c:pt>
                <c:pt idx="1">
                  <c:v>12</c:v>
                </c:pt>
                <c:pt idx="2">
                  <c:v>7</c:v>
                </c:pt>
                <c:pt idx="3">
                  <c:v>11</c:v>
                </c:pt>
                <c:pt idx="4">
                  <c:v>14</c:v>
                </c:pt>
                <c:pt idx="5">
                  <c:v>14</c:v>
                </c:pt>
                <c:pt idx="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8104-4326-8FCF-D7277EDFF37D}"/>
            </c:ext>
          </c:extLst>
        </c:ser>
        <c:ser>
          <c:idx val="18"/>
          <c:order val="18"/>
          <c:tx>
            <c:strRef>
              <c:f>Datos04!$Y$33:$Y$34</c:f>
              <c:strCache>
                <c:ptCount val="1"/>
                <c:pt idx="0">
                  <c:v>Vicuña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Datos04!$F$35:$F$42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Datos04!$Y$35:$Y$42</c:f>
              <c:numCache>
                <c:formatCode>General</c:formatCode>
                <c:ptCount val="7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8104-4326-8FCF-D7277EDFF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541120"/>
        <c:axId val="115542656"/>
      </c:lineChart>
      <c:catAx>
        <c:axId val="115541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5542656"/>
        <c:crosses val="autoZero"/>
        <c:auto val="1"/>
        <c:lblAlgn val="ctr"/>
        <c:lblOffset val="100"/>
        <c:noMultiLvlLbl val="0"/>
      </c:catAx>
      <c:valAx>
        <c:axId val="1155426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5541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344251341944947"/>
          <c:y val="7.6083579342586985E-2"/>
          <c:w val="0.21257496143402513"/>
          <c:h val="0.847832537004853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2018.xlsx]Datos05!TablaDinámica10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13250000000000001"/>
          <c:y val="0.20143071612120278"/>
          <c:w val="0.73833333333333329"/>
          <c:h val="0.61688421335174226"/>
        </c:manualLayout>
      </c:layout>
      <c:pieChart>
        <c:varyColors val="1"/>
        <c:ser>
          <c:idx val="0"/>
          <c:order val="0"/>
          <c:tx>
            <c:strRef>
              <c:f>Datos05!$G$3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C6F-4932-9B4D-474580AD99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C6F-4932-9B4D-474580AD99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C6F-4932-9B4D-474580AD994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Datos05!$F$4:$F$7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Datos05!$G$4:$G$7</c:f>
              <c:numCache>
                <c:formatCode>General</c:formatCode>
                <c:ptCount val="3"/>
                <c:pt idx="0">
                  <c:v>9048</c:v>
                </c:pt>
                <c:pt idx="1">
                  <c:v>44214</c:v>
                </c:pt>
                <c:pt idx="2">
                  <c:v>13814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C6F-4932-9B4D-474580AD9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2018.xlsx]Datos05!TablaDinámica11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Datos05!$G$10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Datos05!$F$11:$F$30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Datos05!$G$11:$G$30</c:f>
              <c:numCache>
                <c:formatCode>General</c:formatCode>
                <c:ptCount val="19"/>
                <c:pt idx="0">
                  <c:v>459</c:v>
                </c:pt>
                <c:pt idx="1">
                  <c:v>480</c:v>
                </c:pt>
                <c:pt idx="2">
                  <c:v>20366</c:v>
                </c:pt>
                <c:pt idx="3">
                  <c:v>1269</c:v>
                </c:pt>
                <c:pt idx="4">
                  <c:v>1353</c:v>
                </c:pt>
                <c:pt idx="5">
                  <c:v>1882</c:v>
                </c:pt>
                <c:pt idx="6">
                  <c:v>2827</c:v>
                </c:pt>
                <c:pt idx="7">
                  <c:v>3141</c:v>
                </c:pt>
                <c:pt idx="8">
                  <c:v>1928</c:v>
                </c:pt>
                <c:pt idx="9">
                  <c:v>794</c:v>
                </c:pt>
                <c:pt idx="10">
                  <c:v>16270</c:v>
                </c:pt>
                <c:pt idx="11">
                  <c:v>764</c:v>
                </c:pt>
                <c:pt idx="12">
                  <c:v>2641</c:v>
                </c:pt>
                <c:pt idx="13">
                  <c:v>7812</c:v>
                </c:pt>
                <c:pt idx="14">
                  <c:v>729</c:v>
                </c:pt>
                <c:pt idx="15">
                  <c:v>699</c:v>
                </c:pt>
                <c:pt idx="16">
                  <c:v>829</c:v>
                </c:pt>
                <c:pt idx="17">
                  <c:v>1188</c:v>
                </c:pt>
                <c:pt idx="18">
                  <c:v>1645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96-4434-A04D-3322E2A02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086848"/>
        <c:axId val="115088384"/>
      </c:barChart>
      <c:catAx>
        <c:axId val="11508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5088384"/>
        <c:crosses val="autoZero"/>
        <c:auto val="1"/>
        <c:lblAlgn val="ctr"/>
        <c:lblOffset val="100"/>
        <c:noMultiLvlLbl val="0"/>
      </c:catAx>
      <c:valAx>
        <c:axId val="1150883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5086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2018.xlsx]Datos05!TablaDinámica12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Datos05!$G$33:$G$34</c:f>
              <c:strCache>
                <c:ptCount val="1"/>
                <c:pt idx="0">
                  <c:v>Canela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Datos05!$G$35:$G$42</c:f>
              <c:numCache>
                <c:formatCode>General</c:formatCode>
                <c:ptCount val="7"/>
                <c:pt idx="0">
                  <c:v>36</c:v>
                </c:pt>
                <c:pt idx="1">
                  <c:v>47</c:v>
                </c:pt>
                <c:pt idx="2">
                  <c:v>63</c:v>
                </c:pt>
                <c:pt idx="3">
                  <c:v>80</c:v>
                </c:pt>
                <c:pt idx="4">
                  <c:v>85</c:v>
                </c:pt>
                <c:pt idx="5">
                  <c:v>72</c:v>
                </c:pt>
                <c:pt idx="6">
                  <c:v>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15-4553-812B-A4BAB64351F7}"/>
            </c:ext>
          </c:extLst>
        </c:ser>
        <c:ser>
          <c:idx val="1"/>
          <c:order val="1"/>
          <c:tx>
            <c:strRef>
              <c:f>Datos05!$H$33:$H$34</c:f>
              <c:strCache>
                <c:ptCount val="1"/>
                <c:pt idx="0">
                  <c:v>Combarbalá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Datos05!$H$35:$H$42</c:f>
              <c:numCache>
                <c:formatCode>General</c:formatCode>
                <c:ptCount val="7"/>
                <c:pt idx="0">
                  <c:v>34</c:v>
                </c:pt>
                <c:pt idx="1">
                  <c:v>46</c:v>
                </c:pt>
                <c:pt idx="2">
                  <c:v>75</c:v>
                </c:pt>
                <c:pt idx="3">
                  <c:v>100</c:v>
                </c:pt>
                <c:pt idx="4">
                  <c:v>87</c:v>
                </c:pt>
                <c:pt idx="5">
                  <c:v>75</c:v>
                </c:pt>
                <c:pt idx="6">
                  <c:v>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EC15-4553-812B-A4BAB64351F7}"/>
            </c:ext>
          </c:extLst>
        </c:ser>
        <c:ser>
          <c:idx val="2"/>
          <c:order val="2"/>
          <c:tx>
            <c:strRef>
              <c:f>Datos05!$I$33:$I$34</c:f>
              <c:strCache>
                <c:ptCount val="1"/>
                <c:pt idx="0">
                  <c:v>Coquimbo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Datos05!$I$35:$I$42</c:f>
              <c:numCache>
                <c:formatCode>General</c:formatCode>
                <c:ptCount val="7"/>
                <c:pt idx="0">
                  <c:v>2932</c:v>
                </c:pt>
                <c:pt idx="1">
                  <c:v>2365</c:v>
                </c:pt>
                <c:pt idx="2">
                  <c:v>2947</c:v>
                </c:pt>
                <c:pt idx="3">
                  <c:v>3069</c:v>
                </c:pt>
                <c:pt idx="4">
                  <c:v>3193</c:v>
                </c:pt>
                <c:pt idx="5">
                  <c:v>2917</c:v>
                </c:pt>
                <c:pt idx="6">
                  <c:v>2943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EC15-4553-812B-A4BAB64351F7}"/>
            </c:ext>
          </c:extLst>
        </c:ser>
        <c:ser>
          <c:idx val="3"/>
          <c:order val="3"/>
          <c:tx>
            <c:strRef>
              <c:f>Datos05!$J$33:$J$34</c:f>
              <c:strCache>
                <c:ptCount val="1"/>
                <c:pt idx="0">
                  <c:v>Hospital Andacollo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Datos05!$J$35:$J$42</c:f>
              <c:numCache>
                <c:formatCode>General</c:formatCode>
                <c:ptCount val="7"/>
                <c:pt idx="0">
                  <c:v>187</c:v>
                </c:pt>
                <c:pt idx="1">
                  <c:v>170</c:v>
                </c:pt>
                <c:pt idx="2">
                  <c:v>208</c:v>
                </c:pt>
                <c:pt idx="3">
                  <c:v>238</c:v>
                </c:pt>
                <c:pt idx="4">
                  <c:v>172</c:v>
                </c:pt>
                <c:pt idx="5">
                  <c:v>201</c:v>
                </c:pt>
                <c:pt idx="6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EC15-4553-812B-A4BAB64351F7}"/>
            </c:ext>
          </c:extLst>
        </c:ser>
        <c:ser>
          <c:idx val="4"/>
          <c:order val="4"/>
          <c:tx>
            <c:strRef>
              <c:f>Datos05!$K$33:$K$34</c:f>
              <c:strCache>
                <c:ptCount val="1"/>
                <c:pt idx="0">
                  <c:v>Hospital Combarbalá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Datos05!$K$35:$K$42</c:f>
              <c:numCache>
                <c:formatCode>General</c:formatCode>
                <c:ptCount val="7"/>
                <c:pt idx="0">
                  <c:v>202</c:v>
                </c:pt>
                <c:pt idx="1">
                  <c:v>188</c:v>
                </c:pt>
                <c:pt idx="2">
                  <c:v>216</c:v>
                </c:pt>
                <c:pt idx="3">
                  <c:v>181</c:v>
                </c:pt>
                <c:pt idx="4">
                  <c:v>177</c:v>
                </c:pt>
                <c:pt idx="5">
                  <c:v>199</c:v>
                </c:pt>
                <c:pt idx="6">
                  <c:v>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EC15-4553-812B-A4BAB64351F7}"/>
            </c:ext>
          </c:extLst>
        </c:ser>
        <c:ser>
          <c:idx val="5"/>
          <c:order val="5"/>
          <c:tx>
            <c:strRef>
              <c:f>Datos05!$L$33:$L$34</c:f>
              <c:strCache>
                <c:ptCount val="1"/>
                <c:pt idx="0">
                  <c:v>Hospital Los Vilos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Datos05!$L$35:$L$42</c:f>
              <c:numCache>
                <c:formatCode>General</c:formatCode>
                <c:ptCount val="7"/>
                <c:pt idx="0">
                  <c:v>299</c:v>
                </c:pt>
                <c:pt idx="1">
                  <c:v>155</c:v>
                </c:pt>
                <c:pt idx="2">
                  <c:v>277</c:v>
                </c:pt>
                <c:pt idx="3">
                  <c:v>306</c:v>
                </c:pt>
                <c:pt idx="4">
                  <c:v>238</c:v>
                </c:pt>
                <c:pt idx="5">
                  <c:v>277</c:v>
                </c:pt>
                <c:pt idx="6">
                  <c:v>330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EC15-4553-812B-A4BAB64351F7}"/>
            </c:ext>
          </c:extLst>
        </c:ser>
        <c:ser>
          <c:idx val="6"/>
          <c:order val="6"/>
          <c:tx>
            <c:strRef>
              <c:f>Datos05!$M$33:$M$34</c:f>
              <c:strCache>
                <c:ptCount val="1"/>
                <c:pt idx="0">
                  <c:v>Hospital Salamanca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Datos05!$M$35:$M$42</c:f>
              <c:numCache>
                <c:formatCode>General</c:formatCode>
                <c:ptCount val="7"/>
                <c:pt idx="0">
                  <c:v>405</c:v>
                </c:pt>
                <c:pt idx="1">
                  <c:v>402</c:v>
                </c:pt>
                <c:pt idx="2">
                  <c:v>457</c:v>
                </c:pt>
                <c:pt idx="3">
                  <c:v>332</c:v>
                </c:pt>
                <c:pt idx="4">
                  <c:v>423</c:v>
                </c:pt>
                <c:pt idx="5">
                  <c:v>408</c:v>
                </c:pt>
                <c:pt idx="6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EC15-4553-812B-A4BAB64351F7}"/>
            </c:ext>
          </c:extLst>
        </c:ser>
        <c:ser>
          <c:idx val="7"/>
          <c:order val="7"/>
          <c:tx>
            <c:strRef>
              <c:f>Datos05!$N$33:$N$34</c:f>
              <c:strCache>
                <c:ptCount val="1"/>
                <c:pt idx="0">
                  <c:v>Hospital Vicuña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Datos05!$N$35:$N$42</c:f>
              <c:numCache>
                <c:formatCode>General</c:formatCode>
                <c:ptCount val="7"/>
                <c:pt idx="0">
                  <c:v>495</c:v>
                </c:pt>
                <c:pt idx="1">
                  <c:v>432</c:v>
                </c:pt>
                <c:pt idx="2">
                  <c:v>552</c:v>
                </c:pt>
                <c:pt idx="3">
                  <c:v>401</c:v>
                </c:pt>
                <c:pt idx="4">
                  <c:v>442</c:v>
                </c:pt>
                <c:pt idx="5">
                  <c:v>427</c:v>
                </c:pt>
                <c:pt idx="6">
                  <c:v>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EC15-4553-812B-A4BAB64351F7}"/>
            </c:ext>
          </c:extLst>
        </c:ser>
        <c:ser>
          <c:idx val="8"/>
          <c:order val="8"/>
          <c:tx>
            <c:strRef>
              <c:f>Datos05!$O$33:$O$34</c:f>
              <c:strCache>
                <c:ptCount val="1"/>
                <c:pt idx="0">
                  <c:v>Illapel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Datos05!$O$35:$O$42</c:f>
              <c:numCache>
                <c:formatCode>General</c:formatCode>
                <c:ptCount val="7"/>
                <c:pt idx="0">
                  <c:v>215</c:v>
                </c:pt>
                <c:pt idx="1">
                  <c:v>247</c:v>
                </c:pt>
                <c:pt idx="2">
                  <c:v>267</c:v>
                </c:pt>
                <c:pt idx="3">
                  <c:v>252</c:v>
                </c:pt>
                <c:pt idx="4">
                  <c:v>354</c:v>
                </c:pt>
                <c:pt idx="5">
                  <c:v>261</c:v>
                </c:pt>
                <c:pt idx="6">
                  <c:v>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EC15-4553-812B-A4BAB64351F7}"/>
            </c:ext>
          </c:extLst>
        </c:ser>
        <c:ser>
          <c:idx val="9"/>
          <c:order val="9"/>
          <c:tx>
            <c:strRef>
              <c:f>Datos05!$P$33:$P$34</c:f>
              <c:strCache>
                <c:ptCount val="1"/>
                <c:pt idx="0">
                  <c:v>La Higuera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Datos05!$P$35:$P$42</c:f>
              <c:numCache>
                <c:formatCode>General</c:formatCode>
                <c:ptCount val="7"/>
                <c:pt idx="0">
                  <c:v>134</c:v>
                </c:pt>
                <c:pt idx="1">
                  <c:v>131</c:v>
                </c:pt>
                <c:pt idx="2">
                  <c:v>102</c:v>
                </c:pt>
                <c:pt idx="3">
                  <c:v>77</c:v>
                </c:pt>
                <c:pt idx="4">
                  <c:v>109</c:v>
                </c:pt>
                <c:pt idx="5">
                  <c:v>135</c:v>
                </c:pt>
                <c:pt idx="6">
                  <c:v>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EC15-4553-812B-A4BAB64351F7}"/>
            </c:ext>
          </c:extLst>
        </c:ser>
        <c:ser>
          <c:idx val="10"/>
          <c:order val="10"/>
          <c:tx>
            <c:strRef>
              <c:f>Datos05!$Q$33:$Q$34</c:f>
              <c:strCache>
                <c:ptCount val="1"/>
                <c:pt idx="0">
                  <c:v>La Serena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Datos05!$Q$35:$Q$42</c:f>
              <c:numCache>
                <c:formatCode>General</c:formatCode>
                <c:ptCount val="7"/>
                <c:pt idx="0">
                  <c:v>2564</c:v>
                </c:pt>
                <c:pt idx="1">
                  <c:v>1786</c:v>
                </c:pt>
                <c:pt idx="2">
                  <c:v>2385</c:v>
                </c:pt>
                <c:pt idx="3">
                  <c:v>2407</c:v>
                </c:pt>
                <c:pt idx="4">
                  <c:v>2322</c:v>
                </c:pt>
                <c:pt idx="5">
                  <c:v>2473</c:v>
                </c:pt>
                <c:pt idx="6">
                  <c:v>2333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EC15-4553-812B-A4BAB64351F7}"/>
            </c:ext>
          </c:extLst>
        </c:ser>
        <c:ser>
          <c:idx val="11"/>
          <c:order val="11"/>
          <c:tx>
            <c:strRef>
              <c:f>Datos05!$R$33:$R$34</c:f>
              <c:strCache>
                <c:ptCount val="1"/>
                <c:pt idx="0">
                  <c:v>Los Vilos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Datos05!$R$35:$R$42</c:f>
              <c:numCache>
                <c:formatCode>General</c:formatCode>
                <c:ptCount val="7"/>
                <c:pt idx="0">
                  <c:v>138</c:v>
                </c:pt>
                <c:pt idx="1">
                  <c:v>124</c:v>
                </c:pt>
                <c:pt idx="2">
                  <c:v>131</c:v>
                </c:pt>
                <c:pt idx="3">
                  <c:v>80</c:v>
                </c:pt>
                <c:pt idx="4">
                  <c:v>89</c:v>
                </c:pt>
                <c:pt idx="5">
                  <c:v>117</c:v>
                </c:pt>
                <c:pt idx="6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EC15-4553-812B-A4BAB64351F7}"/>
            </c:ext>
          </c:extLst>
        </c:ser>
        <c:ser>
          <c:idx val="12"/>
          <c:order val="12"/>
          <c:tx>
            <c:strRef>
              <c:f>Datos05!$S$33:$S$34</c:f>
              <c:strCache>
                <c:ptCount val="1"/>
                <c:pt idx="0">
                  <c:v>Monte Patria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Datos05!$S$35:$S$42</c:f>
              <c:numCache>
                <c:formatCode>General</c:formatCode>
                <c:ptCount val="7"/>
                <c:pt idx="0">
                  <c:v>421</c:v>
                </c:pt>
                <c:pt idx="1">
                  <c:v>252</c:v>
                </c:pt>
                <c:pt idx="2">
                  <c:v>408</c:v>
                </c:pt>
                <c:pt idx="3">
                  <c:v>416</c:v>
                </c:pt>
                <c:pt idx="4">
                  <c:v>449</c:v>
                </c:pt>
                <c:pt idx="5">
                  <c:v>365</c:v>
                </c:pt>
                <c:pt idx="6">
                  <c:v>330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EC15-4553-812B-A4BAB64351F7}"/>
            </c:ext>
          </c:extLst>
        </c:ser>
        <c:ser>
          <c:idx val="13"/>
          <c:order val="13"/>
          <c:tx>
            <c:strRef>
              <c:f>Datos05!$T$33:$T$34</c:f>
              <c:strCache>
                <c:ptCount val="1"/>
                <c:pt idx="0">
                  <c:v>Ovalle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Datos05!$T$35:$T$42</c:f>
              <c:numCache>
                <c:formatCode>General</c:formatCode>
                <c:ptCount val="7"/>
                <c:pt idx="0">
                  <c:v>924</c:v>
                </c:pt>
                <c:pt idx="1">
                  <c:v>955</c:v>
                </c:pt>
                <c:pt idx="2">
                  <c:v>1197</c:v>
                </c:pt>
                <c:pt idx="3">
                  <c:v>1010</c:v>
                </c:pt>
                <c:pt idx="4">
                  <c:v>1201</c:v>
                </c:pt>
                <c:pt idx="5">
                  <c:v>1398</c:v>
                </c:pt>
                <c:pt idx="6">
                  <c:v>1127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EC15-4553-812B-A4BAB64351F7}"/>
            </c:ext>
          </c:extLst>
        </c:ser>
        <c:ser>
          <c:idx val="14"/>
          <c:order val="14"/>
          <c:tx>
            <c:strRef>
              <c:f>Datos05!$U$33:$U$34</c:f>
              <c:strCache>
                <c:ptCount val="1"/>
                <c:pt idx="0">
                  <c:v>Paihuano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Datos05!$U$35:$U$42</c:f>
              <c:numCache>
                <c:formatCode>General</c:formatCode>
                <c:ptCount val="7"/>
                <c:pt idx="0">
                  <c:v>78</c:v>
                </c:pt>
                <c:pt idx="1">
                  <c:v>73</c:v>
                </c:pt>
                <c:pt idx="2">
                  <c:v>116</c:v>
                </c:pt>
                <c:pt idx="3">
                  <c:v>116</c:v>
                </c:pt>
                <c:pt idx="4">
                  <c:v>113</c:v>
                </c:pt>
                <c:pt idx="5">
                  <c:v>101</c:v>
                </c:pt>
                <c:pt idx="6">
                  <c:v>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EC15-4553-812B-A4BAB64351F7}"/>
            </c:ext>
          </c:extLst>
        </c:ser>
        <c:ser>
          <c:idx val="15"/>
          <c:order val="15"/>
          <c:tx>
            <c:strRef>
              <c:f>Datos05!$V$33:$V$34</c:f>
              <c:strCache>
                <c:ptCount val="1"/>
                <c:pt idx="0">
                  <c:v>Punitaqui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Datos05!$V$35:$V$42</c:f>
              <c:numCache>
                <c:formatCode>General</c:formatCode>
                <c:ptCount val="7"/>
                <c:pt idx="0">
                  <c:v>71</c:v>
                </c:pt>
                <c:pt idx="1">
                  <c:v>55</c:v>
                </c:pt>
                <c:pt idx="2">
                  <c:v>102</c:v>
                </c:pt>
                <c:pt idx="3">
                  <c:v>135</c:v>
                </c:pt>
                <c:pt idx="4">
                  <c:v>116</c:v>
                </c:pt>
                <c:pt idx="5">
                  <c:v>102</c:v>
                </c:pt>
                <c:pt idx="6">
                  <c:v>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EC15-4553-812B-A4BAB64351F7}"/>
            </c:ext>
          </c:extLst>
        </c:ser>
        <c:ser>
          <c:idx val="16"/>
          <c:order val="16"/>
          <c:tx>
            <c:strRef>
              <c:f>Datos05!$W$33:$W$34</c:f>
              <c:strCache>
                <c:ptCount val="1"/>
                <c:pt idx="0">
                  <c:v>Río Hurtado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Datos05!$W$35:$W$42</c:f>
              <c:numCache>
                <c:formatCode>General</c:formatCode>
                <c:ptCount val="7"/>
                <c:pt idx="0">
                  <c:v>88</c:v>
                </c:pt>
                <c:pt idx="1">
                  <c:v>110</c:v>
                </c:pt>
                <c:pt idx="2">
                  <c:v>114</c:v>
                </c:pt>
                <c:pt idx="3">
                  <c:v>139</c:v>
                </c:pt>
                <c:pt idx="4">
                  <c:v>117</c:v>
                </c:pt>
                <c:pt idx="5">
                  <c:v>141</c:v>
                </c:pt>
                <c:pt idx="6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EC15-4553-812B-A4BAB64351F7}"/>
            </c:ext>
          </c:extLst>
        </c:ser>
        <c:ser>
          <c:idx val="17"/>
          <c:order val="17"/>
          <c:tx>
            <c:strRef>
              <c:f>Datos05!$X$33:$X$34</c:f>
              <c:strCache>
                <c:ptCount val="1"/>
                <c:pt idx="0">
                  <c:v>Salamanca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Datos05!$X$35:$X$42</c:f>
              <c:numCache>
                <c:formatCode>General</c:formatCode>
                <c:ptCount val="7"/>
                <c:pt idx="0">
                  <c:v>132</c:v>
                </c:pt>
                <c:pt idx="1">
                  <c:v>105</c:v>
                </c:pt>
                <c:pt idx="2">
                  <c:v>74</c:v>
                </c:pt>
                <c:pt idx="3">
                  <c:v>238</c:v>
                </c:pt>
                <c:pt idx="4">
                  <c:v>270</c:v>
                </c:pt>
                <c:pt idx="5">
                  <c:v>243</c:v>
                </c:pt>
                <c:pt idx="6">
                  <c:v>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EC15-4553-812B-A4BAB64351F7}"/>
            </c:ext>
          </c:extLst>
        </c:ser>
        <c:ser>
          <c:idx val="18"/>
          <c:order val="18"/>
          <c:tx>
            <c:strRef>
              <c:f>Datos05!$Y$33:$Y$34</c:f>
              <c:strCache>
                <c:ptCount val="1"/>
                <c:pt idx="0">
                  <c:v>Vicuña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Datos05!$Y$35:$Y$42</c:f>
              <c:numCache>
                <c:formatCode>General</c:formatCode>
                <c:ptCount val="7"/>
                <c:pt idx="0">
                  <c:v>247</c:v>
                </c:pt>
                <c:pt idx="1">
                  <c:v>174</c:v>
                </c:pt>
                <c:pt idx="2">
                  <c:v>214</c:v>
                </c:pt>
                <c:pt idx="3">
                  <c:v>262</c:v>
                </c:pt>
                <c:pt idx="4">
                  <c:v>233</c:v>
                </c:pt>
                <c:pt idx="5">
                  <c:v>229</c:v>
                </c:pt>
                <c:pt idx="6">
                  <c:v>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EC15-4553-812B-A4BAB6435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175232"/>
        <c:axId val="116176768"/>
      </c:lineChart>
      <c:catAx>
        <c:axId val="11617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6176768"/>
        <c:crosses val="autoZero"/>
        <c:auto val="1"/>
        <c:lblAlgn val="ctr"/>
        <c:lblOffset val="100"/>
        <c:noMultiLvlLbl val="0"/>
      </c:catAx>
      <c:valAx>
        <c:axId val="116176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6175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245734585260084"/>
          <c:y val="7.6084376506332069E-2"/>
          <c:w val="0.21539844404300199"/>
          <c:h val="0.847831246987335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2018.xlsx]Datos06!TablaDinámica13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Datos06!$G$3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704-4983-A242-5140F26B9F8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704-4983-A242-5140F26B9F8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704-4983-A242-5140F26B9F8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Datos06!$F$4:$F$7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Datos06!$G$4:$G$7</c:f>
              <c:numCache>
                <c:formatCode>General</c:formatCode>
                <c:ptCount val="3"/>
                <c:pt idx="0">
                  <c:v>65</c:v>
                </c:pt>
                <c:pt idx="1">
                  <c:v>747</c:v>
                </c:pt>
                <c:pt idx="2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704-4983-A242-5140F26B9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2018.xlsx]Datos06!TablaDinámica14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Datos06!$G$10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Datos06!$F$11:$F$30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Datos06!$G$11:$G$30</c:f>
              <c:numCache>
                <c:formatCode>General</c:formatCode>
                <c:ptCount val="19"/>
                <c:pt idx="0">
                  <c:v>13</c:v>
                </c:pt>
                <c:pt idx="1">
                  <c:v>9</c:v>
                </c:pt>
                <c:pt idx="2">
                  <c:v>335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20</c:v>
                </c:pt>
                <c:pt idx="9">
                  <c:v>0</c:v>
                </c:pt>
                <c:pt idx="10">
                  <c:v>375</c:v>
                </c:pt>
                <c:pt idx="11">
                  <c:v>11</c:v>
                </c:pt>
                <c:pt idx="12">
                  <c:v>35</c:v>
                </c:pt>
                <c:pt idx="13">
                  <c:v>127</c:v>
                </c:pt>
                <c:pt idx="14">
                  <c:v>12</c:v>
                </c:pt>
                <c:pt idx="15">
                  <c:v>13</c:v>
                </c:pt>
                <c:pt idx="16">
                  <c:v>0</c:v>
                </c:pt>
                <c:pt idx="17">
                  <c:v>21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15-495A-9DD0-9531487C6E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880704"/>
        <c:axId val="115882240"/>
      </c:barChart>
      <c:catAx>
        <c:axId val="11588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5882240"/>
        <c:crosses val="autoZero"/>
        <c:auto val="1"/>
        <c:lblAlgn val="ctr"/>
        <c:lblOffset val="100"/>
        <c:noMultiLvlLbl val="0"/>
      </c:catAx>
      <c:valAx>
        <c:axId val="1158822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5880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2018.xlsx]Datos07.1!TablaDinámica19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Datos07.1!$G$33:$G$34</c:f>
              <c:strCache>
                <c:ptCount val="1"/>
                <c:pt idx="0">
                  <c:v>Canela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86-40B5-BBB8-982C0ECF1316}"/>
            </c:ext>
          </c:extLst>
        </c:ser>
        <c:ser>
          <c:idx val="1"/>
          <c:order val="1"/>
          <c:tx>
            <c:strRef>
              <c:f>Datos07.1!$H$33:$H$34</c:f>
              <c:strCache>
                <c:ptCount val="1"/>
                <c:pt idx="0">
                  <c:v>Combarbalá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Datos07.1!$H$35:$H$42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86-40B5-BBB8-982C0ECF1316}"/>
            </c:ext>
          </c:extLst>
        </c:ser>
        <c:ser>
          <c:idx val="2"/>
          <c:order val="2"/>
          <c:tx>
            <c:strRef>
              <c:f>Datos07.1!$I$33:$I$34</c:f>
              <c:strCache>
                <c:ptCount val="1"/>
                <c:pt idx="0">
                  <c:v>Coquimbo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Datos07.1!$I$35:$I$42</c:f>
              <c:numCache>
                <c:formatCode>General</c:formatCode>
                <c:ptCount val="7"/>
                <c:pt idx="0">
                  <c:v>118</c:v>
                </c:pt>
                <c:pt idx="1">
                  <c:v>56</c:v>
                </c:pt>
                <c:pt idx="2">
                  <c:v>85</c:v>
                </c:pt>
                <c:pt idx="3">
                  <c:v>53</c:v>
                </c:pt>
                <c:pt idx="4">
                  <c:v>115</c:v>
                </c:pt>
                <c:pt idx="5">
                  <c:v>101</c:v>
                </c:pt>
                <c:pt idx="6">
                  <c:v>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86-40B5-BBB8-982C0ECF1316}"/>
            </c:ext>
          </c:extLst>
        </c:ser>
        <c:ser>
          <c:idx val="3"/>
          <c:order val="3"/>
          <c:tx>
            <c:strRef>
              <c:f>Datos07.1!$J$33:$J$34</c:f>
              <c:strCache>
                <c:ptCount val="1"/>
                <c:pt idx="0">
                  <c:v>Hospital Andacollo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Datos07.1!$J$35:$J$42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86-40B5-BBB8-982C0ECF1316}"/>
            </c:ext>
          </c:extLst>
        </c:ser>
        <c:ser>
          <c:idx val="4"/>
          <c:order val="4"/>
          <c:tx>
            <c:strRef>
              <c:f>Datos07.1!$K$33:$K$34</c:f>
              <c:strCache>
                <c:ptCount val="1"/>
                <c:pt idx="0">
                  <c:v>Hospital Combarbalá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Datos07.1!$K$35:$K$42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186-40B5-BBB8-982C0ECF1316}"/>
            </c:ext>
          </c:extLst>
        </c:ser>
        <c:ser>
          <c:idx val="5"/>
          <c:order val="5"/>
          <c:tx>
            <c:strRef>
              <c:f>Datos07.1!$L$33:$L$34</c:f>
              <c:strCache>
                <c:ptCount val="1"/>
                <c:pt idx="0">
                  <c:v>Hospital Los Vilos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Datos07.1!$L$35:$L$42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186-40B5-BBB8-982C0ECF1316}"/>
            </c:ext>
          </c:extLst>
        </c:ser>
        <c:ser>
          <c:idx val="6"/>
          <c:order val="6"/>
          <c:tx>
            <c:strRef>
              <c:f>Datos07.1!$M$33:$M$34</c:f>
              <c:strCache>
                <c:ptCount val="1"/>
                <c:pt idx="0">
                  <c:v>Hospital Salamanca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Datos07.1!$M$35:$M$42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2186-40B5-BBB8-982C0ECF1316}"/>
            </c:ext>
          </c:extLst>
        </c:ser>
        <c:ser>
          <c:idx val="7"/>
          <c:order val="7"/>
          <c:tx>
            <c:strRef>
              <c:f>Datos07.1!$N$33:$N$34</c:f>
              <c:strCache>
                <c:ptCount val="1"/>
                <c:pt idx="0">
                  <c:v>Hospital Vicuña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Datos07.1!$N$35:$N$42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2186-40B5-BBB8-982C0ECF1316}"/>
            </c:ext>
          </c:extLst>
        </c:ser>
        <c:ser>
          <c:idx val="8"/>
          <c:order val="8"/>
          <c:tx>
            <c:strRef>
              <c:f>Datos07.1!$O$33:$O$34</c:f>
              <c:strCache>
                <c:ptCount val="1"/>
                <c:pt idx="0">
                  <c:v>Illapel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Datos07.1!$O$35:$O$42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186-40B5-BBB8-982C0ECF1316}"/>
            </c:ext>
          </c:extLst>
        </c:ser>
        <c:ser>
          <c:idx val="9"/>
          <c:order val="9"/>
          <c:tx>
            <c:strRef>
              <c:f>Datos07.1!$P$33:$P$34</c:f>
              <c:strCache>
                <c:ptCount val="1"/>
                <c:pt idx="0">
                  <c:v>La Higuera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Datos07.1!$P$35:$P$42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2186-40B5-BBB8-982C0ECF1316}"/>
            </c:ext>
          </c:extLst>
        </c:ser>
        <c:ser>
          <c:idx val="10"/>
          <c:order val="10"/>
          <c:tx>
            <c:strRef>
              <c:f>Datos07.1!$Q$33:$Q$34</c:f>
              <c:strCache>
                <c:ptCount val="1"/>
                <c:pt idx="0">
                  <c:v>La Serena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Datos07.1!$Q$35:$Q$42</c:f>
              <c:numCache>
                <c:formatCode>General</c:formatCode>
                <c:ptCount val="7"/>
                <c:pt idx="0">
                  <c:v>118</c:v>
                </c:pt>
                <c:pt idx="1">
                  <c:v>0</c:v>
                </c:pt>
                <c:pt idx="2">
                  <c:v>227</c:v>
                </c:pt>
                <c:pt idx="3">
                  <c:v>448</c:v>
                </c:pt>
                <c:pt idx="4">
                  <c:v>252</c:v>
                </c:pt>
                <c:pt idx="5">
                  <c:v>385</c:v>
                </c:pt>
                <c:pt idx="6">
                  <c:v>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186-40B5-BBB8-982C0ECF1316}"/>
            </c:ext>
          </c:extLst>
        </c:ser>
        <c:ser>
          <c:idx val="11"/>
          <c:order val="11"/>
          <c:tx>
            <c:strRef>
              <c:f>Datos07.1!$R$33:$R$34</c:f>
              <c:strCache>
                <c:ptCount val="1"/>
                <c:pt idx="0">
                  <c:v>Los Vilos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Datos07.1!$R$35:$R$42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186-40B5-BBB8-982C0ECF1316}"/>
            </c:ext>
          </c:extLst>
        </c:ser>
        <c:ser>
          <c:idx val="12"/>
          <c:order val="12"/>
          <c:tx>
            <c:strRef>
              <c:f>Datos07.1!$S$33:$S$34</c:f>
              <c:strCache>
                <c:ptCount val="1"/>
                <c:pt idx="0">
                  <c:v>Monte Patria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Datos07.1!$S$35:$S$42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4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2186-40B5-BBB8-982C0ECF1316}"/>
            </c:ext>
          </c:extLst>
        </c:ser>
        <c:ser>
          <c:idx val="13"/>
          <c:order val="13"/>
          <c:tx>
            <c:strRef>
              <c:f>Datos07.1!$T$33:$T$34</c:f>
              <c:strCache>
                <c:ptCount val="1"/>
                <c:pt idx="0">
                  <c:v>Ovalle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Datos07.1!$T$35:$T$42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2186-40B5-BBB8-982C0ECF1316}"/>
            </c:ext>
          </c:extLst>
        </c:ser>
        <c:ser>
          <c:idx val="14"/>
          <c:order val="14"/>
          <c:tx>
            <c:strRef>
              <c:f>Datos07.1!$U$33:$U$34</c:f>
              <c:strCache>
                <c:ptCount val="1"/>
                <c:pt idx="0">
                  <c:v>Paihuano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Datos07.1!$U$35:$U$42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2186-40B5-BBB8-982C0ECF1316}"/>
            </c:ext>
          </c:extLst>
        </c:ser>
        <c:ser>
          <c:idx val="15"/>
          <c:order val="15"/>
          <c:tx>
            <c:strRef>
              <c:f>Datos07.1!$V$33:$V$34</c:f>
              <c:strCache>
                <c:ptCount val="1"/>
                <c:pt idx="0">
                  <c:v>Punitaqui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Datos07.1!$V$35:$V$42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2186-40B5-BBB8-982C0ECF1316}"/>
            </c:ext>
          </c:extLst>
        </c:ser>
        <c:ser>
          <c:idx val="16"/>
          <c:order val="16"/>
          <c:tx>
            <c:strRef>
              <c:f>Datos07.1!$W$33:$W$34</c:f>
              <c:strCache>
                <c:ptCount val="1"/>
                <c:pt idx="0">
                  <c:v>Río Hurtado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Datos07.1!$W$35:$W$42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2186-40B5-BBB8-982C0ECF1316}"/>
            </c:ext>
          </c:extLst>
        </c:ser>
        <c:ser>
          <c:idx val="17"/>
          <c:order val="17"/>
          <c:tx>
            <c:strRef>
              <c:f>Datos07.1!$X$33:$X$34</c:f>
              <c:strCache>
                <c:ptCount val="1"/>
                <c:pt idx="0">
                  <c:v>Salamanca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Datos07.1!$X$35:$X$42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2186-40B5-BBB8-982C0ECF1316}"/>
            </c:ext>
          </c:extLst>
        </c:ser>
        <c:ser>
          <c:idx val="18"/>
          <c:order val="18"/>
          <c:tx>
            <c:strRef>
              <c:f>Datos07.1!$Y$33:$Y$34</c:f>
              <c:strCache>
                <c:ptCount val="1"/>
                <c:pt idx="0">
                  <c:v>Vicuña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Datos07.1!$Y$35:$Y$42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20</c:v>
                </c:pt>
                <c:pt idx="5">
                  <c:v>10</c:v>
                </c:pt>
                <c:pt idx="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2186-40B5-BBB8-982C0ECF1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4109392"/>
        <c:axId val="824110376"/>
      </c:lineChart>
      <c:catAx>
        <c:axId val="824109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24110376"/>
        <c:crosses val="autoZero"/>
        <c:auto val="1"/>
        <c:lblAlgn val="ctr"/>
        <c:lblOffset val="100"/>
        <c:noMultiLvlLbl val="0"/>
      </c:catAx>
      <c:valAx>
        <c:axId val="824110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24109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17130731197614"/>
          <c:y val="4.2377802774653167E-2"/>
          <c:w val="0.21377595865500978"/>
          <c:h val="0.919053918260217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2018.xlsx]Datos07.1!TablaDinámica17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5.6181455530980855E-2"/>
              <c:y val="1.5368574317638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0.21700203281872132"/>
              <c:y val="2.4721702370692954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Datos07.1!$G$3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BEF-4CFB-93B9-604E6EDBB9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BEF-4CFB-93B9-604E6EDBB9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BEF-4CFB-93B9-604E6EDBB903}"/>
              </c:ext>
            </c:extLst>
          </c:dPt>
          <c:dLbls>
            <c:dLbl>
              <c:idx val="0"/>
              <c:layout>
                <c:manualLayout>
                  <c:x val="5.6181455530980855E-2"/>
                  <c:y val="1.536857431763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EF-4CFB-93B9-604E6EDBB903}"/>
                </c:ext>
              </c:extLst>
            </c:dLbl>
            <c:dLbl>
              <c:idx val="2"/>
              <c:layout>
                <c:manualLayout>
                  <c:x val="-0.21700203281872132"/>
                  <c:y val="2.472170237069295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BEF-4CFB-93B9-604E6EDBB9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Datos07.1!$F$4:$F$7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Datos07.1!$G$4:$G$7</c:f>
              <c:numCache>
                <c:formatCode>General</c:formatCode>
                <c:ptCount val="3"/>
                <c:pt idx="0">
                  <c:v>26</c:v>
                </c:pt>
                <c:pt idx="1">
                  <c:v>2505</c:v>
                </c:pt>
                <c:pt idx="2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BEF-4CFB-93B9-604E6EDBB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2018.xlsx]Datos07.1!TablaDinámica18</c:name>
    <c:fmtId val="2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Datos07.1!$G$10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Datos07.1!$F$11:$F$30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Datos07.1!$G$11:$G$30</c:f>
              <c:numCache>
                <c:formatCode>General</c:formatCode>
                <c:ptCount val="19"/>
                <c:pt idx="0">
                  <c:v>1</c:v>
                </c:pt>
                <c:pt idx="1">
                  <c:v>0</c:v>
                </c:pt>
                <c:pt idx="2">
                  <c:v>620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23</c:v>
                </c:pt>
                <c:pt idx="9">
                  <c:v>0</c:v>
                </c:pt>
                <c:pt idx="10">
                  <c:v>1846</c:v>
                </c:pt>
                <c:pt idx="11">
                  <c:v>1</c:v>
                </c:pt>
                <c:pt idx="12">
                  <c:v>10</c:v>
                </c:pt>
                <c:pt idx="13">
                  <c:v>79</c:v>
                </c:pt>
                <c:pt idx="14">
                  <c:v>3</c:v>
                </c:pt>
                <c:pt idx="15">
                  <c:v>9</c:v>
                </c:pt>
                <c:pt idx="16">
                  <c:v>0</c:v>
                </c:pt>
                <c:pt idx="17">
                  <c:v>0</c:v>
                </c:pt>
                <c:pt idx="18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EA-479D-974D-3FAD9023E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4072968"/>
        <c:axId val="744060832"/>
      </c:barChart>
      <c:catAx>
        <c:axId val="74407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744060832"/>
        <c:crosses val="autoZero"/>
        <c:auto val="1"/>
        <c:lblAlgn val="ctr"/>
        <c:lblOffset val="100"/>
        <c:noMultiLvlLbl val="0"/>
      </c:catAx>
      <c:valAx>
        <c:axId val="744060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74407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2018.xlsx]Datos07.2!TablaDinámica20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0.15513074579654126"/>
              <c:y val="4.4240195284018353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Datos07.2!$G$3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854-4473-BC02-012D2DFB908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854-4473-BC02-012D2DFB908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854-4473-BC02-012D2DFB908C}"/>
              </c:ext>
            </c:extLst>
          </c:dPt>
          <c:dLbls>
            <c:dLbl>
              <c:idx val="2"/>
              <c:layout>
                <c:manualLayout>
                  <c:x val="-0.15513074579654126"/>
                  <c:y val="4.424019528401835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854-4473-BC02-012D2DFB90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Datos07.2!$F$4:$F$7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Datos07.2!$G$4:$G$7</c:f>
              <c:numCache>
                <c:formatCode>General</c:formatCode>
                <c:ptCount val="3"/>
                <c:pt idx="0">
                  <c:v>84</c:v>
                </c:pt>
                <c:pt idx="1">
                  <c:v>1000</c:v>
                </c:pt>
                <c:pt idx="2">
                  <c:v>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854-4473-BC02-012D2DFB90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2018.xlsx]Datos07.2!TablaDinámica21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Datos07.2!$G$10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Datos07.2!$F$11:$F$30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Datos07.2!$G$11:$G$30</c:f>
              <c:numCache>
                <c:formatCode>General</c:formatCode>
                <c:ptCount val="19"/>
                <c:pt idx="0">
                  <c:v>8</c:v>
                </c:pt>
                <c:pt idx="1">
                  <c:v>0</c:v>
                </c:pt>
                <c:pt idx="2">
                  <c:v>332</c:v>
                </c:pt>
                <c:pt idx="3">
                  <c:v>0</c:v>
                </c:pt>
                <c:pt idx="4">
                  <c:v>0</c:v>
                </c:pt>
                <c:pt idx="5">
                  <c:v>10</c:v>
                </c:pt>
                <c:pt idx="6">
                  <c:v>0</c:v>
                </c:pt>
                <c:pt idx="7">
                  <c:v>0</c:v>
                </c:pt>
                <c:pt idx="8">
                  <c:v>20</c:v>
                </c:pt>
                <c:pt idx="9">
                  <c:v>0</c:v>
                </c:pt>
                <c:pt idx="10">
                  <c:v>626</c:v>
                </c:pt>
                <c:pt idx="11">
                  <c:v>7</c:v>
                </c:pt>
                <c:pt idx="12">
                  <c:v>68</c:v>
                </c:pt>
                <c:pt idx="13">
                  <c:v>152</c:v>
                </c:pt>
                <c:pt idx="14">
                  <c:v>10</c:v>
                </c:pt>
                <c:pt idx="15">
                  <c:v>2</c:v>
                </c:pt>
                <c:pt idx="16">
                  <c:v>0</c:v>
                </c:pt>
                <c:pt idx="17">
                  <c:v>39</c:v>
                </c:pt>
                <c:pt idx="18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90-4E52-92B1-13994C97A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632840"/>
        <c:axId val="436649240"/>
      </c:barChart>
      <c:catAx>
        <c:axId val="436632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36649240"/>
        <c:crosses val="autoZero"/>
        <c:auto val="1"/>
        <c:lblAlgn val="ctr"/>
        <c:lblOffset val="100"/>
        <c:noMultiLvlLbl val="0"/>
      </c:catAx>
      <c:valAx>
        <c:axId val="4366492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36632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2018.xlsx]Datos07.2!TablaDinámica22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Datos07.2!$G$33:$G$34</c:f>
              <c:strCache>
                <c:ptCount val="1"/>
                <c:pt idx="0">
                  <c:v>Canela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6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F5-4CC2-BB3E-C2B09166FD2C}"/>
            </c:ext>
          </c:extLst>
        </c:ser>
        <c:ser>
          <c:idx val="1"/>
          <c:order val="1"/>
          <c:tx>
            <c:strRef>
              <c:f>Datos07.2!$H$33:$H$34</c:f>
              <c:strCache>
                <c:ptCount val="1"/>
                <c:pt idx="0">
                  <c:v>Combarbalá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Datos07.2!$H$35:$H$42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F5-4CC2-BB3E-C2B09166FD2C}"/>
            </c:ext>
          </c:extLst>
        </c:ser>
        <c:ser>
          <c:idx val="2"/>
          <c:order val="2"/>
          <c:tx>
            <c:strRef>
              <c:f>Datos07.2!$I$33:$I$34</c:f>
              <c:strCache>
                <c:ptCount val="1"/>
                <c:pt idx="0">
                  <c:v>Coquimbo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Datos07.2!$I$35:$I$42</c:f>
              <c:numCache>
                <c:formatCode>General</c:formatCode>
                <c:ptCount val="7"/>
                <c:pt idx="0">
                  <c:v>18</c:v>
                </c:pt>
                <c:pt idx="1">
                  <c:v>31</c:v>
                </c:pt>
                <c:pt idx="2">
                  <c:v>84</c:v>
                </c:pt>
                <c:pt idx="3">
                  <c:v>76</c:v>
                </c:pt>
                <c:pt idx="4">
                  <c:v>44</c:v>
                </c:pt>
                <c:pt idx="5">
                  <c:v>50</c:v>
                </c:pt>
                <c:pt idx="6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F5-4CC2-BB3E-C2B09166FD2C}"/>
            </c:ext>
          </c:extLst>
        </c:ser>
        <c:ser>
          <c:idx val="3"/>
          <c:order val="3"/>
          <c:tx>
            <c:strRef>
              <c:f>Datos07.2!$J$33:$J$34</c:f>
              <c:strCache>
                <c:ptCount val="1"/>
                <c:pt idx="0">
                  <c:v>Hospital Andacollo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Datos07.2!$J$35:$J$42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F5-4CC2-BB3E-C2B09166FD2C}"/>
            </c:ext>
          </c:extLst>
        </c:ser>
        <c:ser>
          <c:idx val="4"/>
          <c:order val="4"/>
          <c:tx>
            <c:strRef>
              <c:f>Datos07.2!$K$33:$K$34</c:f>
              <c:strCache>
                <c:ptCount val="1"/>
                <c:pt idx="0">
                  <c:v>Hospital Combarbalá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Datos07.2!$K$35:$K$42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8F5-4CC2-BB3E-C2B09166FD2C}"/>
            </c:ext>
          </c:extLst>
        </c:ser>
        <c:ser>
          <c:idx val="5"/>
          <c:order val="5"/>
          <c:tx>
            <c:strRef>
              <c:f>Datos07.2!$L$33:$L$34</c:f>
              <c:strCache>
                <c:ptCount val="1"/>
                <c:pt idx="0">
                  <c:v>Hospital Los Vilos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Datos07.2!$L$35:$L$42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8F5-4CC2-BB3E-C2B09166FD2C}"/>
            </c:ext>
          </c:extLst>
        </c:ser>
        <c:ser>
          <c:idx val="6"/>
          <c:order val="6"/>
          <c:tx>
            <c:strRef>
              <c:f>Datos07.2!$M$33:$M$34</c:f>
              <c:strCache>
                <c:ptCount val="1"/>
                <c:pt idx="0">
                  <c:v>Hospital Salamanca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Datos07.2!$M$35:$M$42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8F5-4CC2-BB3E-C2B09166FD2C}"/>
            </c:ext>
          </c:extLst>
        </c:ser>
        <c:ser>
          <c:idx val="7"/>
          <c:order val="7"/>
          <c:tx>
            <c:strRef>
              <c:f>Datos07.2!$N$33:$N$34</c:f>
              <c:strCache>
                <c:ptCount val="1"/>
                <c:pt idx="0">
                  <c:v>Hospital Vicuña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Datos07.2!$N$35:$N$42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8F5-4CC2-BB3E-C2B09166FD2C}"/>
            </c:ext>
          </c:extLst>
        </c:ser>
        <c:ser>
          <c:idx val="8"/>
          <c:order val="8"/>
          <c:tx>
            <c:strRef>
              <c:f>Datos07.2!$O$33:$O$34</c:f>
              <c:strCache>
                <c:ptCount val="1"/>
                <c:pt idx="0">
                  <c:v>Illapel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Datos07.2!$O$35:$O$42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8F5-4CC2-BB3E-C2B09166FD2C}"/>
            </c:ext>
          </c:extLst>
        </c:ser>
        <c:ser>
          <c:idx val="9"/>
          <c:order val="9"/>
          <c:tx>
            <c:strRef>
              <c:f>Datos07.2!$P$33:$P$34</c:f>
              <c:strCache>
                <c:ptCount val="1"/>
                <c:pt idx="0">
                  <c:v>La Higuera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Datos07.2!$P$35:$P$42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8F5-4CC2-BB3E-C2B09166FD2C}"/>
            </c:ext>
          </c:extLst>
        </c:ser>
        <c:ser>
          <c:idx val="10"/>
          <c:order val="10"/>
          <c:tx>
            <c:strRef>
              <c:f>Datos07.2!$Q$33:$Q$34</c:f>
              <c:strCache>
                <c:ptCount val="1"/>
                <c:pt idx="0">
                  <c:v>La Serena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Datos07.2!$Q$35:$Q$42</c:f>
              <c:numCache>
                <c:formatCode>General</c:formatCode>
                <c:ptCount val="7"/>
                <c:pt idx="0">
                  <c:v>109</c:v>
                </c:pt>
                <c:pt idx="1">
                  <c:v>0</c:v>
                </c:pt>
                <c:pt idx="2">
                  <c:v>172</c:v>
                </c:pt>
                <c:pt idx="3">
                  <c:v>63</c:v>
                </c:pt>
                <c:pt idx="4">
                  <c:v>94</c:v>
                </c:pt>
                <c:pt idx="5">
                  <c:v>66</c:v>
                </c:pt>
                <c:pt idx="6">
                  <c:v>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8F5-4CC2-BB3E-C2B09166FD2C}"/>
            </c:ext>
          </c:extLst>
        </c:ser>
        <c:ser>
          <c:idx val="11"/>
          <c:order val="11"/>
          <c:tx>
            <c:strRef>
              <c:f>Datos07.2!$R$33:$R$34</c:f>
              <c:strCache>
                <c:ptCount val="1"/>
                <c:pt idx="0">
                  <c:v>Los Vilos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Datos07.2!$R$35:$R$42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8F5-4CC2-BB3E-C2B09166FD2C}"/>
            </c:ext>
          </c:extLst>
        </c:ser>
        <c:ser>
          <c:idx val="12"/>
          <c:order val="12"/>
          <c:tx>
            <c:strRef>
              <c:f>Datos07.2!$S$33:$S$34</c:f>
              <c:strCache>
                <c:ptCount val="1"/>
                <c:pt idx="0">
                  <c:v>Monte Patria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Datos07.2!$S$35:$S$42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18</c:v>
                </c:pt>
                <c:pt idx="4">
                  <c:v>17</c:v>
                </c:pt>
                <c:pt idx="5">
                  <c:v>17</c:v>
                </c:pt>
                <c:pt idx="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8F5-4CC2-BB3E-C2B09166FD2C}"/>
            </c:ext>
          </c:extLst>
        </c:ser>
        <c:ser>
          <c:idx val="13"/>
          <c:order val="13"/>
          <c:tx>
            <c:strRef>
              <c:f>Datos07.2!$T$33:$T$34</c:f>
              <c:strCache>
                <c:ptCount val="1"/>
                <c:pt idx="0">
                  <c:v>Ovalle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Datos07.2!$T$35:$T$42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6</c:v>
                </c:pt>
                <c:pt idx="5">
                  <c:v>14</c:v>
                </c:pt>
                <c:pt idx="6">
                  <c:v>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8F5-4CC2-BB3E-C2B09166FD2C}"/>
            </c:ext>
          </c:extLst>
        </c:ser>
        <c:ser>
          <c:idx val="14"/>
          <c:order val="14"/>
          <c:tx>
            <c:strRef>
              <c:f>Datos07.2!$U$33:$U$34</c:f>
              <c:strCache>
                <c:ptCount val="1"/>
                <c:pt idx="0">
                  <c:v>Paihuano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Datos07.2!$U$35:$U$42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48F5-4CC2-BB3E-C2B09166FD2C}"/>
            </c:ext>
          </c:extLst>
        </c:ser>
        <c:ser>
          <c:idx val="15"/>
          <c:order val="15"/>
          <c:tx>
            <c:strRef>
              <c:f>Datos07.2!$V$33:$V$34</c:f>
              <c:strCache>
                <c:ptCount val="1"/>
                <c:pt idx="0">
                  <c:v>Punitaqui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Datos07.2!$V$35:$V$42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8F5-4CC2-BB3E-C2B09166FD2C}"/>
            </c:ext>
          </c:extLst>
        </c:ser>
        <c:ser>
          <c:idx val="16"/>
          <c:order val="16"/>
          <c:tx>
            <c:strRef>
              <c:f>Datos07.2!$W$33:$W$34</c:f>
              <c:strCache>
                <c:ptCount val="1"/>
                <c:pt idx="0">
                  <c:v>Río Hurtado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Datos07.2!$W$35:$W$42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48F5-4CC2-BB3E-C2B09166FD2C}"/>
            </c:ext>
          </c:extLst>
        </c:ser>
        <c:ser>
          <c:idx val="17"/>
          <c:order val="17"/>
          <c:tx>
            <c:strRef>
              <c:f>Datos07.2!$X$33:$X$34</c:f>
              <c:strCache>
                <c:ptCount val="1"/>
                <c:pt idx="0">
                  <c:v>Salamanca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Datos07.2!$X$35:$X$42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</c:v>
                </c:pt>
                <c:pt idx="4">
                  <c:v>8</c:v>
                </c:pt>
                <c:pt idx="5">
                  <c:v>20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48F5-4CC2-BB3E-C2B09166FD2C}"/>
            </c:ext>
          </c:extLst>
        </c:ser>
        <c:ser>
          <c:idx val="18"/>
          <c:order val="18"/>
          <c:tx>
            <c:strRef>
              <c:f>Datos07.2!$Y$33:$Y$34</c:f>
              <c:strCache>
                <c:ptCount val="1"/>
                <c:pt idx="0">
                  <c:v>Vicuña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Datos07.2!$Y$35:$Y$42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14</c:v>
                </c:pt>
                <c:pt idx="6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48F5-4CC2-BB3E-C2B09166F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6855944"/>
        <c:axId val="866855616"/>
      </c:lineChart>
      <c:catAx>
        <c:axId val="866855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66855616"/>
        <c:crosses val="autoZero"/>
        <c:auto val="1"/>
        <c:lblAlgn val="ctr"/>
        <c:lblOffset val="100"/>
        <c:noMultiLvlLbl val="0"/>
      </c:catAx>
      <c:valAx>
        <c:axId val="8668556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66855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374529599403385"/>
          <c:y val="3.8567990571575728E-2"/>
          <c:w val="0.2141792332646574"/>
          <c:h val="0.919054193942015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2018.xlsx]Datos07.3!TablaDinámica23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Datos07.3!$G$3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B3F-459B-980B-E9F15773734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B3F-459B-980B-E9F15773734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B3F-459B-980B-E9F15773734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Datos07.3!$F$4:$F$7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Datos07.3!$G$4:$G$7</c:f>
              <c:numCache>
                <c:formatCode>General</c:formatCode>
                <c:ptCount val="3"/>
                <c:pt idx="0">
                  <c:v>72</c:v>
                </c:pt>
                <c:pt idx="1">
                  <c:v>2044</c:v>
                </c:pt>
                <c:pt idx="2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B3F-459B-980B-E9F157737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2018.xlsx]Datos07.3!TablaDinámica24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Datos07.3!$G$10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Datos07.3!$F$11:$F$30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Datos07.3!$G$11:$G$30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122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28</c:v>
                </c:pt>
                <c:pt idx="9">
                  <c:v>2</c:v>
                </c:pt>
                <c:pt idx="10">
                  <c:v>1868</c:v>
                </c:pt>
                <c:pt idx="11">
                  <c:v>6</c:v>
                </c:pt>
                <c:pt idx="12">
                  <c:v>84</c:v>
                </c:pt>
                <c:pt idx="13">
                  <c:v>20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34</c:v>
                </c:pt>
                <c:pt idx="18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23-4F62-8DC7-45F52ACEE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5629928"/>
        <c:axId val="875645016"/>
      </c:barChart>
      <c:catAx>
        <c:axId val="875629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75645016"/>
        <c:crosses val="autoZero"/>
        <c:auto val="1"/>
        <c:lblAlgn val="ctr"/>
        <c:lblOffset val="100"/>
        <c:noMultiLvlLbl val="0"/>
      </c:catAx>
      <c:valAx>
        <c:axId val="875645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75629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2018.xlsx]Datos07.3!TablaDinámica26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Datos07.3!$G$33:$G$34</c:f>
              <c:strCache>
                <c:ptCount val="1"/>
                <c:pt idx="0">
                  <c:v>Canela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D0-46F9-B4D4-03E7008D8BC2}"/>
            </c:ext>
          </c:extLst>
        </c:ser>
        <c:ser>
          <c:idx val="1"/>
          <c:order val="1"/>
          <c:tx>
            <c:strRef>
              <c:f>Datos07.3!$H$33:$H$34</c:f>
              <c:strCache>
                <c:ptCount val="1"/>
                <c:pt idx="0">
                  <c:v>Combarbalá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Datos07.3!$H$35:$H$42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D0-46F9-B4D4-03E7008D8BC2}"/>
            </c:ext>
          </c:extLst>
        </c:ser>
        <c:ser>
          <c:idx val="2"/>
          <c:order val="2"/>
          <c:tx>
            <c:strRef>
              <c:f>Datos07.3!$I$33:$I$34</c:f>
              <c:strCache>
                <c:ptCount val="1"/>
                <c:pt idx="0">
                  <c:v>Coquimbo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Datos07.3!$I$35:$I$42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8</c:v>
                </c:pt>
                <c:pt idx="3">
                  <c:v>14</c:v>
                </c:pt>
                <c:pt idx="4">
                  <c:v>22</c:v>
                </c:pt>
                <c:pt idx="5">
                  <c:v>17</c:v>
                </c:pt>
                <c:pt idx="6">
                  <c:v>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D0-46F9-B4D4-03E7008D8BC2}"/>
            </c:ext>
          </c:extLst>
        </c:ser>
        <c:ser>
          <c:idx val="3"/>
          <c:order val="3"/>
          <c:tx>
            <c:strRef>
              <c:f>Datos07.3!$J$33:$J$34</c:f>
              <c:strCache>
                <c:ptCount val="1"/>
                <c:pt idx="0">
                  <c:v>Hospital Andacollo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Datos07.3!$J$35:$J$42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7D0-46F9-B4D4-03E7008D8BC2}"/>
            </c:ext>
          </c:extLst>
        </c:ser>
        <c:ser>
          <c:idx val="4"/>
          <c:order val="4"/>
          <c:tx>
            <c:strRef>
              <c:f>Datos07.3!$K$33:$K$34</c:f>
              <c:strCache>
                <c:ptCount val="1"/>
                <c:pt idx="0">
                  <c:v>Hospital Combarbalá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Datos07.3!$K$35:$K$42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7D0-46F9-B4D4-03E7008D8BC2}"/>
            </c:ext>
          </c:extLst>
        </c:ser>
        <c:ser>
          <c:idx val="5"/>
          <c:order val="5"/>
          <c:tx>
            <c:strRef>
              <c:f>Datos07.3!$L$33:$L$34</c:f>
              <c:strCache>
                <c:ptCount val="1"/>
                <c:pt idx="0">
                  <c:v>Hospital Los Vilos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Datos07.3!$L$35:$L$42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7D0-46F9-B4D4-03E7008D8BC2}"/>
            </c:ext>
          </c:extLst>
        </c:ser>
        <c:ser>
          <c:idx val="6"/>
          <c:order val="6"/>
          <c:tx>
            <c:strRef>
              <c:f>Datos07.3!$M$33:$M$34</c:f>
              <c:strCache>
                <c:ptCount val="1"/>
                <c:pt idx="0">
                  <c:v>Hospital Salamanca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Datos07.3!$M$35:$M$42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7D0-46F9-B4D4-03E7008D8BC2}"/>
            </c:ext>
          </c:extLst>
        </c:ser>
        <c:ser>
          <c:idx val="7"/>
          <c:order val="7"/>
          <c:tx>
            <c:strRef>
              <c:f>Datos07.3!$N$33:$N$34</c:f>
              <c:strCache>
                <c:ptCount val="1"/>
                <c:pt idx="0">
                  <c:v>Hospital Vicuña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Datos07.3!$N$35:$N$42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7D0-46F9-B4D4-03E7008D8BC2}"/>
            </c:ext>
          </c:extLst>
        </c:ser>
        <c:ser>
          <c:idx val="8"/>
          <c:order val="8"/>
          <c:tx>
            <c:strRef>
              <c:f>Datos07.3!$O$33:$O$34</c:f>
              <c:strCache>
                <c:ptCount val="1"/>
                <c:pt idx="0">
                  <c:v>Illapel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Datos07.3!$O$35:$O$42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13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7D0-46F9-B4D4-03E7008D8BC2}"/>
            </c:ext>
          </c:extLst>
        </c:ser>
        <c:ser>
          <c:idx val="9"/>
          <c:order val="9"/>
          <c:tx>
            <c:strRef>
              <c:f>Datos07.3!$P$33:$P$34</c:f>
              <c:strCache>
                <c:ptCount val="1"/>
                <c:pt idx="0">
                  <c:v>La Higuera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Datos07.3!$P$35:$P$42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7D0-46F9-B4D4-03E7008D8BC2}"/>
            </c:ext>
          </c:extLst>
        </c:ser>
        <c:ser>
          <c:idx val="10"/>
          <c:order val="10"/>
          <c:tx>
            <c:strRef>
              <c:f>Datos07.3!$Q$33:$Q$34</c:f>
              <c:strCache>
                <c:ptCount val="1"/>
                <c:pt idx="0">
                  <c:v>La Serena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Datos07.3!$Q$35:$Q$42</c:f>
              <c:numCache>
                <c:formatCode>General</c:formatCode>
                <c:ptCount val="7"/>
                <c:pt idx="0">
                  <c:v>99</c:v>
                </c:pt>
                <c:pt idx="1">
                  <c:v>103</c:v>
                </c:pt>
                <c:pt idx="2">
                  <c:v>119</c:v>
                </c:pt>
                <c:pt idx="3">
                  <c:v>242</c:v>
                </c:pt>
                <c:pt idx="4">
                  <c:v>194</c:v>
                </c:pt>
                <c:pt idx="5">
                  <c:v>177</c:v>
                </c:pt>
                <c:pt idx="6">
                  <c:v>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7D0-46F9-B4D4-03E7008D8BC2}"/>
            </c:ext>
          </c:extLst>
        </c:ser>
        <c:ser>
          <c:idx val="11"/>
          <c:order val="11"/>
          <c:tx>
            <c:strRef>
              <c:f>Datos07.3!$R$33:$R$34</c:f>
              <c:strCache>
                <c:ptCount val="1"/>
                <c:pt idx="0">
                  <c:v>Los Vilos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Datos07.3!$R$35:$R$42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7D0-46F9-B4D4-03E7008D8BC2}"/>
            </c:ext>
          </c:extLst>
        </c:ser>
        <c:ser>
          <c:idx val="12"/>
          <c:order val="12"/>
          <c:tx>
            <c:strRef>
              <c:f>Datos07.3!$S$33:$S$34</c:f>
              <c:strCache>
                <c:ptCount val="1"/>
                <c:pt idx="0">
                  <c:v>Monte Patria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Datos07.3!$S$35:$S$42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13</c:v>
                </c:pt>
                <c:pt idx="3">
                  <c:v>13</c:v>
                </c:pt>
                <c:pt idx="4">
                  <c:v>11</c:v>
                </c:pt>
                <c:pt idx="5">
                  <c:v>5</c:v>
                </c:pt>
                <c:pt idx="6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7D0-46F9-B4D4-03E7008D8BC2}"/>
            </c:ext>
          </c:extLst>
        </c:ser>
        <c:ser>
          <c:idx val="13"/>
          <c:order val="13"/>
          <c:tx>
            <c:strRef>
              <c:f>Datos07.3!$T$33:$T$34</c:f>
              <c:strCache>
                <c:ptCount val="1"/>
                <c:pt idx="0">
                  <c:v>Ovalle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Datos07.3!$T$35:$T$42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  <c:pt idx="4">
                  <c:v>4</c:v>
                </c:pt>
                <c:pt idx="5">
                  <c:v>2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7D0-46F9-B4D4-03E7008D8BC2}"/>
            </c:ext>
          </c:extLst>
        </c:ser>
        <c:ser>
          <c:idx val="14"/>
          <c:order val="14"/>
          <c:tx>
            <c:strRef>
              <c:f>Datos07.3!$U$33:$U$34</c:f>
              <c:strCache>
                <c:ptCount val="1"/>
                <c:pt idx="0">
                  <c:v>Paihuano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Datos07.3!$U$35:$U$42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7D0-46F9-B4D4-03E7008D8BC2}"/>
            </c:ext>
          </c:extLst>
        </c:ser>
        <c:ser>
          <c:idx val="15"/>
          <c:order val="15"/>
          <c:tx>
            <c:strRef>
              <c:f>Datos07.3!$V$33:$V$34</c:f>
              <c:strCache>
                <c:ptCount val="1"/>
                <c:pt idx="0">
                  <c:v>Punitaqui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Datos07.3!$V$35:$V$42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7D0-46F9-B4D4-03E7008D8BC2}"/>
            </c:ext>
          </c:extLst>
        </c:ser>
        <c:ser>
          <c:idx val="16"/>
          <c:order val="16"/>
          <c:tx>
            <c:strRef>
              <c:f>Datos07.3!$W$33:$W$34</c:f>
              <c:strCache>
                <c:ptCount val="1"/>
                <c:pt idx="0">
                  <c:v>Río Hurtado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Datos07.3!$W$35:$W$42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7D0-46F9-B4D4-03E7008D8BC2}"/>
            </c:ext>
          </c:extLst>
        </c:ser>
        <c:ser>
          <c:idx val="17"/>
          <c:order val="17"/>
          <c:tx>
            <c:strRef>
              <c:f>Datos07.3!$X$33:$X$34</c:f>
              <c:strCache>
                <c:ptCount val="1"/>
                <c:pt idx="0">
                  <c:v>Salamanca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Datos07.3!$X$35:$X$42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11</c:v>
                </c:pt>
                <c:pt idx="5">
                  <c:v>6</c:v>
                </c:pt>
                <c:pt idx="6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D7D0-46F9-B4D4-03E7008D8BC2}"/>
            </c:ext>
          </c:extLst>
        </c:ser>
        <c:ser>
          <c:idx val="18"/>
          <c:order val="18"/>
          <c:tx>
            <c:strRef>
              <c:f>Datos07.3!$Y$33:$Y$34</c:f>
              <c:strCache>
                <c:ptCount val="1"/>
                <c:pt idx="0">
                  <c:v>Vicuña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Datos07.3!$F$35:$F$42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Datos07.3!$Y$35:$Y$42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7</c:v>
                </c:pt>
                <c:pt idx="5">
                  <c:v>13</c:v>
                </c:pt>
                <c:pt idx="6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D7D0-46F9-B4D4-03E7008D8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5646656"/>
        <c:axId val="875645344"/>
      </c:lineChart>
      <c:catAx>
        <c:axId val="875646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75645344"/>
        <c:crosses val="autoZero"/>
        <c:auto val="1"/>
        <c:lblAlgn val="ctr"/>
        <c:lblOffset val="100"/>
        <c:noMultiLvlLbl val="0"/>
      </c:catAx>
      <c:valAx>
        <c:axId val="8756453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75646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275653692831936"/>
          <c:y val="5.0997961696030353E-2"/>
          <c:w val="0.21704588540588526"/>
          <c:h val="0.89046579460021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2018.xlsx]Datos08.1!TablaDinámica27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Datos08.1!$G$3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964-4075-93B8-3BB6B800F0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964-4075-93B8-3BB6B800F0E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964-4075-93B8-3BB6B800F0E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Datos08.1!$F$4:$F$7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Datos08.1!$G$4:$G$7</c:f>
              <c:numCache>
                <c:formatCode>General</c:formatCode>
                <c:ptCount val="3"/>
                <c:pt idx="0">
                  <c:v>258</c:v>
                </c:pt>
                <c:pt idx="1">
                  <c:v>4416</c:v>
                </c:pt>
                <c:pt idx="2">
                  <c:v>1008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64-4075-93B8-3BB6B800F0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2018.xlsx]Datos08.1!TablaDinámica28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Datos08.1!$G$10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Datos08.1!$F$11:$F$30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Datos08.1!$G$11:$G$30</c:f>
              <c:numCache>
                <c:formatCode>General</c:formatCode>
                <c:ptCount val="19"/>
                <c:pt idx="0">
                  <c:v>34</c:v>
                </c:pt>
                <c:pt idx="1">
                  <c:v>40</c:v>
                </c:pt>
                <c:pt idx="2">
                  <c:v>1959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</c:v>
                </c:pt>
                <c:pt idx="7">
                  <c:v>2</c:v>
                </c:pt>
                <c:pt idx="8">
                  <c:v>118</c:v>
                </c:pt>
                <c:pt idx="9">
                  <c:v>1</c:v>
                </c:pt>
                <c:pt idx="10">
                  <c:v>2321</c:v>
                </c:pt>
                <c:pt idx="11">
                  <c:v>57</c:v>
                </c:pt>
                <c:pt idx="12">
                  <c:v>336</c:v>
                </c:pt>
                <c:pt idx="13">
                  <c:v>521</c:v>
                </c:pt>
                <c:pt idx="14">
                  <c:v>61</c:v>
                </c:pt>
                <c:pt idx="15">
                  <c:v>111</c:v>
                </c:pt>
                <c:pt idx="16">
                  <c:v>0</c:v>
                </c:pt>
                <c:pt idx="17">
                  <c:v>42</c:v>
                </c:pt>
                <c:pt idx="18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74-4E27-8077-9FFE01E1EA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1198696"/>
        <c:axId val="861200664"/>
      </c:barChart>
      <c:catAx>
        <c:axId val="861198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61200664"/>
        <c:crosses val="autoZero"/>
        <c:auto val="1"/>
        <c:lblAlgn val="ctr"/>
        <c:lblOffset val="100"/>
        <c:noMultiLvlLbl val="0"/>
      </c:catAx>
      <c:valAx>
        <c:axId val="861200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61198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2018.xlsx]Datos08.1!TablaDinámica29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Datos08.1!$G$33:$G$34</c:f>
              <c:strCache>
                <c:ptCount val="1"/>
                <c:pt idx="0">
                  <c:v>Canela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24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2E-43C6-AF31-67A39D9D035D}"/>
            </c:ext>
          </c:extLst>
        </c:ser>
        <c:ser>
          <c:idx val="1"/>
          <c:order val="1"/>
          <c:tx>
            <c:strRef>
              <c:f>Datos08.1!$H$33:$H$34</c:f>
              <c:strCache>
                <c:ptCount val="1"/>
                <c:pt idx="0">
                  <c:v>Combarbalá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Datos08.1!$H$35:$H$42</c:f>
              <c:numCache>
                <c:formatCode>General</c:formatCode>
                <c:ptCount val="7"/>
                <c:pt idx="0">
                  <c:v>7</c:v>
                </c:pt>
                <c:pt idx="1">
                  <c:v>0</c:v>
                </c:pt>
                <c:pt idx="2">
                  <c:v>5</c:v>
                </c:pt>
                <c:pt idx="3">
                  <c:v>4</c:v>
                </c:pt>
                <c:pt idx="4">
                  <c:v>7</c:v>
                </c:pt>
                <c:pt idx="5">
                  <c:v>0</c:v>
                </c:pt>
                <c:pt idx="6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2E-43C6-AF31-67A39D9D035D}"/>
            </c:ext>
          </c:extLst>
        </c:ser>
        <c:ser>
          <c:idx val="2"/>
          <c:order val="2"/>
          <c:tx>
            <c:strRef>
              <c:f>Datos08.1!$I$33:$I$34</c:f>
              <c:strCache>
                <c:ptCount val="1"/>
                <c:pt idx="0">
                  <c:v>Coquimbo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Datos08.1!$I$35:$I$42</c:f>
              <c:numCache>
                <c:formatCode>General</c:formatCode>
                <c:ptCount val="7"/>
                <c:pt idx="0">
                  <c:v>72</c:v>
                </c:pt>
                <c:pt idx="1">
                  <c:v>109</c:v>
                </c:pt>
                <c:pt idx="2">
                  <c:v>177</c:v>
                </c:pt>
                <c:pt idx="3">
                  <c:v>366</c:v>
                </c:pt>
                <c:pt idx="4">
                  <c:v>420</c:v>
                </c:pt>
                <c:pt idx="5">
                  <c:v>530</c:v>
                </c:pt>
                <c:pt idx="6">
                  <c:v>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2E-43C6-AF31-67A39D9D035D}"/>
            </c:ext>
          </c:extLst>
        </c:ser>
        <c:ser>
          <c:idx val="3"/>
          <c:order val="3"/>
          <c:tx>
            <c:strRef>
              <c:f>Datos08.1!$J$33:$J$34</c:f>
              <c:strCache>
                <c:ptCount val="1"/>
                <c:pt idx="0">
                  <c:v>Hospital Andacollo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Datos08.1!$J$35:$J$42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2E-43C6-AF31-67A39D9D035D}"/>
            </c:ext>
          </c:extLst>
        </c:ser>
        <c:ser>
          <c:idx val="4"/>
          <c:order val="4"/>
          <c:tx>
            <c:strRef>
              <c:f>Datos08.1!$K$33:$K$34</c:f>
              <c:strCache>
                <c:ptCount val="1"/>
                <c:pt idx="0">
                  <c:v>Hospital Combarbalá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Datos08.1!$K$35:$K$42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C2E-43C6-AF31-67A39D9D035D}"/>
            </c:ext>
          </c:extLst>
        </c:ser>
        <c:ser>
          <c:idx val="5"/>
          <c:order val="5"/>
          <c:tx>
            <c:strRef>
              <c:f>Datos08.1!$L$33:$L$34</c:f>
              <c:strCache>
                <c:ptCount val="1"/>
                <c:pt idx="0">
                  <c:v>Hospital Los Vilos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Datos08.1!$L$35:$L$42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C2E-43C6-AF31-67A39D9D035D}"/>
            </c:ext>
          </c:extLst>
        </c:ser>
        <c:ser>
          <c:idx val="6"/>
          <c:order val="6"/>
          <c:tx>
            <c:strRef>
              <c:f>Datos08.1!$M$33:$M$34</c:f>
              <c:strCache>
                <c:ptCount val="1"/>
                <c:pt idx="0">
                  <c:v>Hospital Salamanca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Datos08.1!$M$35:$M$42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C2E-43C6-AF31-67A39D9D035D}"/>
            </c:ext>
          </c:extLst>
        </c:ser>
        <c:ser>
          <c:idx val="7"/>
          <c:order val="7"/>
          <c:tx>
            <c:strRef>
              <c:f>Datos08.1!$N$33:$N$34</c:f>
              <c:strCache>
                <c:ptCount val="1"/>
                <c:pt idx="0">
                  <c:v>Hospital Vicuña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Datos08.1!$N$35:$N$42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C2E-43C6-AF31-67A39D9D035D}"/>
            </c:ext>
          </c:extLst>
        </c:ser>
        <c:ser>
          <c:idx val="8"/>
          <c:order val="8"/>
          <c:tx>
            <c:strRef>
              <c:f>Datos08.1!$O$33:$O$34</c:f>
              <c:strCache>
                <c:ptCount val="1"/>
                <c:pt idx="0">
                  <c:v>Illapel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Datos08.1!$O$35:$O$42</c:f>
              <c:numCache>
                <c:formatCode>General</c:formatCode>
                <c:ptCount val="7"/>
                <c:pt idx="0">
                  <c:v>6</c:v>
                </c:pt>
                <c:pt idx="1">
                  <c:v>15</c:v>
                </c:pt>
                <c:pt idx="2">
                  <c:v>13</c:v>
                </c:pt>
                <c:pt idx="3">
                  <c:v>18</c:v>
                </c:pt>
                <c:pt idx="4">
                  <c:v>17</c:v>
                </c:pt>
                <c:pt idx="5">
                  <c:v>33</c:v>
                </c:pt>
                <c:pt idx="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C2E-43C6-AF31-67A39D9D035D}"/>
            </c:ext>
          </c:extLst>
        </c:ser>
        <c:ser>
          <c:idx val="9"/>
          <c:order val="9"/>
          <c:tx>
            <c:strRef>
              <c:f>Datos08.1!$P$33:$P$34</c:f>
              <c:strCache>
                <c:ptCount val="1"/>
                <c:pt idx="0">
                  <c:v>La Higuera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Datos08.1!$P$35:$P$42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C2E-43C6-AF31-67A39D9D035D}"/>
            </c:ext>
          </c:extLst>
        </c:ser>
        <c:ser>
          <c:idx val="10"/>
          <c:order val="10"/>
          <c:tx>
            <c:strRef>
              <c:f>Datos08.1!$Q$33:$Q$34</c:f>
              <c:strCache>
                <c:ptCount val="1"/>
                <c:pt idx="0">
                  <c:v>La Serena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Datos08.1!$Q$35:$Q$42</c:f>
              <c:numCache>
                <c:formatCode>General</c:formatCode>
                <c:ptCount val="7"/>
                <c:pt idx="0">
                  <c:v>80</c:v>
                </c:pt>
                <c:pt idx="1">
                  <c:v>31</c:v>
                </c:pt>
                <c:pt idx="2">
                  <c:v>125</c:v>
                </c:pt>
                <c:pt idx="3">
                  <c:v>663</c:v>
                </c:pt>
                <c:pt idx="4">
                  <c:v>508</c:v>
                </c:pt>
                <c:pt idx="5">
                  <c:v>484</c:v>
                </c:pt>
                <c:pt idx="6">
                  <c:v>430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C2E-43C6-AF31-67A39D9D035D}"/>
            </c:ext>
          </c:extLst>
        </c:ser>
        <c:ser>
          <c:idx val="11"/>
          <c:order val="11"/>
          <c:tx>
            <c:strRef>
              <c:f>Datos08.1!$R$33:$R$34</c:f>
              <c:strCache>
                <c:ptCount val="1"/>
                <c:pt idx="0">
                  <c:v>Los Vilos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Datos08.1!$R$35:$R$42</c:f>
              <c:numCache>
                <c:formatCode>General</c:formatCode>
                <c:ptCount val="7"/>
                <c:pt idx="0">
                  <c:v>1</c:v>
                </c:pt>
                <c:pt idx="1">
                  <c:v>6</c:v>
                </c:pt>
                <c:pt idx="2">
                  <c:v>14</c:v>
                </c:pt>
                <c:pt idx="3">
                  <c:v>2</c:v>
                </c:pt>
                <c:pt idx="4">
                  <c:v>8</c:v>
                </c:pt>
                <c:pt idx="5">
                  <c:v>16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C2E-43C6-AF31-67A39D9D035D}"/>
            </c:ext>
          </c:extLst>
        </c:ser>
        <c:ser>
          <c:idx val="12"/>
          <c:order val="12"/>
          <c:tx>
            <c:strRef>
              <c:f>Datos08.1!$S$33:$S$34</c:f>
              <c:strCache>
                <c:ptCount val="1"/>
                <c:pt idx="0">
                  <c:v>Monte Patria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Datos08.1!$S$35:$S$42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105</c:v>
                </c:pt>
                <c:pt idx="4">
                  <c:v>62</c:v>
                </c:pt>
                <c:pt idx="5">
                  <c:v>71</c:v>
                </c:pt>
                <c:pt idx="6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C2E-43C6-AF31-67A39D9D035D}"/>
            </c:ext>
          </c:extLst>
        </c:ser>
        <c:ser>
          <c:idx val="13"/>
          <c:order val="13"/>
          <c:tx>
            <c:strRef>
              <c:f>Datos08.1!$T$33:$T$34</c:f>
              <c:strCache>
                <c:ptCount val="1"/>
                <c:pt idx="0">
                  <c:v>Ovalle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Datos08.1!$T$35:$T$42</c:f>
              <c:numCache>
                <c:formatCode>General</c:formatCode>
                <c:ptCount val="7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35</c:v>
                </c:pt>
                <c:pt idx="5">
                  <c:v>131</c:v>
                </c:pt>
                <c:pt idx="6">
                  <c:v>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C2E-43C6-AF31-67A39D9D035D}"/>
            </c:ext>
          </c:extLst>
        </c:ser>
        <c:ser>
          <c:idx val="14"/>
          <c:order val="14"/>
          <c:tx>
            <c:strRef>
              <c:f>Datos08.1!$U$33:$U$34</c:f>
              <c:strCache>
                <c:ptCount val="1"/>
                <c:pt idx="0">
                  <c:v>Paihuano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Datos08.1!$U$35:$U$42</c:f>
              <c:numCache>
                <c:formatCode>General</c:formatCode>
                <c:ptCount val="7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2</c:v>
                </c:pt>
                <c:pt idx="5">
                  <c:v>16</c:v>
                </c:pt>
                <c:pt idx="6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5C2E-43C6-AF31-67A39D9D035D}"/>
            </c:ext>
          </c:extLst>
        </c:ser>
        <c:ser>
          <c:idx val="15"/>
          <c:order val="15"/>
          <c:tx>
            <c:strRef>
              <c:f>Datos08.1!$V$33:$V$34</c:f>
              <c:strCache>
                <c:ptCount val="1"/>
                <c:pt idx="0">
                  <c:v>Punitaqui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Datos08.1!$V$35:$V$42</c:f>
              <c:numCache>
                <c:formatCode>General</c:formatCode>
                <c:ptCount val="7"/>
                <c:pt idx="0">
                  <c:v>13</c:v>
                </c:pt>
                <c:pt idx="1">
                  <c:v>1</c:v>
                </c:pt>
                <c:pt idx="2">
                  <c:v>15</c:v>
                </c:pt>
                <c:pt idx="3">
                  <c:v>0</c:v>
                </c:pt>
                <c:pt idx="4">
                  <c:v>6</c:v>
                </c:pt>
                <c:pt idx="5">
                  <c:v>21</c:v>
                </c:pt>
                <c:pt idx="6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C2E-43C6-AF31-67A39D9D035D}"/>
            </c:ext>
          </c:extLst>
        </c:ser>
        <c:ser>
          <c:idx val="16"/>
          <c:order val="16"/>
          <c:tx>
            <c:strRef>
              <c:f>Datos08.1!$W$33:$W$34</c:f>
              <c:strCache>
                <c:ptCount val="1"/>
                <c:pt idx="0">
                  <c:v>Río Hurtado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Datos08.1!$W$35:$W$42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5C2E-43C6-AF31-67A39D9D035D}"/>
            </c:ext>
          </c:extLst>
        </c:ser>
        <c:ser>
          <c:idx val="17"/>
          <c:order val="17"/>
          <c:tx>
            <c:strRef>
              <c:f>Datos08.1!$X$33:$X$34</c:f>
              <c:strCache>
                <c:ptCount val="1"/>
                <c:pt idx="0">
                  <c:v>Salamanca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Datos08.1!$X$35:$X$42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18</c:v>
                </c:pt>
                <c:pt idx="4">
                  <c:v>7</c:v>
                </c:pt>
                <c:pt idx="5">
                  <c:v>0</c:v>
                </c:pt>
                <c:pt idx="6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5C2E-43C6-AF31-67A39D9D035D}"/>
            </c:ext>
          </c:extLst>
        </c:ser>
        <c:ser>
          <c:idx val="18"/>
          <c:order val="18"/>
          <c:tx>
            <c:strRef>
              <c:f>Datos08.1!$Y$33:$Y$34</c:f>
              <c:strCache>
                <c:ptCount val="1"/>
                <c:pt idx="0">
                  <c:v>Vicuña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Datos08.1!$Y$35:$Y$42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27</c:v>
                </c:pt>
                <c:pt idx="6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5C2E-43C6-AF31-67A39D9D03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074936"/>
        <c:axId val="744091992"/>
      </c:lineChart>
      <c:catAx>
        <c:axId val="744074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744091992"/>
        <c:crosses val="autoZero"/>
        <c:auto val="1"/>
        <c:lblAlgn val="ctr"/>
        <c:lblOffset val="100"/>
        <c:noMultiLvlLbl val="0"/>
      </c:catAx>
      <c:valAx>
        <c:axId val="744091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744074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9582414237549"/>
          <c:y val="3.8058258326053751E-2"/>
          <c:w val="0.21337409877040614"/>
          <c:h val="0.920100680165941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2018.xlsx]Datos08.2!TablaDinámica30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17111387603546316"/>
              <c:y val="1.7296528847292974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Datos08.2!$G$3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42D-4D14-99EB-9DCDB7F800E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42D-4D14-99EB-9DCDB7F800E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42D-4D14-99EB-9DCDB7F800E3}"/>
              </c:ext>
            </c:extLst>
          </c:dPt>
          <c:dLbls>
            <c:dLbl>
              <c:idx val="0"/>
              <c:layout>
                <c:manualLayout>
                  <c:x val="0.17111387603546316"/>
                  <c:y val="1.729652884729297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42D-4D14-99EB-9DCDB7F800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Datos08.2!$F$4:$F$7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Datos08.2!$G$4:$G$7</c:f>
              <c:numCache>
                <c:formatCode>General</c:formatCode>
                <c:ptCount val="3"/>
                <c:pt idx="0">
                  <c:v>730</c:v>
                </c:pt>
                <c:pt idx="1">
                  <c:v>12761</c:v>
                </c:pt>
                <c:pt idx="2">
                  <c:v>2126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42D-4D14-99EB-9DCDB7F800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2018.xlsx]Datos08.2!TablaDinámica31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Datos08.2!$G$10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Datos08.2!$F$11:$F$30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Datos08.2!$G$11:$G$30</c:f>
              <c:numCache>
                <c:formatCode>General</c:formatCode>
                <c:ptCount val="19"/>
                <c:pt idx="0">
                  <c:v>52</c:v>
                </c:pt>
                <c:pt idx="1">
                  <c:v>195</c:v>
                </c:pt>
                <c:pt idx="2">
                  <c:v>5582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133</c:v>
                </c:pt>
                <c:pt idx="9">
                  <c:v>0</c:v>
                </c:pt>
                <c:pt idx="10">
                  <c:v>6902</c:v>
                </c:pt>
                <c:pt idx="11">
                  <c:v>168</c:v>
                </c:pt>
                <c:pt idx="12">
                  <c:v>409</c:v>
                </c:pt>
                <c:pt idx="13">
                  <c:v>1381</c:v>
                </c:pt>
                <c:pt idx="14">
                  <c:v>137</c:v>
                </c:pt>
                <c:pt idx="15">
                  <c:v>141</c:v>
                </c:pt>
                <c:pt idx="16">
                  <c:v>0</c:v>
                </c:pt>
                <c:pt idx="17">
                  <c:v>377</c:v>
                </c:pt>
                <c:pt idx="18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82-4825-9D03-47190CE27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5660760"/>
        <c:axId val="875631240"/>
      </c:barChart>
      <c:catAx>
        <c:axId val="875660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75631240"/>
        <c:crosses val="autoZero"/>
        <c:auto val="1"/>
        <c:lblAlgn val="ctr"/>
        <c:lblOffset val="100"/>
        <c:noMultiLvlLbl val="0"/>
      </c:catAx>
      <c:valAx>
        <c:axId val="8756312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75660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2018.xlsx]Datos08.2!TablaDinámica32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Datos08.2!$G$33:$G$34</c:f>
              <c:strCache>
                <c:ptCount val="1"/>
                <c:pt idx="0">
                  <c:v>Canela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18</c:v>
                </c:pt>
                <c:pt idx="6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CD-41BA-AF5B-F2CBEDEE037C}"/>
            </c:ext>
          </c:extLst>
        </c:ser>
        <c:ser>
          <c:idx val="1"/>
          <c:order val="1"/>
          <c:tx>
            <c:strRef>
              <c:f>Datos08.2!$H$33:$H$34</c:f>
              <c:strCache>
                <c:ptCount val="1"/>
                <c:pt idx="0">
                  <c:v>Combarbalá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Datos08.2!$H$35:$H$42</c:f>
              <c:numCache>
                <c:formatCode>General</c:formatCode>
                <c:ptCount val="7"/>
                <c:pt idx="0">
                  <c:v>27</c:v>
                </c:pt>
                <c:pt idx="1">
                  <c:v>29</c:v>
                </c:pt>
                <c:pt idx="2">
                  <c:v>33</c:v>
                </c:pt>
                <c:pt idx="3">
                  <c:v>27</c:v>
                </c:pt>
                <c:pt idx="4">
                  <c:v>31</c:v>
                </c:pt>
                <c:pt idx="5">
                  <c:v>0</c:v>
                </c:pt>
                <c:pt idx="6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CD-41BA-AF5B-F2CBEDEE037C}"/>
            </c:ext>
          </c:extLst>
        </c:ser>
        <c:ser>
          <c:idx val="2"/>
          <c:order val="2"/>
          <c:tx>
            <c:strRef>
              <c:f>Datos08.2!$I$33:$I$34</c:f>
              <c:strCache>
                <c:ptCount val="1"/>
                <c:pt idx="0">
                  <c:v>Coquimbo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Datos08.2!$I$35:$I$42</c:f>
              <c:numCache>
                <c:formatCode>General</c:formatCode>
                <c:ptCount val="7"/>
                <c:pt idx="0">
                  <c:v>491</c:v>
                </c:pt>
                <c:pt idx="1">
                  <c:v>599</c:v>
                </c:pt>
                <c:pt idx="2">
                  <c:v>461</c:v>
                </c:pt>
                <c:pt idx="3">
                  <c:v>695</c:v>
                </c:pt>
                <c:pt idx="4">
                  <c:v>900</c:v>
                </c:pt>
                <c:pt idx="5">
                  <c:v>1168</c:v>
                </c:pt>
                <c:pt idx="6">
                  <c:v>1268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CD-41BA-AF5B-F2CBEDEE037C}"/>
            </c:ext>
          </c:extLst>
        </c:ser>
        <c:ser>
          <c:idx val="3"/>
          <c:order val="3"/>
          <c:tx>
            <c:strRef>
              <c:f>Datos08.2!$J$33:$J$34</c:f>
              <c:strCache>
                <c:ptCount val="1"/>
                <c:pt idx="0">
                  <c:v>Hospital Andacollo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Datos08.2!$J$35:$J$42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CD-41BA-AF5B-F2CBEDEE037C}"/>
            </c:ext>
          </c:extLst>
        </c:ser>
        <c:ser>
          <c:idx val="4"/>
          <c:order val="4"/>
          <c:tx>
            <c:strRef>
              <c:f>Datos08.2!$K$33:$K$34</c:f>
              <c:strCache>
                <c:ptCount val="1"/>
                <c:pt idx="0">
                  <c:v>Hospital Combarbalá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Datos08.2!$K$35:$K$42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CCD-41BA-AF5B-F2CBEDEE037C}"/>
            </c:ext>
          </c:extLst>
        </c:ser>
        <c:ser>
          <c:idx val="5"/>
          <c:order val="5"/>
          <c:tx>
            <c:strRef>
              <c:f>Datos08.2!$L$33:$L$34</c:f>
              <c:strCache>
                <c:ptCount val="1"/>
                <c:pt idx="0">
                  <c:v>Hospital Los Vilos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Datos08.2!$L$35:$L$42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CCD-41BA-AF5B-F2CBEDEE037C}"/>
            </c:ext>
          </c:extLst>
        </c:ser>
        <c:ser>
          <c:idx val="6"/>
          <c:order val="6"/>
          <c:tx>
            <c:strRef>
              <c:f>Datos08.2!$M$33:$M$34</c:f>
              <c:strCache>
                <c:ptCount val="1"/>
                <c:pt idx="0">
                  <c:v>Hospital Salamanca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Datos08.2!$M$35:$M$42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CCD-41BA-AF5B-F2CBEDEE037C}"/>
            </c:ext>
          </c:extLst>
        </c:ser>
        <c:ser>
          <c:idx val="7"/>
          <c:order val="7"/>
          <c:tx>
            <c:strRef>
              <c:f>Datos08.2!$N$33:$N$34</c:f>
              <c:strCache>
                <c:ptCount val="1"/>
                <c:pt idx="0">
                  <c:v>Hospital Vicuña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Datos08.2!$N$35:$N$42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CCD-41BA-AF5B-F2CBEDEE037C}"/>
            </c:ext>
          </c:extLst>
        </c:ser>
        <c:ser>
          <c:idx val="8"/>
          <c:order val="8"/>
          <c:tx>
            <c:strRef>
              <c:f>Datos08.2!$O$33:$O$34</c:f>
              <c:strCache>
                <c:ptCount val="1"/>
                <c:pt idx="0">
                  <c:v>Illapel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Datos08.2!$O$35:$O$42</c:f>
              <c:numCache>
                <c:formatCode>General</c:formatCode>
                <c:ptCount val="7"/>
                <c:pt idx="0">
                  <c:v>12</c:v>
                </c:pt>
                <c:pt idx="1">
                  <c:v>6</c:v>
                </c:pt>
                <c:pt idx="2">
                  <c:v>28</c:v>
                </c:pt>
                <c:pt idx="3">
                  <c:v>12</c:v>
                </c:pt>
                <c:pt idx="4">
                  <c:v>12</c:v>
                </c:pt>
                <c:pt idx="5">
                  <c:v>13</c:v>
                </c:pt>
                <c:pt idx="6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CCD-41BA-AF5B-F2CBEDEE037C}"/>
            </c:ext>
          </c:extLst>
        </c:ser>
        <c:ser>
          <c:idx val="9"/>
          <c:order val="9"/>
          <c:tx>
            <c:strRef>
              <c:f>Datos08.2!$P$33:$P$34</c:f>
              <c:strCache>
                <c:ptCount val="1"/>
                <c:pt idx="0">
                  <c:v>La Higuera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Datos08.2!$P$35:$P$42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CCD-41BA-AF5B-F2CBEDEE037C}"/>
            </c:ext>
          </c:extLst>
        </c:ser>
        <c:ser>
          <c:idx val="10"/>
          <c:order val="10"/>
          <c:tx>
            <c:strRef>
              <c:f>Datos08.2!$Q$33:$Q$34</c:f>
              <c:strCache>
                <c:ptCount val="1"/>
                <c:pt idx="0">
                  <c:v>La Serena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Datos08.2!$Q$35:$Q$42</c:f>
              <c:numCache>
                <c:formatCode>General</c:formatCode>
                <c:ptCount val="7"/>
                <c:pt idx="0">
                  <c:v>957</c:v>
                </c:pt>
                <c:pt idx="1">
                  <c:v>0</c:v>
                </c:pt>
                <c:pt idx="2">
                  <c:v>1163</c:v>
                </c:pt>
                <c:pt idx="3">
                  <c:v>794</c:v>
                </c:pt>
                <c:pt idx="4">
                  <c:v>1433</c:v>
                </c:pt>
                <c:pt idx="5">
                  <c:v>1436</c:v>
                </c:pt>
                <c:pt idx="6">
                  <c:v>1119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CCD-41BA-AF5B-F2CBEDEE037C}"/>
            </c:ext>
          </c:extLst>
        </c:ser>
        <c:ser>
          <c:idx val="11"/>
          <c:order val="11"/>
          <c:tx>
            <c:strRef>
              <c:f>Datos08.2!$R$33:$R$34</c:f>
              <c:strCache>
                <c:ptCount val="1"/>
                <c:pt idx="0">
                  <c:v>Los Vilos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Datos08.2!$R$35:$R$42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48</c:v>
                </c:pt>
                <c:pt idx="3">
                  <c:v>21</c:v>
                </c:pt>
                <c:pt idx="4">
                  <c:v>14</c:v>
                </c:pt>
                <c:pt idx="5">
                  <c:v>30</c:v>
                </c:pt>
                <c:pt idx="6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CCD-41BA-AF5B-F2CBEDEE037C}"/>
            </c:ext>
          </c:extLst>
        </c:ser>
        <c:ser>
          <c:idx val="12"/>
          <c:order val="12"/>
          <c:tx>
            <c:strRef>
              <c:f>Datos08.2!$S$33:$S$34</c:f>
              <c:strCache>
                <c:ptCount val="1"/>
                <c:pt idx="0">
                  <c:v>Monte Patria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Datos08.2!$S$35:$S$42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120</c:v>
                </c:pt>
                <c:pt idx="4">
                  <c:v>110</c:v>
                </c:pt>
                <c:pt idx="5">
                  <c:v>90</c:v>
                </c:pt>
                <c:pt idx="6">
                  <c:v>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CCD-41BA-AF5B-F2CBEDEE037C}"/>
            </c:ext>
          </c:extLst>
        </c:ser>
        <c:ser>
          <c:idx val="13"/>
          <c:order val="13"/>
          <c:tx>
            <c:strRef>
              <c:f>Datos08.2!$T$33:$T$34</c:f>
              <c:strCache>
                <c:ptCount val="1"/>
                <c:pt idx="0">
                  <c:v>Ovalle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Datos08.2!$T$35:$T$42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21</c:v>
                </c:pt>
                <c:pt idx="5">
                  <c:v>232</c:v>
                </c:pt>
                <c:pt idx="6">
                  <c:v>1128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CCD-41BA-AF5B-F2CBEDEE037C}"/>
            </c:ext>
          </c:extLst>
        </c:ser>
        <c:ser>
          <c:idx val="14"/>
          <c:order val="14"/>
          <c:tx>
            <c:strRef>
              <c:f>Datos08.2!$U$33:$U$34</c:f>
              <c:strCache>
                <c:ptCount val="1"/>
                <c:pt idx="0">
                  <c:v>Paihuano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Datos08.2!$U$35:$U$42</c:f>
              <c:numCache>
                <c:formatCode>General</c:formatCode>
                <c:ptCount val="7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52</c:v>
                </c:pt>
                <c:pt idx="6">
                  <c:v>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CCD-41BA-AF5B-F2CBEDEE037C}"/>
            </c:ext>
          </c:extLst>
        </c:ser>
        <c:ser>
          <c:idx val="15"/>
          <c:order val="15"/>
          <c:tx>
            <c:strRef>
              <c:f>Datos08.2!$V$33:$V$34</c:f>
              <c:strCache>
                <c:ptCount val="1"/>
                <c:pt idx="0">
                  <c:v>Punitaqui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Datos08.2!$V$35:$V$42</c:f>
              <c:numCache>
                <c:formatCode>General</c:formatCode>
                <c:ptCount val="7"/>
                <c:pt idx="0">
                  <c:v>24</c:v>
                </c:pt>
                <c:pt idx="1">
                  <c:v>6</c:v>
                </c:pt>
                <c:pt idx="2">
                  <c:v>18</c:v>
                </c:pt>
                <c:pt idx="3">
                  <c:v>3</c:v>
                </c:pt>
                <c:pt idx="4">
                  <c:v>4</c:v>
                </c:pt>
                <c:pt idx="5">
                  <c:v>51</c:v>
                </c:pt>
                <c:pt idx="6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CCD-41BA-AF5B-F2CBEDEE037C}"/>
            </c:ext>
          </c:extLst>
        </c:ser>
        <c:ser>
          <c:idx val="16"/>
          <c:order val="16"/>
          <c:tx>
            <c:strRef>
              <c:f>Datos08.2!$W$33:$W$34</c:f>
              <c:strCache>
                <c:ptCount val="1"/>
                <c:pt idx="0">
                  <c:v>Río Hurtado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Datos08.2!$W$35:$W$42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FCCD-41BA-AF5B-F2CBEDEE037C}"/>
            </c:ext>
          </c:extLst>
        </c:ser>
        <c:ser>
          <c:idx val="17"/>
          <c:order val="17"/>
          <c:tx>
            <c:strRef>
              <c:f>Datos08.2!$X$33:$X$34</c:f>
              <c:strCache>
                <c:ptCount val="1"/>
                <c:pt idx="0">
                  <c:v>Salamanca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Datos08.2!$X$35:$X$42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49</c:v>
                </c:pt>
                <c:pt idx="4">
                  <c:v>66</c:v>
                </c:pt>
                <c:pt idx="5">
                  <c:v>130</c:v>
                </c:pt>
                <c:pt idx="6">
                  <c:v>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CCD-41BA-AF5B-F2CBEDEE037C}"/>
            </c:ext>
          </c:extLst>
        </c:ser>
        <c:ser>
          <c:idx val="18"/>
          <c:order val="18"/>
          <c:tx>
            <c:strRef>
              <c:f>Datos08.2!$Y$33:$Y$34</c:f>
              <c:strCache>
                <c:ptCount val="1"/>
                <c:pt idx="0">
                  <c:v>Vicuña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Datos08.2!$F$35:$F$42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Datos08.2!$Y$35:$Y$42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48</c:v>
                </c:pt>
                <c:pt idx="6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CCD-41BA-AF5B-F2CBEDEE0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5662072"/>
        <c:axId val="875649280"/>
      </c:lineChart>
      <c:catAx>
        <c:axId val="87566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75649280"/>
        <c:crosses val="autoZero"/>
        <c:auto val="1"/>
        <c:lblAlgn val="ctr"/>
        <c:lblOffset val="100"/>
        <c:noMultiLvlLbl val="0"/>
      </c:catAx>
      <c:valAx>
        <c:axId val="8756492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7566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650541588739985"/>
          <c:y val="4.6663405318747651E-2"/>
          <c:w val="0.21539844404300199"/>
          <c:h val="0.910415880799698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2018.xlsx]Datos09!Tabla dinámica1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Provincia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100"/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Datos09!$G$3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 sz="1100"/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Datos09!$F$4:$F$7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Datos09!$G$4:$G$7</c:f>
              <c:numCache>
                <c:formatCode>General</c:formatCode>
                <c:ptCount val="3"/>
                <c:pt idx="0">
                  <c:v>2360</c:v>
                </c:pt>
                <c:pt idx="1">
                  <c:v>19548</c:v>
                </c:pt>
                <c:pt idx="2">
                  <c:v>4766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9C-411F-B1B8-47D9ED66B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</c:extLst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2018.xlsx]Datos09!Tabla dinámica2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Comuna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Datos09!$G$10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Lbls>
            <c:spPr/>
            <c:txPr>
              <a:bodyPr/>
              <a:lstStyle/>
              <a:p>
                <a:pPr>
                  <a:defRPr/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Datos09!$F$11:$F$30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Datos09!$G$11:$G$30</c:f>
              <c:numCache>
                <c:formatCode>General</c:formatCode>
                <c:ptCount val="19"/>
                <c:pt idx="0">
                  <c:v>340</c:v>
                </c:pt>
                <c:pt idx="1">
                  <c:v>538</c:v>
                </c:pt>
                <c:pt idx="2">
                  <c:v>11390</c:v>
                </c:pt>
                <c:pt idx="3">
                  <c:v>1153</c:v>
                </c:pt>
                <c:pt idx="4">
                  <c:v>200</c:v>
                </c:pt>
                <c:pt idx="5">
                  <c:v>16</c:v>
                </c:pt>
                <c:pt idx="6">
                  <c:v>41</c:v>
                </c:pt>
                <c:pt idx="7">
                  <c:v>34</c:v>
                </c:pt>
                <c:pt idx="8">
                  <c:v>1304</c:v>
                </c:pt>
                <c:pt idx="9">
                  <c:v>23</c:v>
                </c:pt>
                <c:pt idx="10">
                  <c:v>6404</c:v>
                </c:pt>
                <c:pt idx="11">
                  <c:v>16</c:v>
                </c:pt>
                <c:pt idx="12">
                  <c:v>985</c:v>
                </c:pt>
                <c:pt idx="13">
                  <c:v>2528</c:v>
                </c:pt>
                <c:pt idx="14">
                  <c:v>0</c:v>
                </c:pt>
                <c:pt idx="15">
                  <c:v>515</c:v>
                </c:pt>
                <c:pt idx="16">
                  <c:v>0</c:v>
                </c:pt>
                <c:pt idx="17">
                  <c:v>643</c:v>
                </c:pt>
                <c:pt idx="18">
                  <c:v>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F-4DC1-8C9F-76F6C4C94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410368"/>
        <c:axId val="153209088"/>
      </c:barChart>
      <c:catAx>
        <c:axId val="106410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3209088"/>
        <c:crosses val="autoZero"/>
        <c:auto val="1"/>
        <c:lblAlgn val="ctr"/>
        <c:lblOffset val="100"/>
        <c:noMultiLvlLbl val="0"/>
      </c:catAx>
      <c:valAx>
        <c:axId val="1532090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06410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</c:extLst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2018.xlsx]Datos09!Tabla dinámica3</c:name>
    <c:fmtId val="2"/>
  </c:pivotSource>
  <c:chart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</c:pivotFmt>
      <c:pivotFmt>
        <c:idx val="8"/>
      </c:pivotFmt>
      <c:pivotFmt>
        <c:idx val="9"/>
      </c:pivotFmt>
      <c:pivotFmt>
        <c:idx val="10"/>
      </c:pivotFmt>
      <c:pivotFmt>
        <c:idx val="11"/>
      </c:pivotFmt>
      <c:pivotFmt>
        <c:idx val="12"/>
      </c:pivotFmt>
      <c:pivotFmt>
        <c:idx val="13"/>
      </c:pivotFmt>
      <c:pivotFmt>
        <c:idx val="14"/>
      </c:pivotFmt>
      <c:pivotFmt>
        <c:idx val="15"/>
      </c:pivotFmt>
      <c:pivotFmt>
        <c:idx val="16"/>
      </c:pivotFmt>
      <c:pivotFmt>
        <c:idx val="17"/>
      </c:pivotFmt>
      <c:pivotFmt>
        <c:idx val="18"/>
      </c:pivotFmt>
      <c:pivotFmt>
        <c:idx val="19"/>
      </c:pivotFmt>
      <c:pivotFmt>
        <c:idx val="20"/>
      </c:pivotFmt>
      <c:pivotFmt>
        <c:idx val="21"/>
      </c:pivotFmt>
      <c:pivotFmt>
        <c:idx val="22"/>
      </c:pivotFmt>
      <c:pivotFmt>
        <c:idx val="23"/>
      </c:pivotFmt>
      <c:pivotFmt>
        <c:idx val="24"/>
      </c:pivotFmt>
      <c:pivotFmt>
        <c:idx val="25"/>
      </c:pivotFmt>
      <c:pivotFmt>
        <c:idx val="26"/>
      </c:pivotFmt>
      <c:pivotFmt>
        <c:idx val="27"/>
      </c:pivotFmt>
      <c:pivotFmt>
        <c:idx val="28"/>
      </c:pivotFmt>
      <c:pivotFmt>
        <c:idx val="29"/>
      </c:pivotFmt>
      <c:pivotFmt>
        <c:idx val="30"/>
      </c:pivotFmt>
      <c:pivotFmt>
        <c:idx val="31"/>
      </c:pivotFmt>
      <c:pivotFmt>
        <c:idx val="32"/>
      </c:pivotFmt>
      <c:pivotFmt>
        <c:idx val="33"/>
      </c:pivotFmt>
      <c:pivotFmt>
        <c:idx val="34"/>
      </c:pivotFmt>
      <c:pivotFmt>
        <c:idx val="35"/>
      </c:pivotFmt>
      <c:pivotFmt>
        <c:idx val="36"/>
      </c:pivotFmt>
      <c:pivotFmt>
        <c:idx val="37"/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Datos09!$G$33:$G$34</c:f>
              <c:strCache>
                <c:ptCount val="1"/>
                <c:pt idx="0">
                  <c:v>Canela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6</c:v>
                </c:pt>
                <c:pt idx="4">
                  <c:v>120</c:v>
                </c:pt>
                <c:pt idx="5">
                  <c:v>37</c:v>
                </c:pt>
                <c:pt idx="6">
                  <c:v>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7-43ED-9672-CBC89825BB36}"/>
            </c:ext>
          </c:extLst>
        </c:ser>
        <c:ser>
          <c:idx val="1"/>
          <c:order val="1"/>
          <c:tx>
            <c:strRef>
              <c:f>Datos09!$H$33:$H$34</c:f>
              <c:strCache>
                <c:ptCount val="1"/>
                <c:pt idx="0">
                  <c:v>Combarbalá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Datos09!$H$35:$H$42</c:f>
              <c:numCache>
                <c:formatCode>General</c:formatCode>
                <c:ptCount val="7"/>
                <c:pt idx="0">
                  <c:v>55</c:v>
                </c:pt>
                <c:pt idx="1">
                  <c:v>80</c:v>
                </c:pt>
                <c:pt idx="2">
                  <c:v>58</c:v>
                </c:pt>
                <c:pt idx="3">
                  <c:v>8</c:v>
                </c:pt>
                <c:pt idx="4">
                  <c:v>122</c:v>
                </c:pt>
                <c:pt idx="5">
                  <c:v>99</c:v>
                </c:pt>
                <c:pt idx="6">
                  <c:v>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C7-43ED-9672-CBC89825BB36}"/>
            </c:ext>
          </c:extLst>
        </c:ser>
        <c:ser>
          <c:idx val="2"/>
          <c:order val="2"/>
          <c:tx>
            <c:strRef>
              <c:f>Datos09!$I$33:$I$34</c:f>
              <c:strCache>
                <c:ptCount val="1"/>
                <c:pt idx="0">
                  <c:v>Coquimbo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Datos09!$I$35:$I$42</c:f>
              <c:numCache>
                <c:formatCode>General</c:formatCode>
                <c:ptCount val="7"/>
                <c:pt idx="0">
                  <c:v>1539</c:v>
                </c:pt>
                <c:pt idx="1">
                  <c:v>1547</c:v>
                </c:pt>
                <c:pt idx="2">
                  <c:v>1900</c:v>
                </c:pt>
                <c:pt idx="3">
                  <c:v>1409</c:v>
                </c:pt>
                <c:pt idx="4">
                  <c:v>1393</c:v>
                </c:pt>
                <c:pt idx="5">
                  <c:v>1831</c:v>
                </c:pt>
                <c:pt idx="6">
                  <c:v>1771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C7-43ED-9672-CBC89825BB36}"/>
            </c:ext>
          </c:extLst>
        </c:ser>
        <c:ser>
          <c:idx val="3"/>
          <c:order val="3"/>
          <c:tx>
            <c:strRef>
              <c:f>Datos09!$J$33:$J$34</c:f>
              <c:strCache>
                <c:ptCount val="1"/>
                <c:pt idx="0">
                  <c:v>Hospital Andacollo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Datos09!$J$35:$J$42</c:f>
              <c:numCache>
                <c:formatCode>General</c:formatCode>
                <c:ptCount val="7"/>
                <c:pt idx="0">
                  <c:v>113</c:v>
                </c:pt>
                <c:pt idx="1">
                  <c:v>138</c:v>
                </c:pt>
                <c:pt idx="2">
                  <c:v>141</c:v>
                </c:pt>
                <c:pt idx="3">
                  <c:v>154</c:v>
                </c:pt>
                <c:pt idx="4">
                  <c:v>179</c:v>
                </c:pt>
                <c:pt idx="5">
                  <c:v>178</c:v>
                </c:pt>
                <c:pt idx="6">
                  <c:v>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C7-43ED-9672-CBC89825BB36}"/>
            </c:ext>
          </c:extLst>
        </c:ser>
        <c:ser>
          <c:idx val="4"/>
          <c:order val="4"/>
          <c:tx>
            <c:strRef>
              <c:f>Datos09!$K$33:$K$34</c:f>
              <c:strCache>
                <c:ptCount val="1"/>
                <c:pt idx="0">
                  <c:v>Hospital Combarbalá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Datos09!$K$35:$K$42</c:f>
              <c:numCache>
                <c:formatCode>General</c:formatCode>
                <c:ptCount val="7"/>
                <c:pt idx="0">
                  <c:v>18</c:v>
                </c:pt>
                <c:pt idx="1">
                  <c:v>66</c:v>
                </c:pt>
                <c:pt idx="2">
                  <c:v>52</c:v>
                </c:pt>
                <c:pt idx="3">
                  <c:v>4</c:v>
                </c:pt>
                <c:pt idx="4">
                  <c:v>5</c:v>
                </c:pt>
                <c:pt idx="5">
                  <c:v>37</c:v>
                </c:pt>
                <c:pt idx="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FC7-43ED-9672-CBC89825BB36}"/>
            </c:ext>
          </c:extLst>
        </c:ser>
        <c:ser>
          <c:idx val="5"/>
          <c:order val="5"/>
          <c:tx>
            <c:strRef>
              <c:f>Datos09!$L$33:$L$34</c:f>
              <c:strCache>
                <c:ptCount val="1"/>
                <c:pt idx="0">
                  <c:v>Hospital Los Vilos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Datos09!$L$35:$L$42</c:f>
              <c:numCache>
                <c:formatCode>General</c:formatCode>
                <c:ptCount val="7"/>
                <c:pt idx="0">
                  <c:v>14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FC7-43ED-9672-CBC89825BB36}"/>
            </c:ext>
          </c:extLst>
        </c:ser>
        <c:ser>
          <c:idx val="6"/>
          <c:order val="6"/>
          <c:tx>
            <c:strRef>
              <c:f>Datos09!$M$33:$M$34</c:f>
              <c:strCache>
                <c:ptCount val="1"/>
                <c:pt idx="0">
                  <c:v>Hospital Salamanca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Datos09!$M$35:$M$42</c:f>
              <c:numCache>
                <c:formatCode>General</c:formatCode>
                <c:ptCount val="7"/>
                <c:pt idx="0">
                  <c:v>9</c:v>
                </c:pt>
                <c:pt idx="1">
                  <c:v>14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DFC7-43ED-9672-CBC89825BB36}"/>
            </c:ext>
          </c:extLst>
        </c:ser>
        <c:ser>
          <c:idx val="7"/>
          <c:order val="7"/>
          <c:tx>
            <c:strRef>
              <c:f>Datos09!$N$33:$N$34</c:f>
              <c:strCache>
                <c:ptCount val="1"/>
                <c:pt idx="0">
                  <c:v>Hospital Vicuña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Datos09!$N$35:$N$42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DFC7-43ED-9672-CBC89825BB36}"/>
            </c:ext>
          </c:extLst>
        </c:ser>
        <c:ser>
          <c:idx val="8"/>
          <c:order val="8"/>
          <c:tx>
            <c:strRef>
              <c:f>Datos09!$O$33:$O$34</c:f>
              <c:strCache>
                <c:ptCount val="1"/>
                <c:pt idx="0">
                  <c:v>Illapel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Datos09!$O$35:$O$42</c:f>
              <c:numCache>
                <c:formatCode>General</c:formatCode>
                <c:ptCount val="7"/>
                <c:pt idx="0">
                  <c:v>5</c:v>
                </c:pt>
                <c:pt idx="1">
                  <c:v>20</c:v>
                </c:pt>
                <c:pt idx="2">
                  <c:v>142</c:v>
                </c:pt>
                <c:pt idx="3">
                  <c:v>180</c:v>
                </c:pt>
                <c:pt idx="4">
                  <c:v>286</c:v>
                </c:pt>
                <c:pt idx="5">
                  <c:v>421</c:v>
                </c:pt>
                <c:pt idx="6">
                  <c:v>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DFC7-43ED-9672-CBC89825BB36}"/>
            </c:ext>
          </c:extLst>
        </c:ser>
        <c:ser>
          <c:idx val="9"/>
          <c:order val="9"/>
          <c:tx>
            <c:strRef>
              <c:f>Datos09!$P$33:$P$34</c:f>
              <c:strCache>
                <c:ptCount val="1"/>
                <c:pt idx="0">
                  <c:v>La Higuera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Datos09!$P$35:$P$42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DFC7-43ED-9672-CBC89825BB36}"/>
            </c:ext>
          </c:extLst>
        </c:ser>
        <c:ser>
          <c:idx val="10"/>
          <c:order val="10"/>
          <c:tx>
            <c:strRef>
              <c:f>Datos09!$Q$33:$Q$34</c:f>
              <c:strCache>
                <c:ptCount val="1"/>
                <c:pt idx="0">
                  <c:v>La Serena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Datos09!$Q$35:$Q$42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1643</c:v>
                </c:pt>
                <c:pt idx="4">
                  <c:v>1708</c:v>
                </c:pt>
                <c:pt idx="5">
                  <c:v>1047</c:v>
                </c:pt>
                <c:pt idx="6">
                  <c:v>2003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DFC7-43ED-9672-CBC89825BB36}"/>
            </c:ext>
          </c:extLst>
        </c:ser>
        <c:ser>
          <c:idx val="11"/>
          <c:order val="11"/>
          <c:tx>
            <c:strRef>
              <c:f>Datos09!$R$33:$R$34</c:f>
              <c:strCache>
                <c:ptCount val="1"/>
                <c:pt idx="0">
                  <c:v>Los Vilos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Datos09!$R$35:$R$42</c:f>
              <c:numCache>
                <c:formatCode>General</c:formatCode>
                <c:ptCount val="7"/>
                <c:pt idx="0">
                  <c:v>14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FC7-43ED-9672-CBC89825BB36}"/>
            </c:ext>
          </c:extLst>
        </c:ser>
        <c:ser>
          <c:idx val="12"/>
          <c:order val="12"/>
          <c:tx>
            <c:strRef>
              <c:f>Datos09!$S$33:$S$34</c:f>
              <c:strCache>
                <c:ptCount val="1"/>
                <c:pt idx="0">
                  <c:v>Monte Patria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Datos09!$S$35:$S$42</c:f>
              <c:numCache>
                <c:formatCode>General</c:formatCode>
                <c:ptCount val="7"/>
                <c:pt idx="0">
                  <c:v>68</c:v>
                </c:pt>
                <c:pt idx="1">
                  <c:v>53</c:v>
                </c:pt>
                <c:pt idx="2">
                  <c:v>53</c:v>
                </c:pt>
                <c:pt idx="3">
                  <c:v>67</c:v>
                </c:pt>
                <c:pt idx="4">
                  <c:v>177</c:v>
                </c:pt>
                <c:pt idx="5">
                  <c:v>166</c:v>
                </c:pt>
                <c:pt idx="6">
                  <c:v>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DFC7-43ED-9672-CBC89825BB36}"/>
            </c:ext>
          </c:extLst>
        </c:ser>
        <c:ser>
          <c:idx val="13"/>
          <c:order val="13"/>
          <c:tx>
            <c:strRef>
              <c:f>Datos09!$T$33:$T$34</c:f>
              <c:strCache>
                <c:ptCount val="1"/>
                <c:pt idx="0">
                  <c:v>Ovalle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Datos09!$T$35:$T$42</c:f>
              <c:numCache>
                <c:formatCode>General</c:formatCode>
                <c:ptCount val="7"/>
                <c:pt idx="0">
                  <c:v>2</c:v>
                </c:pt>
                <c:pt idx="1">
                  <c:v>1</c:v>
                </c:pt>
                <c:pt idx="2">
                  <c:v>103</c:v>
                </c:pt>
                <c:pt idx="3">
                  <c:v>597</c:v>
                </c:pt>
                <c:pt idx="4">
                  <c:v>572</c:v>
                </c:pt>
                <c:pt idx="5">
                  <c:v>573</c:v>
                </c:pt>
                <c:pt idx="6">
                  <c:v>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DFC7-43ED-9672-CBC89825BB36}"/>
            </c:ext>
          </c:extLst>
        </c:ser>
        <c:ser>
          <c:idx val="14"/>
          <c:order val="14"/>
          <c:tx>
            <c:strRef>
              <c:f>Datos09!$U$33:$U$34</c:f>
              <c:strCache>
                <c:ptCount val="1"/>
                <c:pt idx="0">
                  <c:v>Paihuano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Datos09!$U$35:$U$42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DFC7-43ED-9672-CBC89825BB36}"/>
            </c:ext>
          </c:extLst>
        </c:ser>
        <c:ser>
          <c:idx val="15"/>
          <c:order val="15"/>
          <c:tx>
            <c:strRef>
              <c:f>Datos09!$V$33:$V$34</c:f>
              <c:strCache>
                <c:ptCount val="1"/>
                <c:pt idx="0">
                  <c:v>Punitaqui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Datos09!$V$35:$V$42</c:f>
              <c:numCache>
                <c:formatCode>General</c:formatCode>
                <c:ptCount val="7"/>
                <c:pt idx="0">
                  <c:v>0</c:v>
                </c:pt>
                <c:pt idx="1">
                  <c:v>24</c:v>
                </c:pt>
                <c:pt idx="2">
                  <c:v>52</c:v>
                </c:pt>
                <c:pt idx="3">
                  <c:v>116</c:v>
                </c:pt>
                <c:pt idx="4">
                  <c:v>131</c:v>
                </c:pt>
                <c:pt idx="5">
                  <c:v>66</c:v>
                </c:pt>
                <c:pt idx="6">
                  <c:v>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DFC7-43ED-9672-CBC89825BB36}"/>
            </c:ext>
          </c:extLst>
        </c:ser>
        <c:ser>
          <c:idx val="16"/>
          <c:order val="16"/>
          <c:tx>
            <c:strRef>
              <c:f>Datos09!$W$33:$W$34</c:f>
              <c:strCache>
                <c:ptCount val="1"/>
                <c:pt idx="0">
                  <c:v>Río Hurtado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Datos09!$W$35:$W$42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DFC7-43ED-9672-CBC89825BB36}"/>
            </c:ext>
          </c:extLst>
        </c:ser>
        <c:ser>
          <c:idx val="17"/>
          <c:order val="17"/>
          <c:tx>
            <c:strRef>
              <c:f>Datos09!$X$33:$X$34</c:f>
              <c:strCache>
                <c:ptCount val="1"/>
                <c:pt idx="0">
                  <c:v>Salamanca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Datos09!$X$35:$X$42</c:f>
              <c:numCache>
                <c:formatCode>General</c:formatCode>
                <c:ptCount val="7"/>
                <c:pt idx="0">
                  <c:v>9</c:v>
                </c:pt>
                <c:pt idx="1">
                  <c:v>14</c:v>
                </c:pt>
                <c:pt idx="2">
                  <c:v>3</c:v>
                </c:pt>
                <c:pt idx="3">
                  <c:v>0</c:v>
                </c:pt>
                <c:pt idx="4">
                  <c:v>23</c:v>
                </c:pt>
                <c:pt idx="5">
                  <c:v>19</c:v>
                </c:pt>
                <c:pt idx="6">
                  <c:v>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DFC7-43ED-9672-CBC89825BB36}"/>
            </c:ext>
          </c:extLst>
        </c:ser>
        <c:ser>
          <c:idx val="18"/>
          <c:order val="18"/>
          <c:tx>
            <c:strRef>
              <c:f>Datos09!$Y$33:$Y$34</c:f>
              <c:strCache>
                <c:ptCount val="1"/>
                <c:pt idx="0">
                  <c:v>Vicuña</c:v>
                </c:pt>
              </c:strCache>
            </c:strRef>
          </c:tx>
          <c:marker>
            <c:symbol val="none"/>
          </c:marker>
          <c:cat>
            <c:strRef>
              <c:f>Datos09!$F$35:$F$42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Datos09!$Y$35:$Y$42</c:f>
              <c:numCache>
                <c:formatCode>General</c:formatCode>
                <c:ptCount val="7"/>
                <c:pt idx="0">
                  <c:v>5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97</c:v>
                </c:pt>
                <c:pt idx="5">
                  <c:v>189</c:v>
                </c:pt>
                <c:pt idx="6">
                  <c:v>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DFC7-43ED-9672-CBC89825B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803392"/>
        <c:axId val="85804928"/>
      </c:lineChart>
      <c:catAx>
        <c:axId val="85803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5804928"/>
        <c:crosses val="autoZero"/>
        <c:auto val="1"/>
        <c:lblAlgn val="ctr"/>
        <c:lblOffset val="100"/>
        <c:noMultiLvlLbl val="0"/>
      </c:catAx>
      <c:valAx>
        <c:axId val="8580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858033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6335919104885497"/>
          <c:y val="6.8297456495117854E-4"/>
          <c:w val="0.23259273827119331"/>
          <c:h val="0.9796542325443208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</c:extLst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2018.xlsx]Datos10!Tabla dinámica4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Provincia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 sz="900"/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Datos10!$G$3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 sz="900"/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Datos10!$F$4:$F$7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Datos10!$G$4:$G$7</c:f>
              <c:numCache>
                <c:formatCode>General</c:formatCode>
                <c:ptCount val="3"/>
                <c:pt idx="0">
                  <c:v>73</c:v>
                </c:pt>
                <c:pt idx="1">
                  <c:v>1052</c:v>
                </c:pt>
                <c:pt idx="2">
                  <c:v>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A5-4BEF-B060-8EBADFE5F7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</c:extLst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2018.xlsx]Datos10!Tabla dinámica5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Comuna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Datos10!$G$10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Lbls>
            <c:spPr/>
            <c:txPr>
              <a:bodyPr/>
              <a:lstStyle/>
              <a:p>
                <a:pPr>
                  <a:defRPr/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Datos10!$F$11:$F$30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Datos10!$G$11:$G$30</c:f>
              <c:numCache>
                <c:formatCode>General</c:formatCode>
                <c:ptCount val="19"/>
                <c:pt idx="0">
                  <c:v>0</c:v>
                </c:pt>
                <c:pt idx="1">
                  <c:v>8</c:v>
                </c:pt>
                <c:pt idx="2">
                  <c:v>829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48</c:v>
                </c:pt>
                <c:pt idx="9">
                  <c:v>0</c:v>
                </c:pt>
                <c:pt idx="10">
                  <c:v>211</c:v>
                </c:pt>
                <c:pt idx="11">
                  <c:v>1</c:v>
                </c:pt>
                <c:pt idx="12">
                  <c:v>22</c:v>
                </c:pt>
                <c:pt idx="13">
                  <c:v>141</c:v>
                </c:pt>
                <c:pt idx="14">
                  <c:v>0</c:v>
                </c:pt>
                <c:pt idx="15">
                  <c:v>65</c:v>
                </c:pt>
                <c:pt idx="16">
                  <c:v>0</c:v>
                </c:pt>
                <c:pt idx="17">
                  <c:v>21</c:v>
                </c:pt>
                <c:pt idx="1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3E-44D7-AD63-8804DEB4F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3709568"/>
        <c:axId val="167075200"/>
      </c:barChart>
      <c:catAx>
        <c:axId val="153709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7075200"/>
        <c:crosses val="autoZero"/>
        <c:auto val="1"/>
        <c:lblAlgn val="ctr"/>
        <c:lblOffset val="100"/>
        <c:noMultiLvlLbl val="0"/>
      </c:catAx>
      <c:valAx>
        <c:axId val="167075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537095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2018.xlsx]Datos10!Tabla dinámica6</c:name>
    <c:fmtId val="2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Datos10!$G$33:$G$34</c:f>
              <c:strCache>
                <c:ptCount val="1"/>
                <c:pt idx="0">
                  <c:v>Canela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DE-43A9-BF1D-8901DEE7A743}"/>
            </c:ext>
          </c:extLst>
        </c:ser>
        <c:ser>
          <c:idx val="1"/>
          <c:order val="1"/>
          <c:tx>
            <c:strRef>
              <c:f>Datos10!$H$33:$H$34</c:f>
              <c:strCache>
                <c:ptCount val="1"/>
                <c:pt idx="0">
                  <c:v>Combarbalá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Datos10!$H$35:$H$42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DE-43A9-BF1D-8901DEE7A743}"/>
            </c:ext>
          </c:extLst>
        </c:ser>
        <c:ser>
          <c:idx val="2"/>
          <c:order val="2"/>
          <c:tx>
            <c:strRef>
              <c:f>Datos10!$I$33:$I$34</c:f>
              <c:strCache>
                <c:ptCount val="1"/>
                <c:pt idx="0">
                  <c:v>Coquimbo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Datos10!$I$35:$I$42</c:f>
              <c:numCache>
                <c:formatCode>General</c:formatCode>
                <c:ptCount val="7"/>
                <c:pt idx="0">
                  <c:v>150</c:v>
                </c:pt>
                <c:pt idx="1">
                  <c:v>127</c:v>
                </c:pt>
                <c:pt idx="2">
                  <c:v>160</c:v>
                </c:pt>
                <c:pt idx="3">
                  <c:v>130</c:v>
                </c:pt>
                <c:pt idx="4">
                  <c:v>76</c:v>
                </c:pt>
                <c:pt idx="5">
                  <c:v>72</c:v>
                </c:pt>
                <c:pt idx="6">
                  <c:v>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DE-43A9-BF1D-8901DEE7A743}"/>
            </c:ext>
          </c:extLst>
        </c:ser>
        <c:ser>
          <c:idx val="3"/>
          <c:order val="3"/>
          <c:tx>
            <c:strRef>
              <c:f>Datos10!$J$33:$J$34</c:f>
              <c:strCache>
                <c:ptCount val="1"/>
                <c:pt idx="0">
                  <c:v>Hospital Andacollo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Datos10!$J$35:$J$42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DE-43A9-BF1D-8901DEE7A743}"/>
            </c:ext>
          </c:extLst>
        </c:ser>
        <c:ser>
          <c:idx val="4"/>
          <c:order val="4"/>
          <c:tx>
            <c:strRef>
              <c:f>Datos10!$K$33:$K$34</c:f>
              <c:strCache>
                <c:ptCount val="1"/>
                <c:pt idx="0">
                  <c:v>Hospital Combarbalá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Datos10!$K$35:$K$42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FDE-43A9-BF1D-8901DEE7A743}"/>
            </c:ext>
          </c:extLst>
        </c:ser>
        <c:ser>
          <c:idx val="5"/>
          <c:order val="5"/>
          <c:tx>
            <c:strRef>
              <c:f>Datos10!$L$33:$L$34</c:f>
              <c:strCache>
                <c:ptCount val="1"/>
                <c:pt idx="0">
                  <c:v>Hospital Los Vilos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Datos10!$L$35:$L$42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DE-43A9-BF1D-8901DEE7A743}"/>
            </c:ext>
          </c:extLst>
        </c:ser>
        <c:ser>
          <c:idx val="6"/>
          <c:order val="6"/>
          <c:tx>
            <c:strRef>
              <c:f>Datos10!$M$33:$M$34</c:f>
              <c:strCache>
                <c:ptCount val="1"/>
                <c:pt idx="0">
                  <c:v>Hospital Salamanca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Datos10!$M$35:$M$42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FDE-43A9-BF1D-8901DEE7A743}"/>
            </c:ext>
          </c:extLst>
        </c:ser>
        <c:ser>
          <c:idx val="7"/>
          <c:order val="7"/>
          <c:tx>
            <c:strRef>
              <c:f>Datos10!$N$33:$N$34</c:f>
              <c:strCache>
                <c:ptCount val="1"/>
                <c:pt idx="0">
                  <c:v>Hospital Vicuña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Datos10!$N$35:$N$42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FDE-43A9-BF1D-8901DEE7A743}"/>
            </c:ext>
          </c:extLst>
        </c:ser>
        <c:ser>
          <c:idx val="8"/>
          <c:order val="8"/>
          <c:tx>
            <c:strRef>
              <c:f>Datos10!$O$33:$O$34</c:f>
              <c:strCache>
                <c:ptCount val="1"/>
                <c:pt idx="0">
                  <c:v>Illapel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Datos10!$O$35:$O$42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5</c:v>
                </c:pt>
                <c:pt idx="5">
                  <c:v>40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FDE-43A9-BF1D-8901DEE7A743}"/>
            </c:ext>
          </c:extLst>
        </c:ser>
        <c:ser>
          <c:idx val="9"/>
          <c:order val="9"/>
          <c:tx>
            <c:strRef>
              <c:f>Datos10!$P$33:$P$34</c:f>
              <c:strCache>
                <c:ptCount val="1"/>
                <c:pt idx="0">
                  <c:v>La Higuera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Datos10!$P$35:$P$42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FDE-43A9-BF1D-8901DEE7A743}"/>
            </c:ext>
          </c:extLst>
        </c:ser>
        <c:ser>
          <c:idx val="10"/>
          <c:order val="10"/>
          <c:tx>
            <c:strRef>
              <c:f>Datos10!$Q$33:$Q$34</c:f>
              <c:strCache>
                <c:ptCount val="1"/>
                <c:pt idx="0">
                  <c:v>La Serena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Datos10!$Q$35:$Q$42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56</c:v>
                </c:pt>
                <c:pt idx="5">
                  <c:v>45</c:v>
                </c:pt>
                <c:pt idx="6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FDE-43A9-BF1D-8901DEE7A743}"/>
            </c:ext>
          </c:extLst>
        </c:ser>
        <c:ser>
          <c:idx val="11"/>
          <c:order val="11"/>
          <c:tx>
            <c:strRef>
              <c:f>Datos10!$R$33:$R$34</c:f>
              <c:strCache>
                <c:ptCount val="1"/>
                <c:pt idx="0">
                  <c:v>Los Vilos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Datos10!$R$35:$R$42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FDE-43A9-BF1D-8901DEE7A743}"/>
            </c:ext>
          </c:extLst>
        </c:ser>
        <c:ser>
          <c:idx val="12"/>
          <c:order val="12"/>
          <c:tx>
            <c:strRef>
              <c:f>Datos10!$S$33:$S$34</c:f>
              <c:strCache>
                <c:ptCount val="1"/>
                <c:pt idx="0">
                  <c:v>Monte Patria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Datos10!$S$35:$S$42</c:f>
              <c:numCache>
                <c:formatCode>General</c:formatCode>
                <c:ptCount val="7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0</c:v>
                </c:pt>
                <c:pt idx="4">
                  <c:v>4</c:v>
                </c:pt>
                <c:pt idx="5">
                  <c:v>6</c:v>
                </c:pt>
                <c:pt idx="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FDE-43A9-BF1D-8901DEE7A743}"/>
            </c:ext>
          </c:extLst>
        </c:ser>
        <c:ser>
          <c:idx val="13"/>
          <c:order val="13"/>
          <c:tx>
            <c:strRef>
              <c:f>Datos10!$T$33:$T$34</c:f>
              <c:strCache>
                <c:ptCount val="1"/>
                <c:pt idx="0">
                  <c:v>Ovalle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Datos10!$T$35:$T$42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65</c:v>
                </c:pt>
                <c:pt idx="4">
                  <c:v>20</c:v>
                </c:pt>
                <c:pt idx="5">
                  <c:v>11</c:v>
                </c:pt>
                <c:pt idx="6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FDE-43A9-BF1D-8901DEE7A743}"/>
            </c:ext>
          </c:extLst>
        </c:ser>
        <c:ser>
          <c:idx val="14"/>
          <c:order val="14"/>
          <c:tx>
            <c:strRef>
              <c:f>Datos10!$U$33:$U$34</c:f>
              <c:strCache>
                <c:ptCount val="1"/>
                <c:pt idx="0">
                  <c:v>Paihuano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Datos10!$U$35:$U$42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FDE-43A9-BF1D-8901DEE7A743}"/>
            </c:ext>
          </c:extLst>
        </c:ser>
        <c:ser>
          <c:idx val="15"/>
          <c:order val="15"/>
          <c:tx>
            <c:strRef>
              <c:f>Datos10!$V$33:$V$34</c:f>
              <c:strCache>
                <c:ptCount val="1"/>
                <c:pt idx="0">
                  <c:v>Punitaqui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Datos10!$V$35:$V$42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25</c:v>
                </c:pt>
                <c:pt idx="4">
                  <c:v>13</c:v>
                </c:pt>
                <c:pt idx="5">
                  <c:v>12</c:v>
                </c:pt>
                <c:pt idx="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FDE-43A9-BF1D-8901DEE7A743}"/>
            </c:ext>
          </c:extLst>
        </c:ser>
        <c:ser>
          <c:idx val="16"/>
          <c:order val="16"/>
          <c:tx>
            <c:strRef>
              <c:f>Datos10!$W$33:$W$34</c:f>
              <c:strCache>
                <c:ptCount val="1"/>
                <c:pt idx="0">
                  <c:v>Río Hurtado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Datos10!$W$35:$W$42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AFDE-43A9-BF1D-8901DEE7A743}"/>
            </c:ext>
          </c:extLst>
        </c:ser>
        <c:ser>
          <c:idx val="17"/>
          <c:order val="17"/>
          <c:tx>
            <c:strRef>
              <c:f>Datos10!$X$33:$X$34</c:f>
              <c:strCache>
                <c:ptCount val="1"/>
                <c:pt idx="0">
                  <c:v>Salamanca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Datos10!$X$35:$X$42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6</c:v>
                </c:pt>
                <c:pt idx="5">
                  <c:v>13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AFDE-43A9-BF1D-8901DEE7A743}"/>
            </c:ext>
          </c:extLst>
        </c:ser>
        <c:ser>
          <c:idx val="18"/>
          <c:order val="18"/>
          <c:tx>
            <c:strRef>
              <c:f>Datos10!$Y$33:$Y$34</c:f>
              <c:strCache>
                <c:ptCount val="1"/>
                <c:pt idx="0">
                  <c:v>Vicuña</c:v>
                </c:pt>
              </c:strCache>
            </c:strRef>
          </c:tx>
          <c:marker>
            <c:symbol val="none"/>
          </c:marker>
          <c:cat>
            <c:strRef>
              <c:f>Datos10!$F$35:$F$42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Datos10!$Y$35:$Y$42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</c:v>
                </c:pt>
                <c:pt idx="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AFDE-43A9-BF1D-8901DEE7A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7180160"/>
        <c:axId val="167181696"/>
      </c:lineChart>
      <c:catAx>
        <c:axId val="167180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7181696"/>
        <c:crosses val="autoZero"/>
        <c:auto val="1"/>
        <c:lblAlgn val="ctr"/>
        <c:lblOffset val="100"/>
        <c:noMultiLvlLbl val="0"/>
      </c:catAx>
      <c:valAx>
        <c:axId val="1671816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671801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6469863930658266"/>
          <c:y val="5.8833682980587949E-2"/>
          <c:w val="0.2312762031417781"/>
          <c:h val="0.8509601043939450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2018.xlsx]Datos11!Tabla dinámica7</c:name>
    <c:fmtId val="2"/>
  </c:pivotSource>
  <c:chart>
    <c:title>
      <c:tx>
        <c:rich>
          <a:bodyPr/>
          <a:lstStyle/>
          <a:p>
            <a:pPr>
              <a:defRPr sz="1800" b="1"/>
            </a:pPr>
            <a:r>
              <a:rPr lang="en-US" sz="1800" b="1"/>
              <a:t>Provincia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Datos11!$G$3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Datos11!$F$4:$F$7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Datos11!$G$4:$G$7</c:f>
              <c:numCache>
                <c:formatCode>General</c:formatCode>
                <c:ptCount val="3"/>
                <c:pt idx="0">
                  <c:v>84</c:v>
                </c:pt>
                <c:pt idx="1">
                  <c:v>179</c:v>
                </c:pt>
                <c:pt idx="2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6-4828-B6B5-8D2503786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lang="es-CL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</c:extLst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2018.xlsx]Datos11!Tabla dinámica8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Comuna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Datos11!$G$10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Lbls>
            <c:spPr/>
            <c:txPr>
              <a:bodyPr/>
              <a:lstStyle/>
              <a:p>
                <a:pPr>
                  <a:defRPr/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Datos11!$F$11:$F$30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Datos11!$G$11:$G$30</c:f>
              <c:numCache>
                <c:formatCode>General</c:formatCode>
                <c:ptCount val="19"/>
                <c:pt idx="0">
                  <c:v>0</c:v>
                </c:pt>
                <c:pt idx="1">
                  <c:v>1</c:v>
                </c:pt>
                <c:pt idx="2">
                  <c:v>119</c:v>
                </c:pt>
                <c:pt idx="3">
                  <c:v>2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63</c:v>
                </c:pt>
                <c:pt idx="9">
                  <c:v>0</c:v>
                </c:pt>
                <c:pt idx="10">
                  <c:v>57</c:v>
                </c:pt>
                <c:pt idx="11">
                  <c:v>3</c:v>
                </c:pt>
                <c:pt idx="12">
                  <c:v>10</c:v>
                </c:pt>
                <c:pt idx="13">
                  <c:v>9</c:v>
                </c:pt>
                <c:pt idx="14">
                  <c:v>0</c:v>
                </c:pt>
                <c:pt idx="15">
                  <c:v>15</c:v>
                </c:pt>
                <c:pt idx="16">
                  <c:v>0</c:v>
                </c:pt>
                <c:pt idx="17">
                  <c:v>15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3-4DF2-A612-0F4D72DE5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670656"/>
        <c:axId val="185677696"/>
      </c:barChart>
      <c:catAx>
        <c:axId val="1856706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5677696"/>
        <c:crosses val="autoZero"/>
        <c:auto val="1"/>
        <c:lblAlgn val="ctr"/>
        <c:lblOffset val="100"/>
        <c:noMultiLvlLbl val="0"/>
      </c:catAx>
      <c:valAx>
        <c:axId val="1856776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856706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2018.xlsx]Datos11!Tabla dinámica9</c:name>
    <c:fmtId val="2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Datos11!$G$33:$G$34</c:f>
              <c:strCache>
                <c:ptCount val="1"/>
                <c:pt idx="0">
                  <c:v>Canela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60-4F87-9408-B2548E0C4FB0}"/>
            </c:ext>
          </c:extLst>
        </c:ser>
        <c:ser>
          <c:idx val="1"/>
          <c:order val="1"/>
          <c:tx>
            <c:strRef>
              <c:f>Datos11!$H$33:$H$34</c:f>
              <c:strCache>
                <c:ptCount val="1"/>
                <c:pt idx="0">
                  <c:v>Combarbalá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Datos11!$H$35:$H$42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2A-4A2E-897C-535231D7EFC2}"/>
            </c:ext>
          </c:extLst>
        </c:ser>
        <c:ser>
          <c:idx val="2"/>
          <c:order val="2"/>
          <c:tx>
            <c:strRef>
              <c:f>Datos11!$I$33:$I$34</c:f>
              <c:strCache>
                <c:ptCount val="1"/>
                <c:pt idx="0">
                  <c:v>Coquimbo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Datos11!$I$35:$I$42</c:f>
              <c:numCache>
                <c:formatCode>General</c:formatCode>
                <c:ptCount val="7"/>
                <c:pt idx="0">
                  <c:v>17</c:v>
                </c:pt>
                <c:pt idx="1">
                  <c:v>21</c:v>
                </c:pt>
                <c:pt idx="2">
                  <c:v>22</c:v>
                </c:pt>
                <c:pt idx="3">
                  <c:v>19</c:v>
                </c:pt>
                <c:pt idx="4">
                  <c:v>18</c:v>
                </c:pt>
                <c:pt idx="5">
                  <c:v>15</c:v>
                </c:pt>
                <c:pt idx="6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2A-4A2E-897C-535231D7EFC2}"/>
            </c:ext>
          </c:extLst>
        </c:ser>
        <c:ser>
          <c:idx val="3"/>
          <c:order val="3"/>
          <c:tx>
            <c:strRef>
              <c:f>Datos11!$J$33:$J$34</c:f>
              <c:strCache>
                <c:ptCount val="1"/>
                <c:pt idx="0">
                  <c:v>Hospital Andacollo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Datos11!$J$35:$J$42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2A-4A2E-897C-535231D7EFC2}"/>
            </c:ext>
          </c:extLst>
        </c:ser>
        <c:ser>
          <c:idx val="4"/>
          <c:order val="4"/>
          <c:tx>
            <c:strRef>
              <c:f>Datos11!$K$33:$K$34</c:f>
              <c:strCache>
                <c:ptCount val="1"/>
                <c:pt idx="0">
                  <c:v>Hospital Combarbalá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Datos11!$K$35:$K$42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12A-4A2E-897C-535231D7EFC2}"/>
            </c:ext>
          </c:extLst>
        </c:ser>
        <c:ser>
          <c:idx val="5"/>
          <c:order val="5"/>
          <c:tx>
            <c:strRef>
              <c:f>Datos11!$L$33:$L$34</c:f>
              <c:strCache>
                <c:ptCount val="1"/>
                <c:pt idx="0">
                  <c:v>Hospital Los Vilos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Datos11!$L$35:$L$42</c:f>
              <c:numCache>
                <c:formatCode>General</c:formatCode>
                <c:ptCount val="7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12A-4A2E-897C-535231D7EFC2}"/>
            </c:ext>
          </c:extLst>
        </c:ser>
        <c:ser>
          <c:idx val="6"/>
          <c:order val="6"/>
          <c:tx>
            <c:strRef>
              <c:f>Datos11!$M$33:$M$34</c:f>
              <c:strCache>
                <c:ptCount val="1"/>
                <c:pt idx="0">
                  <c:v>Hospital Salamanca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Datos11!$M$35:$M$42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12A-4A2E-897C-535231D7EFC2}"/>
            </c:ext>
          </c:extLst>
        </c:ser>
        <c:ser>
          <c:idx val="7"/>
          <c:order val="7"/>
          <c:tx>
            <c:strRef>
              <c:f>Datos11!$N$33:$N$34</c:f>
              <c:strCache>
                <c:ptCount val="1"/>
                <c:pt idx="0">
                  <c:v>Hospital Vicuña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Datos11!$N$35:$N$42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12A-4A2E-897C-535231D7EFC2}"/>
            </c:ext>
          </c:extLst>
        </c:ser>
        <c:ser>
          <c:idx val="8"/>
          <c:order val="8"/>
          <c:tx>
            <c:strRef>
              <c:f>Datos11!$O$33:$O$34</c:f>
              <c:strCache>
                <c:ptCount val="1"/>
                <c:pt idx="0">
                  <c:v>Illapel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Datos11!$O$35:$O$42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44</c:v>
                </c:pt>
                <c:pt idx="6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12A-4A2E-897C-535231D7EFC2}"/>
            </c:ext>
          </c:extLst>
        </c:ser>
        <c:ser>
          <c:idx val="9"/>
          <c:order val="9"/>
          <c:tx>
            <c:strRef>
              <c:f>Datos11!$P$33:$P$34</c:f>
              <c:strCache>
                <c:ptCount val="1"/>
                <c:pt idx="0">
                  <c:v>La Higuera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Datos11!$P$35:$P$42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12A-4A2E-897C-535231D7EFC2}"/>
            </c:ext>
          </c:extLst>
        </c:ser>
        <c:ser>
          <c:idx val="10"/>
          <c:order val="10"/>
          <c:tx>
            <c:strRef>
              <c:f>Datos11!$Q$33:$Q$34</c:f>
              <c:strCache>
                <c:ptCount val="1"/>
                <c:pt idx="0">
                  <c:v>La Serena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Datos11!$Q$35:$Q$42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15</c:v>
                </c:pt>
                <c:pt idx="4">
                  <c:v>9</c:v>
                </c:pt>
                <c:pt idx="5">
                  <c:v>3</c:v>
                </c:pt>
                <c:pt idx="6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12A-4A2E-897C-535231D7EFC2}"/>
            </c:ext>
          </c:extLst>
        </c:ser>
        <c:ser>
          <c:idx val="11"/>
          <c:order val="11"/>
          <c:tx>
            <c:strRef>
              <c:f>Datos11!$R$33:$R$34</c:f>
              <c:strCache>
                <c:ptCount val="1"/>
                <c:pt idx="0">
                  <c:v>Los Vilos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Datos11!$R$35:$R$42</c:f>
              <c:numCache>
                <c:formatCode>General</c:formatCode>
                <c:ptCount val="7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12A-4A2E-897C-535231D7EFC2}"/>
            </c:ext>
          </c:extLst>
        </c:ser>
        <c:ser>
          <c:idx val="12"/>
          <c:order val="12"/>
          <c:tx>
            <c:strRef>
              <c:f>Datos11!$S$33:$S$34</c:f>
              <c:strCache>
                <c:ptCount val="1"/>
                <c:pt idx="0">
                  <c:v>Monte Patria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Datos11!$S$35:$S$42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12A-4A2E-897C-535231D7EFC2}"/>
            </c:ext>
          </c:extLst>
        </c:ser>
        <c:ser>
          <c:idx val="13"/>
          <c:order val="13"/>
          <c:tx>
            <c:strRef>
              <c:f>Datos11!$T$33:$T$34</c:f>
              <c:strCache>
                <c:ptCount val="1"/>
                <c:pt idx="0">
                  <c:v>Ovalle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Datos11!$T$35:$T$42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4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12A-4A2E-897C-535231D7EFC2}"/>
            </c:ext>
          </c:extLst>
        </c:ser>
        <c:ser>
          <c:idx val="14"/>
          <c:order val="14"/>
          <c:tx>
            <c:strRef>
              <c:f>Datos11!$U$33:$U$34</c:f>
              <c:strCache>
                <c:ptCount val="1"/>
                <c:pt idx="0">
                  <c:v>Paihuano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Datos11!$U$35:$U$42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12A-4A2E-897C-535231D7EFC2}"/>
            </c:ext>
          </c:extLst>
        </c:ser>
        <c:ser>
          <c:idx val="15"/>
          <c:order val="15"/>
          <c:tx>
            <c:strRef>
              <c:f>Datos11!$V$33:$V$34</c:f>
              <c:strCache>
                <c:ptCount val="1"/>
                <c:pt idx="0">
                  <c:v>Punitaqui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Datos11!$V$35:$V$42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4</c:v>
                </c:pt>
                <c:pt idx="5">
                  <c:v>2</c:v>
                </c:pt>
                <c:pt idx="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812A-4A2E-897C-535231D7EFC2}"/>
            </c:ext>
          </c:extLst>
        </c:ser>
        <c:ser>
          <c:idx val="16"/>
          <c:order val="16"/>
          <c:tx>
            <c:strRef>
              <c:f>Datos11!$W$33:$W$34</c:f>
              <c:strCache>
                <c:ptCount val="1"/>
                <c:pt idx="0">
                  <c:v>Río Hurtado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Datos11!$W$35:$W$42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12A-4A2E-897C-535231D7EFC2}"/>
            </c:ext>
          </c:extLst>
        </c:ser>
        <c:ser>
          <c:idx val="17"/>
          <c:order val="17"/>
          <c:tx>
            <c:strRef>
              <c:f>Datos11!$X$33:$X$34</c:f>
              <c:strCache>
                <c:ptCount val="1"/>
                <c:pt idx="0">
                  <c:v>Salamanca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Datos11!$X$35:$X$42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12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812A-4A2E-897C-535231D7EFC2}"/>
            </c:ext>
          </c:extLst>
        </c:ser>
        <c:ser>
          <c:idx val="18"/>
          <c:order val="18"/>
          <c:tx>
            <c:strRef>
              <c:f>Datos11!$Y$33:$Y$34</c:f>
              <c:strCache>
                <c:ptCount val="1"/>
                <c:pt idx="0">
                  <c:v>Vicuña</c:v>
                </c:pt>
              </c:strCache>
            </c:strRef>
          </c:tx>
          <c:marker>
            <c:symbol val="none"/>
          </c:marker>
          <c:cat>
            <c:strRef>
              <c:f>Datos11!$F$35:$F$42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Datos11!$Y$35:$Y$42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812A-4A2E-897C-535231D7E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593664"/>
        <c:axId val="186595200"/>
      </c:lineChart>
      <c:catAx>
        <c:axId val="18659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6595200"/>
        <c:crosses val="autoZero"/>
        <c:auto val="1"/>
        <c:lblAlgn val="ctr"/>
        <c:lblOffset val="100"/>
        <c:noMultiLvlLbl val="0"/>
      </c:catAx>
      <c:valAx>
        <c:axId val="186595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865936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520759024717319"/>
          <c:y val="4.5880589972453943E-2"/>
          <c:w val="0.23084066383032031"/>
          <c:h val="0.9052340336503913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2018.xlsx]Datos12!Tabla dinámica19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Provincia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Datos12!$G$3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Datos12!$F$4:$F$7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Datos12!$G$4:$G$7</c:f>
              <c:numCache>
                <c:formatCode>General</c:formatCode>
                <c:ptCount val="3"/>
                <c:pt idx="0">
                  <c:v>378</c:v>
                </c:pt>
                <c:pt idx="1">
                  <c:v>1110</c:v>
                </c:pt>
                <c:pt idx="2">
                  <c:v>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5E-4123-AD87-68CAE3B13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</c:extLst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2018.xlsx]Datos12!Tabla dinámica20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Comuna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Datos12!$G$10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Lbls>
            <c:spPr/>
            <c:txPr>
              <a:bodyPr/>
              <a:lstStyle/>
              <a:p>
                <a:pPr>
                  <a:defRPr/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Datos12!$F$11:$F$30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Datos12!$G$11:$G$30</c:f>
              <c:numCache>
                <c:formatCode>General</c:formatCode>
                <c:ptCount val="19"/>
                <c:pt idx="0">
                  <c:v>0</c:v>
                </c:pt>
                <c:pt idx="1">
                  <c:v>60</c:v>
                </c:pt>
                <c:pt idx="2">
                  <c:v>250</c:v>
                </c:pt>
                <c:pt idx="3">
                  <c:v>135</c:v>
                </c:pt>
                <c:pt idx="4">
                  <c:v>60</c:v>
                </c:pt>
                <c:pt idx="5">
                  <c:v>135</c:v>
                </c:pt>
                <c:pt idx="6">
                  <c:v>51</c:v>
                </c:pt>
                <c:pt idx="7">
                  <c:v>67</c:v>
                </c:pt>
                <c:pt idx="8">
                  <c:v>6</c:v>
                </c:pt>
                <c:pt idx="9">
                  <c:v>12</c:v>
                </c:pt>
                <c:pt idx="10">
                  <c:v>452</c:v>
                </c:pt>
                <c:pt idx="11">
                  <c:v>135</c:v>
                </c:pt>
                <c:pt idx="12">
                  <c:v>49</c:v>
                </c:pt>
                <c:pt idx="13">
                  <c:v>100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51</c:v>
                </c:pt>
                <c:pt idx="18">
                  <c:v>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CC-482C-8964-9BACAF81A7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296320"/>
        <c:axId val="160389376"/>
      </c:barChart>
      <c:catAx>
        <c:axId val="160296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0389376"/>
        <c:crosses val="autoZero"/>
        <c:auto val="1"/>
        <c:lblAlgn val="ctr"/>
        <c:lblOffset val="100"/>
        <c:noMultiLvlLbl val="0"/>
      </c:catAx>
      <c:valAx>
        <c:axId val="160389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602963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2018.xlsx]Datos12!Tabla dinámica21</c:name>
    <c:fmtId val="2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Datos12!$G$33:$G$34</c:f>
              <c:strCache>
                <c:ptCount val="1"/>
                <c:pt idx="0">
                  <c:v>Canela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12-4403-801A-8065B3075F7D}"/>
            </c:ext>
          </c:extLst>
        </c:ser>
        <c:ser>
          <c:idx val="1"/>
          <c:order val="1"/>
          <c:tx>
            <c:strRef>
              <c:f>Datos12!$H$33:$H$34</c:f>
              <c:strCache>
                <c:ptCount val="1"/>
                <c:pt idx="0">
                  <c:v>Combarbalá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Datos12!$H$35:$H$42</c:f>
              <c:numCache>
                <c:formatCode>General</c:formatCode>
                <c:ptCount val="7"/>
                <c:pt idx="0">
                  <c:v>0</c:v>
                </c:pt>
                <c:pt idx="1">
                  <c:v>10</c:v>
                </c:pt>
                <c:pt idx="2">
                  <c:v>12</c:v>
                </c:pt>
                <c:pt idx="3">
                  <c:v>15</c:v>
                </c:pt>
                <c:pt idx="4">
                  <c:v>11</c:v>
                </c:pt>
                <c:pt idx="5">
                  <c:v>6</c:v>
                </c:pt>
                <c:pt idx="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12-4403-801A-8065B3075F7D}"/>
            </c:ext>
          </c:extLst>
        </c:ser>
        <c:ser>
          <c:idx val="2"/>
          <c:order val="2"/>
          <c:tx>
            <c:strRef>
              <c:f>Datos12!$I$33:$I$34</c:f>
              <c:strCache>
                <c:ptCount val="1"/>
                <c:pt idx="0">
                  <c:v>Coquimbo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Datos12!$I$35:$I$42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9</c:v>
                </c:pt>
                <c:pt idx="3">
                  <c:v>31</c:v>
                </c:pt>
                <c:pt idx="4">
                  <c:v>79</c:v>
                </c:pt>
                <c:pt idx="5">
                  <c:v>76</c:v>
                </c:pt>
                <c:pt idx="6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12-4403-801A-8065B3075F7D}"/>
            </c:ext>
          </c:extLst>
        </c:ser>
        <c:ser>
          <c:idx val="3"/>
          <c:order val="3"/>
          <c:tx>
            <c:strRef>
              <c:f>Datos12!$J$33:$J$34</c:f>
              <c:strCache>
                <c:ptCount val="1"/>
                <c:pt idx="0">
                  <c:v>Hospital Andacollo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Datos12!$J$35:$J$42</c:f>
              <c:numCache>
                <c:formatCode>General</c:formatCode>
                <c:ptCount val="7"/>
                <c:pt idx="0">
                  <c:v>19</c:v>
                </c:pt>
                <c:pt idx="1">
                  <c:v>8</c:v>
                </c:pt>
                <c:pt idx="2">
                  <c:v>14</c:v>
                </c:pt>
                <c:pt idx="3">
                  <c:v>37</c:v>
                </c:pt>
                <c:pt idx="4">
                  <c:v>18</c:v>
                </c:pt>
                <c:pt idx="5">
                  <c:v>24</c:v>
                </c:pt>
                <c:pt idx="6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12-4403-801A-8065B3075F7D}"/>
            </c:ext>
          </c:extLst>
        </c:ser>
        <c:ser>
          <c:idx val="4"/>
          <c:order val="4"/>
          <c:tx>
            <c:strRef>
              <c:f>Datos12!$K$33:$K$34</c:f>
              <c:strCache>
                <c:ptCount val="1"/>
                <c:pt idx="0">
                  <c:v>Hospital Combarbalá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Datos12!$K$35:$K$42</c:f>
              <c:numCache>
                <c:formatCode>General</c:formatCode>
                <c:ptCount val="7"/>
                <c:pt idx="0">
                  <c:v>0</c:v>
                </c:pt>
                <c:pt idx="1">
                  <c:v>10</c:v>
                </c:pt>
                <c:pt idx="2">
                  <c:v>12</c:v>
                </c:pt>
                <c:pt idx="3">
                  <c:v>15</c:v>
                </c:pt>
                <c:pt idx="4">
                  <c:v>11</c:v>
                </c:pt>
                <c:pt idx="5">
                  <c:v>6</c:v>
                </c:pt>
                <c:pt idx="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12-4403-801A-8065B3075F7D}"/>
            </c:ext>
          </c:extLst>
        </c:ser>
        <c:ser>
          <c:idx val="5"/>
          <c:order val="5"/>
          <c:tx>
            <c:strRef>
              <c:f>Datos12!$L$33:$L$34</c:f>
              <c:strCache>
                <c:ptCount val="1"/>
                <c:pt idx="0">
                  <c:v>Hospital Los Vilos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Datos12!$L$35:$L$42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59</c:v>
                </c:pt>
                <c:pt idx="5">
                  <c:v>42</c:v>
                </c:pt>
                <c:pt idx="6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312-4403-801A-8065B3075F7D}"/>
            </c:ext>
          </c:extLst>
        </c:ser>
        <c:ser>
          <c:idx val="6"/>
          <c:order val="6"/>
          <c:tx>
            <c:strRef>
              <c:f>Datos12!$M$33:$M$34</c:f>
              <c:strCache>
                <c:ptCount val="1"/>
                <c:pt idx="0">
                  <c:v>Hospital Salamanca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Datos12!$M$35:$M$42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</c:v>
                </c:pt>
                <c:pt idx="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312-4403-801A-8065B3075F7D}"/>
            </c:ext>
          </c:extLst>
        </c:ser>
        <c:ser>
          <c:idx val="7"/>
          <c:order val="7"/>
          <c:tx>
            <c:strRef>
              <c:f>Datos12!$N$33:$N$34</c:f>
              <c:strCache>
                <c:ptCount val="1"/>
                <c:pt idx="0">
                  <c:v>Hospital Vicuña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Datos12!$N$35:$N$42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13</c:v>
                </c:pt>
                <c:pt idx="5">
                  <c:v>23</c:v>
                </c:pt>
                <c:pt idx="6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312-4403-801A-8065B3075F7D}"/>
            </c:ext>
          </c:extLst>
        </c:ser>
        <c:ser>
          <c:idx val="8"/>
          <c:order val="8"/>
          <c:tx>
            <c:strRef>
              <c:f>Datos12!$O$33:$O$34</c:f>
              <c:strCache>
                <c:ptCount val="1"/>
                <c:pt idx="0">
                  <c:v>Illapel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Datos12!$O$35:$O$42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312-4403-801A-8065B3075F7D}"/>
            </c:ext>
          </c:extLst>
        </c:ser>
        <c:ser>
          <c:idx val="9"/>
          <c:order val="9"/>
          <c:tx>
            <c:strRef>
              <c:f>Datos12!$P$33:$P$34</c:f>
              <c:strCache>
                <c:ptCount val="1"/>
                <c:pt idx="0">
                  <c:v>La Higuera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Datos12!$P$35:$P$42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312-4403-801A-8065B3075F7D}"/>
            </c:ext>
          </c:extLst>
        </c:ser>
        <c:ser>
          <c:idx val="10"/>
          <c:order val="10"/>
          <c:tx>
            <c:strRef>
              <c:f>Datos12!$Q$33:$Q$34</c:f>
              <c:strCache>
                <c:ptCount val="1"/>
                <c:pt idx="0">
                  <c:v>La Serena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Datos12!$Q$35:$Q$42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25</c:v>
                </c:pt>
                <c:pt idx="3">
                  <c:v>104</c:v>
                </c:pt>
                <c:pt idx="4">
                  <c:v>90</c:v>
                </c:pt>
                <c:pt idx="5">
                  <c:v>115</c:v>
                </c:pt>
                <c:pt idx="6">
                  <c:v>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312-4403-801A-8065B3075F7D}"/>
            </c:ext>
          </c:extLst>
        </c:ser>
        <c:ser>
          <c:idx val="11"/>
          <c:order val="11"/>
          <c:tx>
            <c:strRef>
              <c:f>Datos12!$R$33:$R$34</c:f>
              <c:strCache>
                <c:ptCount val="1"/>
                <c:pt idx="0">
                  <c:v>Los Vilos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Datos12!$R$35:$R$42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59</c:v>
                </c:pt>
                <c:pt idx="5">
                  <c:v>42</c:v>
                </c:pt>
                <c:pt idx="6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312-4403-801A-8065B3075F7D}"/>
            </c:ext>
          </c:extLst>
        </c:ser>
        <c:ser>
          <c:idx val="12"/>
          <c:order val="12"/>
          <c:tx>
            <c:strRef>
              <c:f>Datos12!$S$33:$S$34</c:f>
              <c:strCache>
                <c:ptCount val="1"/>
                <c:pt idx="0">
                  <c:v>Monte Patria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Datos12!$S$35:$S$42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20</c:v>
                </c:pt>
                <c:pt idx="4">
                  <c:v>16</c:v>
                </c:pt>
                <c:pt idx="5">
                  <c:v>13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312-4403-801A-8065B3075F7D}"/>
            </c:ext>
          </c:extLst>
        </c:ser>
        <c:ser>
          <c:idx val="13"/>
          <c:order val="13"/>
          <c:tx>
            <c:strRef>
              <c:f>Datos12!$T$33:$T$34</c:f>
              <c:strCache>
                <c:ptCount val="1"/>
                <c:pt idx="0">
                  <c:v>Ovalle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Datos12!$T$35:$T$42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30</c:v>
                </c:pt>
                <c:pt idx="4">
                  <c:v>26</c:v>
                </c:pt>
                <c:pt idx="5">
                  <c:v>31</c:v>
                </c:pt>
                <c:pt idx="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312-4403-801A-8065B3075F7D}"/>
            </c:ext>
          </c:extLst>
        </c:ser>
        <c:ser>
          <c:idx val="14"/>
          <c:order val="14"/>
          <c:tx>
            <c:strRef>
              <c:f>Datos12!$U$33:$U$34</c:f>
              <c:strCache>
                <c:ptCount val="1"/>
                <c:pt idx="0">
                  <c:v>Paihuano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Datos12!$U$35:$U$42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5312-4403-801A-8065B3075F7D}"/>
            </c:ext>
          </c:extLst>
        </c:ser>
        <c:ser>
          <c:idx val="15"/>
          <c:order val="15"/>
          <c:tx>
            <c:strRef>
              <c:f>Datos12!$V$33:$V$34</c:f>
              <c:strCache>
                <c:ptCount val="1"/>
                <c:pt idx="0">
                  <c:v>Punitaqui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Datos12!$V$35:$V$42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312-4403-801A-8065B3075F7D}"/>
            </c:ext>
          </c:extLst>
        </c:ser>
        <c:ser>
          <c:idx val="16"/>
          <c:order val="16"/>
          <c:tx>
            <c:strRef>
              <c:f>Datos12!$W$33:$W$34</c:f>
              <c:strCache>
                <c:ptCount val="1"/>
                <c:pt idx="0">
                  <c:v>Río Hurtado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Datos12!$W$35:$W$42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5312-4403-801A-8065B3075F7D}"/>
            </c:ext>
          </c:extLst>
        </c:ser>
        <c:ser>
          <c:idx val="17"/>
          <c:order val="17"/>
          <c:tx>
            <c:strRef>
              <c:f>Datos12!$X$33:$X$34</c:f>
              <c:strCache>
                <c:ptCount val="1"/>
                <c:pt idx="0">
                  <c:v>Salamanca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Datos12!$X$35:$X$42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</c:v>
                </c:pt>
                <c:pt idx="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5312-4403-801A-8065B3075F7D}"/>
            </c:ext>
          </c:extLst>
        </c:ser>
        <c:ser>
          <c:idx val="18"/>
          <c:order val="18"/>
          <c:tx>
            <c:strRef>
              <c:f>Datos12!$Y$33:$Y$34</c:f>
              <c:strCache>
                <c:ptCount val="1"/>
                <c:pt idx="0">
                  <c:v>Vicuña</c:v>
                </c:pt>
              </c:strCache>
            </c:strRef>
          </c:tx>
          <c:marker>
            <c:symbol val="none"/>
          </c:marker>
          <c:cat>
            <c:strRef>
              <c:f>Datos12!$F$35:$F$42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Datos12!$Y$35:$Y$42</c:f>
              <c:numCache>
                <c:formatCode>General</c:formatCode>
                <c:ptCount val="7"/>
                <c:pt idx="0">
                  <c:v>17</c:v>
                </c:pt>
                <c:pt idx="1">
                  <c:v>10</c:v>
                </c:pt>
                <c:pt idx="2">
                  <c:v>23</c:v>
                </c:pt>
                <c:pt idx="3">
                  <c:v>23</c:v>
                </c:pt>
                <c:pt idx="4">
                  <c:v>29</c:v>
                </c:pt>
                <c:pt idx="5">
                  <c:v>41</c:v>
                </c:pt>
                <c:pt idx="6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5312-4403-801A-8065B3075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0016256"/>
        <c:axId val="180017792"/>
      </c:lineChart>
      <c:catAx>
        <c:axId val="180016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0017792"/>
        <c:crosses val="autoZero"/>
        <c:auto val="1"/>
        <c:lblAlgn val="ctr"/>
        <c:lblOffset val="100"/>
        <c:noMultiLvlLbl val="0"/>
      </c:catAx>
      <c:valAx>
        <c:axId val="180017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800162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796872369335939"/>
          <c:y val="1.9288867480742537E-2"/>
          <c:w val="0.27985471735234435"/>
          <c:h val="0.9386302463368559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2018.xlsx]Datos12.2!TablaDinámica9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Datos12.2!$G$33:$G$34</c:f>
              <c:strCache>
                <c:ptCount val="1"/>
                <c:pt idx="0">
                  <c:v>Canela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63-4D12-8A60-CB77AD3018DE}"/>
            </c:ext>
          </c:extLst>
        </c:ser>
        <c:ser>
          <c:idx val="1"/>
          <c:order val="1"/>
          <c:tx>
            <c:strRef>
              <c:f>Datos12.2!$H$33:$H$34</c:f>
              <c:strCache>
                <c:ptCount val="1"/>
                <c:pt idx="0">
                  <c:v>Combarbalá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Datos12.2!$H$35:$H$42</c:f>
              <c:numCache>
                <c:formatCode>General</c:formatCode>
                <c:ptCount val="7"/>
                <c:pt idx="0">
                  <c:v>5</c:v>
                </c:pt>
                <c:pt idx="1">
                  <c:v>7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1</c:v>
                </c:pt>
                <c:pt idx="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63-4D12-8A60-CB77AD3018DE}"/>
            </c:ext>
          </c:extLst>
        </c:ser>
        <c:ser>
          <c:idx val="2"/>
          <c:order val="2"/>
          <c:tx>
            <c:strRef>
              <c:f>Datos12.2!$I$33:$I$34</c:f>
              <c:strCache>
                <c:ptCount val="1"/>
                <c:pt idx="0">
                  <c:v>Coquimbo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Datos12.2!$I$35:$I$42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24</c:v>
                </c:pt>
                <c:pt idx="6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63-4D12-8A60-CB77AD3018DE}"/>
            </c:ext>
          </c:extLst>
        </c:ser>
        <c:ser>
          <c:idx val="3"/>
          <c:order val="3"/>
          <c:tx>
            <c:strRef>
              <c:f>Datos12.2!$J$33:$J$34</c:f>
              <c:strCache>
                <c:ptCount val="1"/>
                <c:pt idx="0">
                  <c:v>Hospital Andacollo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Datos12.2!$J$35:$J$42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263-4D12-8A60-CB77AD3018DE}"/>
            </c:ext>
          </c:extLst>
        </c:ser>
        <c:ser>
          <c:idx val="4"/>
          <c:order val="4"/>
          <c:tx>
            <c:strRef>
              <c:f>Datos12.2!$K$33:$K$34</c:f>
              <c:strCache>
                <c:ptCount val="1"/>
                <c:pt idx="0">
                  <c:v>Hospital Combarbalá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Datos12.2!$K$35:$K$42</c:f>
              <c:numCache>
                <c:formatCode>General</c:formatCode>
                <c:ptCount val="7"/>
                <c:pt idx="0">
                  <c:v>5</c:v>
                </c:pt>
                <c:pt idx="1">
                  <c:v>7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1</c:v>
                </c:pt>
                <c:pt idx="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263-4D12-8A60-CB77AD3018DE}"/>
            </c:ext>
          </c:extLst>
        </c:ser>
        <c:ser>
          <c:idx val="5"/>
          <c:order val="5"/>
          <c:tx>
            <c:strRef>
              <c:f>Datos12.2!$L$33:$L$34</c:f>
              <c:strCache>
                <c:ptCount val="1"/>
                <c:pt idx="0">
                  <c:v>Hospital Los Vilos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Datos12.2!$L$35:$L$42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2</c:v>
                </c:pt>
                <c:pt idx="6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263-4D12-8A60-CB77AD3018DE}"/>
            </c:ext>
          </c:extLst>
        </c:ser>
        <c:ser>
          <c:idx val="6"/>
          <c:order val="6"/>
          <c:tx>
            <c:strRef>
              <c:f>Datos12.2!$M$33:$M$34</c:f>
              <c:strCache>
                <c:ptCount val="1"/>
                <c:pt idx="0">
                  <c:v>Hospital Salamanca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Datos12.2!$M$35:$M$42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263-4D12-8A60-CB77AD3018DE}"/>
            </c:ext>
          </c:extLst>
        </c:ser>
        <c:ser>
          <c:idx val="7"/>
          <c:order val="7"/>
          <c:tx>
            <c:strRef>
              <c:f>Datos12.2!$N$33:$N$34</c:f>
              <c:strCache>
                <c:ptCount val="1"/>
                <c:pt idx="0">
                  <c:v>Hospital Vicuña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Datos12.2!$N$35:$N$42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2</c:v>
                </c:pt>
                <c:pt idx="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263-4D12-8A60-CB77AD3018DE}"/>
            </c:ext>
          </c:extLst>
        </c:ser>
        <c:ser>
          <c:idx val="8"/>
          <c:order val="8"/>
          <c:tx>
            <c:strRef>
              <c:f>Datos12.2!$O$33:$O$34</c:f>
              <c:strCache>
                <c:ptCount val="1"/>
                <c:pt idx="0">
                  <c:v>Illapel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Datos12.2!$O$35:$O$42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263-4D12-8A60-CB77AD3018DE}"/>
            </c:ext>
          </c:extLst>
        </c:ser>
        <c:ser>
          <c:idx val="9"/>
          <c:order val="9"/>
          <c:tx>
            <c:strRef>
              <c:f>Datos12.2!$P$33:$P$34</c:f>
              <c:strCache>
                <c:ptCount val="1"/>
                <c:pt idx="0">
                  <c:v>La Higuera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Datos12.2!$P$35:$P$42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263-4D12-8A60-CB77AD3018DE}"/>
            </c:ext>
          </c:extLst>
        </c:ser>
        <c:ser>
          <c:idx val="10"/>
          <c:order val="10"/>
          <c:tx>
            <c:strRef>
              <c:f>Datos12.2!$Q$33:$Q$34</c:f>
              <c:strCache>
                <c:ptCount val="1"/>
                <c:pt idx="0">
                  <c:v>La Serena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Datos12.2!$Q$35:$Q$42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263-4D12-8A60-CB77AD3018DE}"/>
            </c:ext>
          </c:extLst>
        </c:ser>
        <c:ser>
          <c:idx val="11"/>
          <c:order val="11"/>
          <c:tx>
            <c:strRef>
              <c:f>Datos12.2!$R$33:$R$34</c:f>
              <c:strCache>
                <c:ptCount val="1"/>
                <c:pt idx="0">
                  <c:v>Los Vilos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Datos12.2!$R$35:$R$42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2</c:v>
                </c:pt>
                <c:pt idx="6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263-4D12-8A60-CB77AD3018DE}"/>
            </c:ext>
          </c:extLst>
        </c:ser>
        <c:ser>
          <c:idx val="12"/>
          <c:order val="12"/>
          <c:tx>
            <c:strRef>
              <c:f>Datos12.2!$S$33:$S$34</c:f>
              <c:strCache>
                <c:ptCount val="1"/>
                <c:pt idx="0">
                  <c:v>Monte Patria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Datos12.2!$S$35:$S$42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263-4D12-8A60-CB77AD3018DE}"/>
            </c:ext>
          </c:extLst>
        </c:ser>
        <c:ser>
          <c:idx val="13"/>
          <c:order val="13"/>
          <c:tx>
            <c:strRef>
              <c:f>Datos12.2!$T$33:$T$34</c:f>
              <c:strCache>
                <c:ptCount val="1"/>
                <c:pt idx="0">
                  <c:v>Ovalle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Datos12.2!$T$35:$T$42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263-4D12-8A60-CB77AD3018DE}"/>
            </c:ext>
          </c:extLst>
        </c:ser>
        <c:ser>
          <c:idx val="14"/>
          <c:order val="14"/>
          <c:tx>
            <c:strRef>
              <c:f>Datos12.2!$U$33:$U$34</c:f>
              <c:strCache>
                <c:ptCount val="1"/>
                <c:pt idx="0">
                  <c:v>Paihuano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Datos12.2!$U$35:$U$42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C263-4D12-8A60-CB77AD3018DE}"/>
            </c:ext>
          </c:extLst>
        </c:ser>
        <c:ser>
          <c:idx val="15"/>
          <c:order val="15"/>
          <c:tx>
            <c:strRef>
              <c:f>Datos12.2!$V$33:$V$34</c:f>
              <c:strCache>
                <c:ptCount val="1"/>
                <c:pt idx="0">
                  <c:v>Punitaqui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Datos12.2!$V$35:$V$42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263-4D12-8A60-CB77AD3018DE}"/>
            </c:ext>
          </c:extLst>
        </c:ser>
        <c:ser>
          <c:idx val="16"/>
          <c:order val="16"/>
          <c:tx>
            <c:strRef>
              <c:f>Datos12.2!$W$33:$W$34</c:f>
              <c:strCache>
                <c:ptCount val="1"/>
                <c:pt idx="0">
                  <c:v>Río Hurtado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Datos12.2!$W$35:$W$42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C263-4D12-8A60-CB77AD3018DE}"/>
            </c:ext>
          </c:extLst>
        </c:ser>
        <c:ser>
          <c:idx val="17"/>
          <c:order val="17"/>
          <c:tx>
            <c:strRef>
              <c:f>Datos12.2!$X$33:$X$34</c:f>
              <c:strCache>
                <c:ptCount val="1"/>
                <c:pt idx="0">
                  <c:v>Salamanca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Datos12.2!$X$35:$X$42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C263-4D12-8A60-CB77AD3018DE}"/>
            </c:ext>
          </c:extLst>
        </c:ser>
        <c:ser>
          <c:idx val="18"/>
          <c:order val="18"/>
          <c:tx>
            <c:strRef>
              <c:f>Datos12.2!$Y$33:$Y$34</c:f>
              <c:strCache>
                <c:ptCount val="1"/>
                <c:pt idx="0">
                  <c:v>Vicuña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Datos12.2!$F$35:$F$42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Datos12.2!$Y$35:$Y$42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10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C263-4D12-8A60-CB77AD301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3919656"/>
        <c:axId val="603917360"/>
      </c:lineChart>
      <c:catAx>
        <c:axId val="603919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03917360"/>
        <c:crosses val="autoZero"/>
        <c:auto val="1"/>
        <c:lblAlgn val="ctr"/>
        <c:lblOffset val="100"/>
        <c:noMultiLvlLbl val="0"/>
      </c:catAx>
      <c:valAx>
        <c:axId val="6039173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03919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496559031038554"/>
          <c:y val="5.6792408213525124E-2"/>
          <c:w val="0.2603555106070457"/>
          <c:h val="0.904727059329035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2018.xlsx]Datos12.2!TablaDinámica7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0">
              <a:spAutoFit/>
            </a:bodyPr>
            <a:lstStyle/>
            <a:p>
              <a:pPr algn="ctr">
                <a:defRPr lang="es-CL"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Datos12.2!$G$3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324-44D8-8EDC-70E1D2018CF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324-44D8-8EDC-70E1D2018CF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324-44D8-8EDC-70E1D2018CF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s-CL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Datos12.2!$F$4:$F$7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Datos12.2!$G$4:$G$7</c:f>
              <c:numCache>
                <c:formatCode>General</c:formatCode>
                <c:ptCount val="3"/>
                <c:pt idx="0">
                  <c:v>28</c:v>
                </c:pt>
                <c:pt idx="1">
                  <c:v>150</c:v>
                </c:pt>
                <c:pt idx="2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24-44D8-8EDC-70E1D2018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2018.xlsx]Datos12.2!TablaDinámica8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8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Datos12.2!$G$10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Datos12.2!$F$11:$F$30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Datos12.2!$G$11:$G$30</c:f>
              <c:numCache>
                <c:formatCode>General</c:formatCode>
                <c:ptCount val="19"/>
                <c:pt idx="0">
                  <c:v>0</c:v>
                </c:pt>
                <c:pt idx="1">
                  <c:v>32</c:v>
                </c:pt>
                <c:pt idx="2">
                  <c:v>58</c:v>
                </c:pt>
                <c:pt idx="3">
                  <c:v>14</c:v>
                </c:pt>
                <c:pt idx="4">
                  <c:v>32</c:v>
                </c:pt>
                <c:pt idx="5">
                  <c:v>14</c:v>
                </c:pt>
                <c:pt idx="6">
                  <c:v>0</c:v>
                </c:pt>
                <c:pt idx="7">
                  <c:v>12</c:v>
                </c:pt>
                <c:pt idx="8">
                  <c:v>0</c:v>
                </c:pt>
                <c:pt idx="9">
                  <c:v>0</c:v>
                </c:pt>
                <c:pt idx="10">
                  <c:v>38</c:v>
                </c:pt>
                <c:pt idx="11">
                  <c:v>14</c:v>
                </c:pt>
                <c:pt idx="12">
                  <c:v>0</c:v>
                </c:pt>
                <c:pt idx="13">
                  <c:v>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8B-4A8B-998A-5FA40F647E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9787344"/>
        <c:axId val="635265632"/>
      </c:barChart>
      <c:catAx>
        <c:axId val="799787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35265632"/>
        <c:crosses val="autoZero"/>
        <c:auto val="1"/>
        <c:lblAlgn val="ctr"/>
        <c:lblOffset val="100"/>
        <c:noMultiLvlLbl val="0"/>
      </c:catAx>
      <c:valAx>
        <c:axId val="6352656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799787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2018.xlsx]Datos13!Tabla dinámica13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Provincia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100"/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Datos13!$G$3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 sz="1100"/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Datos13!$F$4:$F$7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Datos13!$G$4:$G$7</c:f>
              <c:numCache>
                <c:formatCode>General</c:formatCode>
                <c:ptCount val="3"/>
                <c:pt idx="0">
                  <c:v>2431</c:v>
                </c:pt>
                <c:pt idx="1">
                  <c:v>11238</c:v>
                </c:pt>
                <c:pt idx="2">
                  <c:v>3634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9-4179-90E6-F0F6BF262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</c:extLst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2018.xlsx]Datos13!Tabla dinámica14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Comuna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Datos13!$G$10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Lbls>
            <c:spPr/>
            <c:txPr>
              <a:bodyPr/>
              <a:lstStyle/>
              <a:p>
                <a:pPr>
                  <a:defRPr/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Datos13!$F$11:$F$30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Datos13!$G$11:$G$30</c:f>
              <c:numCache>
                <c:formatCode>General</c:formatCode>
                <c:ptCount val="19"/>
                <c:pt idx="0">
                  <c:v>246</c:v>
                </c:pt>
                <c:pt idx="1">
                  <c:v>125</c:v>
                </c:pt>
                <c:pt idx="2">
                  <c:v>5211</c:v>
                </c:pt>
                <c:pt idx="3">
                  <c:v>371</c:v>
                </c:pt>
                <c:pt idx="4">
                  <c:v>237</c:v>
                </c:pt>
                <c:pt idx="5">
                  <c:v>530</c:v>
                </c:pt>
                <c:pt idx="6">
                  <c:v>522</c:v>
                </c:pt>
                <c:pt idx="7">
                  <c:v>343</c:v>
                </c:pt>
                <c:pt idx="8">
                  <c:v>537</c:v>
                </c:pt>
                <c:pt idx="9">
                  <c:v>49</c:v>
                </c:pt>
                <c:pt idx="10">
                  <c:v>4435</c:v>
                </c:pt>
                <c:pt idx="11">
                  <c:v>206</c:v>
                </c:pt>
                <c:pt idx="12">
                  <c:v>432</c:v>
                </c:pt>
                <c:pt idx="13">
                  <c:v>2553</c:v>
                </c:pt>
                <c:pt idx="14">
                  <c:v>414</c:v>
                </c:pt>
                <c:pt idx="15">
                  <c:v>226</c:v>
                </c:pt>
                <c:pt idx="16">
                  <c:v>61</c:v>
                </c:pt>
                <c:pt idx="17">
                  <c:v>390</c:v>
                </c:pt>
                <c:pt idx="18">
                  <c:v>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DE-49E2-B7EB-11C9AD8AB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298176"/>
        <c:axId val="192979712"/>
      </c:barChart>
      <c:catAx>
        <c:axId val="1912981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2979712"/>
        <c:crosses val="autoZero"/>
        <c:auto val="1"/>
        <c:lblAlgn val="ctr"/>
        <c:lblOffset val="100"/>
        <c:noMultiLvlLbl val="0"/>
      </c:catAx>
      <c:valAx>
        <c:axId val="1929797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912981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2018.xlsx]Datos13!Tabla dinámica15</c:name>
    <c:fmtId val="2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Datos13!$G$33:$G$34</c:f>
              <c:strCache>
                <c:ptCount val="1"/>
                <c:pt idx="0">
                  <c:v>Canela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Datos13!$G$35:$G$42</c:f>
              <c:numCache>
                <c:formatCode>General</c:formatCode>
                <c:ptCount val="7"/>
                <c:pt idx="0">
                  <c:v>0</c:v>
                </c:pt>
                <c:pt idx="1">
                  <c:v>47</c:v>
                </c:pt>
                <c:pt idx="2">
                  <c:v>37</c:v>
                </c:pt>
                <c:pt idx="3">
                  <c:v>71</c:v>
                </c:pt>
                <c:pt idx="4">
                  <c:v>34</c:v>
                </c:pt>
                <c:pt idx="5">
                  <c:v>30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66-4D21-B610-BC92C444B8EE}"/>
            </c:ext>
          </c:extLst>
        </c:ser>
        <c:ser>
          <c:idx val="1"/>
          <c:order val="1"/>
          <c:tx>
            <c:strRef>
              <c:f>Datos13!$H$33:$H$34</c:f>
              <c:strCache>
                <c:ptCount val="1"/>
                <c:pt idx="0">
                  <c:v>Combarbalá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Datos13!$H$35:$H$42</c:f>
              <c:numCache>
                <c:formatCode>General</c:formatCode>
                <c:ptCount val="7"/>
                <c:pt idx="0">
                  <c:v>29</c:v>
                </c:pt>
                <c:pt idx="1">
                  <c:v>22</c:v>
                </c:pt>
                <c:pt idx="2">
                  <c:v>4</c:v>
                </c:pt>
                <c:pt idx="3">
                  <c:v>26</c:v>
                </c:pt>
                <c:pt idx="4">
                  <c:v>15</c:v>
                </c:pt>
                <c:pt idx="5">
                  <c:v>7</c:v>
                </c:pt>
                <c:pt idx="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66-4D21-B610-BC92C444B8EE}"/>
            </c:ext>
          </c:extLst>
        </c:ser>
        <c:ser>
          <c:idx val="2"/>
          <c:order val="2"/>
          <c:tx>
            <c:strRef>
              <c:f>Datos13!$I$33:$I$34</c:f>
              <c:strCache>
                <c:ptCount val="1"/>
                <c:pt idx="0">
                  <c:v>Coquimbo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Datos13!$I$35:$I$42</c:f>
              <c:numCache>
                <c:formatCode>General</c:formatCode>
                <c:ptCount val="7"/>
                <c:pt idx="0">
                  <c:v>993</c:v>
                </c:pt>
                <c:pt idx="1">
                  <c:v>548</c:v>
                </c:pt>
                <c:pt idx="2">
                  <c:v>867</c:v>
                </c:pt>
                <c:pt idx="3">
                  <c:v>740</c:v>
                </c:pt>
                <c:pt idx="4">
                  <c:v>796</c:v>
                </c:pt>
                <c:pt idx="5">
                  <c:v>669</c:v>
                </c:pt>
                <c:pt idx="6">
                  <c:v>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66-4D21-B610-BC92C444B8EE}"/>
            </c:ext>
          </c:extLst>
        </c:ser>
        <c:ser>
          <c:idx val="3"/>
          <c:order val="3"/>
          <c:tx>
            <c:strRef>
              <c:f>Datos13!$J$33:$J$34</c:f>
              <c:strCache>
                <c:ptCount val="1"/>
                <c:pt idx="0">
                  <c:v>Hospital Andacollo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Datos13!$J$35:$J$42</c:f>
              <c:numCache>
                <c:formatCode>General</c:formatCode>
                <c:ptCount val="7"/>
                <c:pt idx="0">
                  <c:v>74</c:v>
                </c:pt>
                <c:pt idx="1">
                  <c:v>52</c:v>
                </c:pt>
                <c:pt idx="2">
                  <c:v>40</c:v>
                </c:pt>
                <c:pt idx="3">
                  <c:v>79</c:v>
                </c:pt>
                <c:pt idx="4">
                  <c:v>24</c:v>
                </c:pt>
                <c:pt idx="5">
                  <c:v>62</c:v>
                </c:pt>
                <c:pt idx="6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66-4D21-B610-BC92C444B8EE}"/>
            </c:ext>
          </c:extLst>
        </c:ser>
        <c:ser>
          <c:idx val="4"/>
          <c:order val="4"/>
          <c:tx>
            <c:strRef>
              <c:f>Datos13!$K$33:$K$34</c:f>
              <c:strCache>
                <c:ptCount val="1"/>
                <c:pt idx="0">
                  <c:v>Hospital Combarbalá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Datos13!$K$35:$K$42</c:f>
              <c:numCache>
                <c:formatCode>General</c:formatCode>
                <c:ptCount val="7"/>
                <c:pt idx="0">
                  <c:v>41</c:v>
                </c:pt>
                <c:pt idx="1">
                  <c:v>20</c:v>
                </c:pt>
                <c:pt idx="2">
                  <c:v>43</c:v>
                </c:pt>
                <c:pt idx="3">
                  <c:v>61</c:v>
                </c:pt>
                <c:pt idx="4">
                  <c:v>20</c:v>
                </c:pt>
                <c:pt idx="5">
                  <c:v>26</c:v>
                </c:pt>
                <c:pt idx="6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66-4D21-B610-BC92C444B8EE}"/>
            </c:ext>
          </c:extLst>
        </c:ser>
        <c:ser>
          <c:idx val="5"/>
          <c:order val="5"/>
          <c:tx>
            <c:strRef>
              <c:f>Datos13!$L$33:$L$34</c:f>
              <c:strCache>
                <c:ptCount val="1"/>
                <c:pt idx="0">
                  <c:v>Hospital Los Vilos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Datos13!$L$35:$L$42</c:f>
              <c:numCache>
                <c:formatCode>General</c:formatCode>
                <c:ptCount val="7"/>
                <c:pt idx="0">
                  <c:v>63</c:v>
                </c:pt>
                <c:pt idx="1">
                  <c:v>43</c:v>
                </c:pt>
                <c:pt idx="2">
                  <c:v>62</c:v>
                </c:pt>
                <c:pt idx="3">
                  <c:v>94</c:v>
                </c:pt>
                <c:pt idx="4">
                  <c:v>124</c:v>
                </c:pt>
                <c:pt idx="5">
                  <c:v>79</c:v>
                </c:pt>
                <c:pt idx="6">
                  <c:v>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66-4D21-B610-BC92C444B8EE}"/>
            </c:ext>
          </c:extLst>
        </c:ser>
        <c:ser>
          <c:idx val="6"/>
          <c:order val="6"/>
          <c:tx>
            <c:strRef>
              <c:f>Datos13!$M$33:$M$34</c:f>
              <c:strCache>
                <c:ptCount val="1"/>
                <c:pt idx="0">
                  <c:v>Hospital Salamanca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Datos13!$M$35:$M$42</c:f>
              <c:numCache>
                <c:formatCode>General</c:formatCode>
                <c:ptCount val="7"/>
                <c:pt idx="0">
                  <c:v>77</c:v>
                </c:pt>
                <c:pt idx="1">
                  <c:v>71</c:v>
                </c:pt>
                <c:pt idx="2">
                  <c:v>126</c:v>
                </c:pt>
                <c:pt idx="3">
                  <c:v>74</c:v>
                </c:pt>
                <c:pt idx="4">
                  <c:v>61</c:v>
                </c:pt>
                <c:pt idx="5">
                  <c:v>68</c:v>
                </c:pt>
                <c:pt idx="6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766-4D21-B610-BC92C444B8EE}"/>
            </c:ext>
          </c:extLst>
        </c:ser>
        <c:ser>
          <c:idx val="7"/>
          <c:order val="7"/>
          <c:tx>
            <c:strRef>
              <c:f>Datos13!$N$33:$N$34</c:f>
              <c:strCache>
                <c:ptCount val="1"/>
                <c:pt idx="0">
                  <c:v>Hospital Vicuña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Datos13!$N$35:$N$42</c:f>
              <c:numCache>
                <c:formatCode>General</c:formatCode>
                <c:ptCount val="7"/>
                <c:pt idx="0">
                  <c:v>60</c:v>
                </c:pt>
                <c:pt idx="1">
                  <c:v>25</c:v>
                </c:pt>
                <c:pt idx="2">
                  <c:v>36</c:v>
                </c:pt>
                <c:pt idx="3">
                  <c:v>52</c:v>
                </c:pt>
                <c:pt idx="4">
                  <c:v>34</c:v>
                </c:pt>
                <c:pt idx="5">
                  <c:v>48</c:v>
                </c:pt>
                <c:pt idx="6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766-4D21-B610-BC92C444B8EE}"/>
            </c:ext>
          </c:extLst>
        </c:ser>
        <c:ser>
          <c:idx val="8"/>
          <c:order val="8"/>
          <c:tx>
            <c:strRef>
              <c:f>Datos13!$O$33:$O$34</c:f>
              <c:strCache>
                <c:ptCount val="1"/>
                <c:pt idx="0">
                  <c:v>Illapel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Datos13!$O$35:$O$42</c:f>
              <c:numCache>
                <c:formatCode>General</c:formatCode>
                <c:ptCount val="7"/>
                <c:pt idx="0">
                  <c:v>129</c:v>
                </c:pt>
                <c:pt idx="1">
                  <c:v>37</c:v>
                </c:pt>
                <c:pt idx="2">
                  <c:v>66</c:v>
                </c:pt>
                <c:pt idx="3">
                  <c:v>72</c:v>
                </c:pt>
                <c:pt idx="4">
                  <c:v>64</c:v>
                </c:pt>
                <c:pt idx="5">
                  <c:v>107</c:v>
                </c:pt>
                <c:pt idx="6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766-4D21-B610-BC92C444B8EE}"/>
            </c:ext>
          </c:extLst>
        </c:ser>
        <c:ser>
          <c:idx val="9"/>
          <c:order val="9"/>
          <c:tx>
            <c:strRef>
              <c:f>Datos13!$P$33:$P$34</c:f>
              <c:strCache>
                <c:ptCount val="1"/>
                <c:pt idx="0">
                  <c:v>La Higuera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Datos13!$P$35:$P$42</c:f>
              <c:numCache>
                <c:formatCode>General</c:formatCode>
                <c:ptCount val="7"/>
                <c:pt idx="0">
                  <c:v>8</c:v>
                </c:pt>
                <c:pt idx="1">
                  <c:v>13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  <c:pt idx="5">
                  <c:v>8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766-4D21-B610-BC92C444B8EE}"/>
            </c:ext>
          </c:extLst>
        </c:ser>
        <c:ser>
          <c:idx val="10"/>
          <c:order val="10"/>
          <c:tx>
            <c:strRef>
              <c:f>Datos13!$Q$33:$Q$34</c:f>
              <c:strCache>
                <c:ptCount val="1"/>
                <c:pt idx="0">
                  <c:v>La Serena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Datos13!$Q$35:$Q$42</c:f>
              <c:numCache>
                <c:formatCode>General</c:formatCode>
                <c:ptCount val="7"/>
                <c:pt idx="0">
                  <c:v>617</c:v>
                </c:pt>
                <c:pt idx="1">
                  <c:v>468</c:v>
                </c:pt>
                <c:pt idx="2">
                  <c:v>565</c:v>
                </c:pt>
                <c:pt idx="3">
                  <c:v>712</c:v>
                </c:pt>
                <c:pt idx="4">
                  <c:v>626</c:v>
                </c:pt>
                <c:pt idx="5">
                  <c:v>823</c:v>
                </c:pt>
                <c:pt idx="6">
                  <c:v>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766-4D21-B610-BC92C444B8EE}"/>
            </c:ext>
          </c:extLst>
        </c:ser>
        <c:ser>
          <c:idx val="11"/>
          <c:order val="11"/>
          <c:tx>
            <c:strRef>
              <c:f>Datos13!$R$33:$R$34</c:f>
              <c:strCache>
                <c:ptCount val="1"/>
                <c:pt idx="0">
                  <c:v>Los Vilos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Datos13!$R$35:$R$42</c:f>
              <c:numCache>
                <c:formatCode>General</c:formatCode>
                <c:ptCount val="7"/>
                <c:pt idx="0">
                  <c:v>20</c:v>
                </c:pt>
                <c:pt idx="1">
                  <c:v>14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136</c:v>
                </c:pt>
                <c:pt idx="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766-4D21-B610-BC92C444B8EE}"/>
            </c:ext>
          </c:extLst>
        </c:ser>
        <c:ser>
          <c:idx val="12"/>
          <c:order val="12"/>
          <c:tx>
            <c:strRef>
              <c:f>Datos13!$S$33:$S$34</c:f>
              <c:strCache>
                <c:ptCount val="1"/>
                <c:pt idx="0">
                  <c:v>Monte Patria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Datos13!$S$35:$S$42</c:f>
              <c:numCache>
                <c:formatCode>General</c:formatCode>
                <c:ptCount val="7"/>
                <c:pt idx="0">
                  <c:v>68</c:v>
                </c:pt>
                <c:pt idx="1">
                  <c:v>31</c:v>
                </c:pt>
                <c:pt idx="2">
                  <c:v>62</c:v>
                </c:pt>
                <c:pt idx="3">
                  <c:v>50</c:v>
                </c:pt>
                <c:pt idx="4">
                  <c:v>87</c:v>
                </c:pt>
                <c:pt idx="5">
                  <c:v>74</c:v>
                </c:pt>
                <c:pt idx="6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766-4D21-B610-BC92C444B8EE}"/>
            </c:ext>
          </c:extLst>
        </c:ser>
        <c:ser>
          <c:idx val="13"/>
          <c:order val="13"/>
          <c:tx>
            <c:strRef>
              <c:f>Datos13!$T$33:$T$34</c:f>
              <c:strCache>
                <c:ptCount val="1"/>
                <c:pt idx="0">
                  <c:v>Ovalle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Datos13!$T$35:$T$42</c:f>
              <c:numCache>
                <c:formatCode>General</c:formatCode>
                <c:ptCount val="7"/>
                <c:pt idx="0">
                  <c:v>376</c:v>
                </c:pt>
                <c:pt idx="1">
                  <c:v>207</c:v>
                </c:pt>
                <c:pt idx="2">
                  <c:v>263</c:v>
                </c:pt>
                <c:pt idx="3">
                  <c:v>401</c:v>
                </c:pt>
                <c:pt idx="4">
                  <c:v>301</c:v>
                </c:pt>
                <c:pt idx="5">
                  <c:v>606</c:v>
                </c:pt>
                <c:pt idx="6">
                  <c:v>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766-4D21-B610-BC92C444B8EE}"/>
            </c:ext>
          </c:extLst>
        </c:ser>
        <c:ser>
          <c:idx val="14"/>
          <c:order val="14"/>
          <c:tx>
            <c:strRef>
              <c:f>Datos13!$U$33:$U$34</c:f>
              <c:strCache>
                <c:ptCount val="1"/>
                <c:pt idx="0">
                  <c:v>Paihuano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Datos13!$U$35:$U$42</c:f>
              <c:numCache>
                <c:formatCode>General</c:formatCode>
                <c:ptCount val="7"/>
                <c:pt idx="0">
                  <c:v>47</c:v>
                </c:pt>
                <c:pt idx="1">
                  <c:v>42</c:v>
                </c:pt>
                <c:pt idx="2">
                  <c:v>62</c:v>
                </c:pt>
                <c:pt idx="3">
                  <c:v>53</c:v>
                </c:pt>
                <c:pt idx="4">
                  <c:v>97</c:v>
                </c:pt>
                <c:pt idx="5">
                  <c:v>54</c:v>
                </c:pt>
                <c:pt idx="6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3766-4D21-B610-BC92C444B8EE}"/>
            </c:ext>
          </c:extLst>
        </c:ser>
        <c:ser>
          <c:idx val="15"/>
          <c:order val="15"/>
          <c:tx>
            <c:strRef>
              <c:f>Datos13!$V$33:$V$34</c:f>
              <c:strCache>
                <c:ptCount val="1"/>
                <c:pt idx="0">
                  <c:v>Punitaqui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Datos13!$V$35:$V$42</c:f>
              <c:numCache>
                <c:formatCode>General</c:formatCode>
                <c:ptCount val="7"/>
                <c:pt idx="0">
                  <c:v>19</c:v>
                </c:pt>
                <c:pt idx="1">
                  <c:v>27</c:v>
                </c:pt>
                <c:pt idx="2">
                  <c:v>28</c:v>
                </c:pt>
                <c:pt idx="3">
                  <c:v>64</c:v>
                </c:pt>
                <c:pt idx="4">
                  <c:v>37</c:v>
                </c:pt>
                <c:pt idx="5">
                  <c:v>35</c:v>
                </c:pt>
                <c:pt idx="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766-4D21-B610-BC92C444B8EE}"/>
            </c:ext>
          </c:extLst>
        </c:ser>
        <c:ser>
          <c:idx val="16"/>
          <c:order val="16"/>
          <c:tx>
            <c:strRef>
              <c:f>Datos13!$W$33:$W$34</c:f>
              <c:strCache>
                <c:ptCount val="1"/>
                <c:pt idx="0">
                  <c:v>Río Hurtado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Datos13!$W$35:$W$42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13</c:v>
                </c:pt>
                <c:pt idx="4">
                  <c:v>12</c:v>
                </c:pt>
                <c:pt idx="5">
                  <c:v>28</c:v>
                </c:pt>
                <c:pt idx="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3766-4D21-B610-BC92C444B8EE}"/>
            </c:ext>
          </c:extLst>
        </c:ser>
        <c:ser>
          <c:idx val="17"/>
          <c:order val="17"/>
          <c:tx>
            <c:strRef>
              <c:f>Datos13!$X$33:$X$34</c:f>
              <c:strCache>
                <c:ptCount val="1"/>
                <c:pt idx="0">
                  <c:v>Salamanca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Datos13!$X$35:$X$42</c:f>
              <c:numCache>
                <c:formatCode>General</c:formatCode>
                <c:ptCount val="7"/>
                <c:pt idx="0">
                  <c:v>56</c:v>
                </c:pt>
                <c:pt idx="1">
                  <c:v>40</c:v>
                </c:pt>
                <c:pt idx="2">
                  <c:v>26</c:v>
                </c:pt>
                <c:pt idx="3">
                  <c:v>64</c:v>
                </c:pt>
                <c:pt idx="4">
                  <c:v>63</c:v>
                </c:pt>
                <c:pt idx="5">
                  <c:v>104</c:v>
                </c:pt>
                <c:pt idx="6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3766-4D21-B610-BC92C444B8EE}"/>
            </c:ext>
          </c:extLst>
        </c:ser>
        <c:ser>
          <c:idx val="18"/>
          <c:order val="18"/>
          <c:tx>
            <c:strRef>
              <c:f>Datos13!$Y$33:$Y$34</c:f>
              <c:strCache>
                <c:ptCount val="1"/>
                <c:pt idx="0">
                  <c:v>Vicuña</c:v>
                </c:pt>
              </c:strCache>
            </c:strRef>
          </c:tx>
          <c:marker>
            <c:symbol val="none"/>
          </c:marker>
          <c:cat>
            <c:strRef>
              <c:f>Datos13!$F$35:$F$42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Datos13!$Y$35:$Y$42</c:f>
              <c:numCache>
                <c:formatCode>General</c:formatCode>
                <c:ptCount val="7"/>
                <c:pt idx="0">
                  <c:v>55</c:v>
                </c:pt>
                <c:pt idx="1">
                  <c:v>54</c:v>
                </c:pt>
                <c:pt idx="2">
                  <c:v>59</c:v>
                </c:pt>
                <c:pt idx="3">
                  <c:v>71</c:v>
                </c:pt>
                <c:pt idx="4">
                  <c:v>47</c:v>
                </c:pt>
                <c:pt idx="5">
                  <c:v>68</c:v>
                </c:pt>
                <c:pt idx="6">
                  <c:v>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3766-4D21-B610-BC92C444B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185472"/>
        <c:axId val="194230144"/>
      </c:lineChart>
      <c:catAx>
        <c:axId val="194185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4230144"/>
        <c:crosses val="autoZero"/>
        <c:auto val="1"/>
        <c:lblAlgn val="ctr"/>
        <c:lblOffset val="100"/>
        <c:noMultiLvlLbl val="0"/>
      </c:catAx>
      <c:valAx>
        <c:axId val="1942301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941854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618835048290778"/>
          <c:y val="8.7170228392375371E-2"/>
          <c:w val="0.23171335228098153"/>
          <c:h val="0.85726417533028876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2018.xlsx]Datos15!Tabla dinámica16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Provincia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100"/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Datos15!$G$3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 sz="1100"/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Datos15!$F$4:$F$7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Datos15!$G$4:$G$7</c:f>
              <c:numCache>
                <c:formatCode>General</c:formatCode>
                <c:ptCount val="3"/>
                <c:pt idx="0">
                  <c:v>25</c:v>
                </c:pt>
                <c:pt idx="1">
                  <c:v>158</c:v>
                </c:pt>
                <c:pt idx="2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77-4CEF-8359-945331543F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</c:extLst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2018.xlsx]Datos15!Tabla dinámica17</c:name>
    <c:fmtId val="2"/>
  </c:pivotSource>
  <c:chart>
    <c:title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Datos15!$G$10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Lbls>
            <c:spPr/>
            <c:txPr>
              <a:bodyPr/>
              <a:lstStyle/>
              <a:p>
                <a:pPr>
                  <a:defRPr/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Datos15!$F$11:$F$30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Datos15!$G$11:$G$30</c:f>
              <c:numCache>
                <c:formatCode>General</c:formatCode>
                <c:ptCount val="19"/>
                <c:pt idx="0">
                  <c:v>2</c:v>
                </c:pt>
                <c:pt idx="1">
                  <c:v>2</c:v>
                </c:pt>
                <c:pt idx="2">
                  <c:v>47</c:v>
                </c:pt>
                <c:pt idx="3">
                  <c:v>2</c:v>
                </c:pt>
                <c:pt idx="4">
                  <c:v>9</c:v>
                </c:pt>
                <c:pt idx="5">
                  <c:v>5</c:v>
                </c:pt>
                <c:pt idx="6">
                  <c:v>2</c:v>
                </c:pt>
                <c:pt idx="7">
                  <c:v>11</c:v>
                </c:pt>
                <c:pt idx="8">
                  <c:v>6</c:v>
                </c:pt>
                <c:pt idx="9">
                  <c:v>13</c:v>
                </c:pt>
                <c:pt idx="10">
                  <c:v>49</c:v>
                </c:pt>
                <c:pt idx="11">
                  <c:v>0</c:v>
                </c:pt>
                <c:pt idx="12">
                  <c:v>13</c:v>
                </c:pt>
                <c:pt idx="13">
                  <c:v>34</c:v>
                </c:pt>
                <c:pt idx="14">
                  <c:v>6</c:v>
                </c:pt>
                <c:pt idx="15">
                  <c:v>9</c:v>
                </c:pt>
                <c:pt idx="16">
                  <c:v>1</c:v>
                </c:pt>
                <c:pt idx="17">
                  <c:v>10</c:v>
                </c:pt>
                <c:pt idx="1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4-4A5C-BF9C-8331DD26D1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13344"/>
        <c:axId val="195114880"/>
      </c:barChart>
      <c:catAx>
        <c:axId val="195113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5114880"/>
        <c:crosses val="autoZero"/>
        <c:auto val="1"/>
        <c:lblAlgn val="ctr"/>
        <c:lblOffset val="100"/>
        <c:noMultiLvlLbl val="0"/>
      </c:catAx>
      <c:valAx>
        <c:axId val="1951148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951133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2018.xlsx]Datos15!Tabla dinámica18</c:name>
    <c:fmtId val="2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Datos15!$G$33:$G$34</c:f>
              <c:strCache>
                <c:ptCount val="1"/>
                <c:pt idx="0">
                  <c:v>Canela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29-4A60-9093-411C98F2AECD}"/>
            </c:ext>
          </c:extLst>
        </c:ser>
        <c:ser>
          <c:idx val="1"/>
          <c:order val="1"/>
          <c:tx>
            <c:strRef>
              <c:f>Datos15!$H$33:$H$34</c:f>
              <c:strCache>
                <c:ptCount val="1"/>
                <c:pt idx="0">
                  <c:v>Combarbalá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Datos15!$H$35:$H$42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F029-4A60-9093-411C98F2AECD}"/>
            </c:ext>
          </c:extLst>
        </c:ser>
        <c:ser>
          <c:idx val="2"/>
          <c:order val="2"/>
          <c:tx>
            <c:strRef>
              <c:f>Datos15!$I$33:$I$34</c:f>
              <c:strCache>
                <c:ptCount val="1"/>
                <c:pt idx="0">
                  <c:v>Coquimbo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Datos15!$I$35:$I$42</c:f>
              <c:numCache>
                <c:formatCode>General</c:formatCode>
                <c:ptCount val="7"/>
                <c:pt idx="0">
                  <c:v>6</c:v>
                </c:pt>
                <c:pt idx="1">
                  <c:v>1</c:v>
                </c:pt>
                <c:pt idx="2">
                  <c:v>7</c:v>
                </c:pt>
                <c:pt idx="3">
                  <c:v>12</c:v>
                </c:pt>
                <c:pt idx="4">
                  <c:v>10</c:v>
                </c:pt>
                <c:pt idx="5">
                  <c:v>6</c:v>
                </c:pt>
                <c:pt idx="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F029-4A60-9093-411C98F2AECD}"/>
            </c:ext>
          </c:extLst>
        </c:ser>
        <c:ser>
          <c:idx val="3"/>
          <c:order val="3"/>
          <c:tx>
            <c:strRef>
              <c:f>Datos15!$J$33:$J$34</c:f>
              <c:strCache>
                <c:ptCount val="1"/>
                <c:pt idx="0">
                  <c:v>Hospital Andacollo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Datos15!$J$35:$J$42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F029-4A60-9093-411C98F2AECD}"/>
            </c:ext>
          </c:extLst>
        </c:ser>
        <c:ser>
          <c:idx val="4"/>
          <c:order val="4"/>
          <c:tx>
            <c:strRef>
              <c:f>Datos15!$K$33:$K$34</c:f>
              <c:strCache>
                <c:ptCount val="1"/>
                <c:pt idx="0">
                  <c:v>Hospital Combarbalá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Datos15!$K$35:$K$42</c:f>
              <c:numCache>
                <c:formatCode>General</c:formatCode>
                <c:ptCount val="7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F029-4A60-9093-411C98F2AECD}"/>
            </c:ext>
          </c:extLst>
        </c:ser>
        <c:ser>
          <c:idx val="5"/>
          <c:order val="5"/>
          <c:tx>
            <c:strRef>
              <c:f>Datos15!$L$33:$L$34</c:f>
              <c:strCache>
                <c:ptCount val="1"/>
                <c:pt idx="0">
                  <c:v>Hospital Los Vilos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Datos15!$L$35:$L$42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F029-4A60-9093-411C98F2AECD}"/>
            </c:ext>
          </c:extLst>
        </c:ser>
        <c:ser>
          <c:idx val="6"/>
          <c:order val="6"/>
          <c:tx>
            <c:strRef>
              <c:f>Datos15!$M$33:$M$34</c:f>
              <c:strCache>
                <c:ptCount val="1"/>
                <c:pt idx="0">
                  <c:v>Hospital Salamanca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Datos15!$M$35:$M$42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F029-4A60-9093-411C98F2AECD}"/>
            </c:ext>
          </c:extLst>
        </c:ser>
        <c:ser>
          <c:idx val="7"/>
          <c:order val="7"/>
          <c:tx>
            <c:strRef>
              <c:f>Datos15!$N$33:$N$34</c:f>
              <c:strCache>
                <c:ptCount val="1"/>
                <c:pt idx="0">
                  <c:v>Hospital Vicuña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Datos15!$N$35:$N$42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F029-4A60-9093-411C98F2AECD}"/>
            </c:ext>
          </c:extLst>
        </c:ser>
        <c:ser>
          <c:idx val="8"/>
          <c:order val="8"/>
          <c:tx>
            <c:strRef>
              <c:f>Datos15!$O$33:$O$34</c:f>
              <c:strCache>
                <c:ptCount val="1"/>
                <c:pt idx="0">
                  <c:v>Illapel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Datos15!$O$35:$O$42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F029-4A60-9093-411C98F2AECD}"/>
            </c:ext>
          </c:extLst>
        </c:ser>
        <c:ser>
          <c:idx val="9"/>
          <c:order val="9"/>
          <c:tx>
            <c:strRef>
              <c:f>Datos15!$P$33:$P$34</c:f>
              <c:strCache>
                <c:ptCount val="1"/>
                <c:pt idx="0">
                  <c:v>La Higuera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Datos15!$P$35:$P$42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F029-4A60-9093-411C98F2AECD}"/>
            </c:ext>
          </c:extLst>
        </c:ser>
        <c:ser>
          <c:idx val="10"/>
          <c:order val="10"/>
          <c:tx>
            <c:strRef>
              <c:f>Datos15!$Q$33:$Q$34</c:f>
              <c:strCache>
                <c:ptCount val="1"/>
                <c:pt idx="0">
                  <c:v>La Serena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Datos15!$Q$35:$Q$42</c:f>
              <c:numCache>
                <c:formatCode>General</c:formatCode>
                <c:ptCount val="7"/>
                <c:pt idx="0">
                  <c:v>3</c:v>
                </c:pt>
                <c:pt idx="1">
                  <c:v>3</c:v>
                </c:pt>
                <c:pt idx="2">
                  <c:v>7</c:v>
                </c:pt>
                <c:pt idx="3">
                  <c:v>8</c:v>
                </c:pt>
                <c:pt idx="4">
                  <c:v>6</c:v>
                </c:pt>
                <c:pt idx="5">
                  <c:v>9</c:v>
                </c:pt>
                <c:pt idx="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F029-4A60-9093-411C98F2AECD}"/>
            </c:ext>
          </c:extLst>
        </c:ser>
        <c:ser>
          <c:idx val="11"/>
          <c:order val="11"/>
          <c:tx>
            <c:strRef>
              <c:f>Datos15!$R$33:$R$34</c:f>
              <c:strCache>
                <c:ptCount val="1"/>
                <c:pt idx="0">
                  <c:v>Los Vilos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Datos15!$R$35:$R$42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F029-4A60-9093-411C98F2AECD}"/>
            </c:ext>
          </c:extLst>
        </c:ser>
        <c:ser>
          <c:idx val="12"/>
          <c:order val="12"/>
          <c:tx>
            <c:strRef>
              <c:f>Datos15!$S$33:$S$34</c:f>
              <c:strCache>
                <c:ptCount val="1"/>
                <c:pt idx="0">
                  <c:v>Monte Patria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Datos15!$S$35:$S$42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F029-4A60-9093-411C98F2AECD}"/>
            </c:ext>
          </c:extLst>
        </c:ser>
        <c:ser>
          <c:idx val="13"/>
          <c:order val="13"/>
          <c:tx>
            <c:strRef>
              <c:f>Datos15!$T$33:$T$34</c:f>
              <c:strCache>
                <c:ptCount val="1"/>
                <c:pt idx="0">
                  <c:v>Ovalle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Datos15!$T$35:$T$42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5</c:v>
                </c:pt>
                <c:pt idx="4">
                  <c:v>2</c:v>
                </c:pt>
                <c:pt idx="5">
                  <c:v>5</c:v>
                </c:pt>
                <c:pt idx="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F029-4A60-9093-411C98F2AECD}"/>
            </c:ext>
          </c:extLst>
        </c:ser>
        <c:ser>
          <c:idx val="14"/>
          <c:order val="14"/>
          <c:tx>
            <c:strRef>
              <c:f>Datos15!$U$33:$U$34</c:f>
              <c:strCache>
                <c:ptCount val="1"/>
                <c:pt idx="0">
                  <c:v>Paihuano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Datos15!$U$35:$U$42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F029-4A60-9093-411C98F2AECD}"/>
            </c:ext>
          </c:extLst>
        </c:ser>
        <c:ser>
          <c:idx val="15"/>
          <c:order val="15"/>
          <c:tx>
            <c:strRef>
              <c:f>Datos15!$V$33:$V$34</c:f>
              <c:strCache>
                <c:ptCount val="1"/>
                <c:pt idx="0">
                  <c:v>Punitaqui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Datos15!$V$35:$V$42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F029-4A60-9093-411C98F2AECD}"/>
            </c:ext>
          </c:extLst>
        </c:ser>
        <c:ser>
          <c:idx val="16"/>
          <c:order val="16"/>
          <c:tx>
            <c:strRef>
              <c:f>Datos15!$W$33:$W$34</c:f>
              <c:strCache>
                <c:ptCount val="1"/>
                <c:pt idx="0">
                  <c:v>Río Hurtado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Datos15!$W$35:$W$42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F029-4A60-9093-411C98F2AECD}"/>
            </c:ext>
          </c:extLst>
        </c:ser>
        <c:ser>
          <c:idx val="17"/>
          <c:order val="17"/>
          <c:tx>
            <c:strRef>
              <c:f>Datos15!$X$33:$X$34</c:f>
              <c:strCache>
                <c:ptCount val="1"/>
                <c:pt idx="0">
                  <c:v>Salamanca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Datos15!$X$35:$X$42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F029-4A60-9093-411C98F2AECD}"/>
            </c:ext>
          </c:extLst>
        </c:ser>
        <c:ser>
          <c:idx val="18"/>
          <c:order val="18"/>
          <c:tx>
            <c:strRef>
              <c:f>Datos15!$Y$33:$Y$34</c:f>
              <c:strCache>
                <c:ptCount val="1"/>
                <c:pt idx="0">
                  <c:v>Vicuña</c:v>
                </c:pt>
              </c:strCache>
            </c:strRef>
          </c:tx>
          <c:marker>
            <c:symbol val="none"/>
          </c:marker>
          <c:cat>
            <c:strRef>
              <c:f>Datos15!$F$35:$F$42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Datos15!$Y$35:$Y$42</c:f>
              <c:numCache>
                <c:formatCode>General</c:formatCode>
                <c:ptCount val="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8</c:v>
                </c:pt>
                <c:pt idx="5">
                  <c:v>2</c:v>
                </c:pt>
                <c:pt idx="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F029-4A60-9093-411C98F2A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223232"/>
        <c:axId val="204224768"/>
      </c:lineChart>
      <c:catAx>
        <c:axId val="204223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4224768"/>
        <c:crosses val="autoZero"/>
        <c:auto val="1"/>
        <c:lblAlgn val="ctr"/>
        <c:lblOffset val="100"/>
        <c:noMultiLvlLbl val="0"/>
      </c:catAx>
      <c:valAx>
        <c:axId val="204224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042232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967957130358713"/>
          <c:y val="5.8265893846602509E-2"/>
          <c:w val="0.31920931758530185"/>
          <c:h val="0.91124599008457274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2018.xlsx]Datos17.1!TablaDinámica1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4.712162414686618E-2"/>
              <c:y val="3.7263828729169932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no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39471601783409749"/>
                  <c:h val="0.14028204145151921"/>
                </c:manualLayout>
              </c15:layout>
            </c:ext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Datos17.1!$G$3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210-4A89-BE19-105C2B26CB7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210-4A89-BE19-105C2B26CB7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210-4A89-BE19-105C2B26CB7C}"/>
              </c:ext>
            </c:extLst>
          </c:dPt>
          <c:dLbls>
            <c:dLbl>
              <c:idx val="0"/>
              <c:layout>
                <c:manualLayout>
                  <c:x val="-4.712162414686618E-2"/>
                  <c:y val="3.726382872916993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9471601783409749"/>
                      <c:h val="0.1402820414515192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0210-4A89-BE19-105C2B26CB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Datos17.1!$F$4:$F$7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Datos17.1!$G$4:$G$7</c:f>
              <c:numCache>
                <c:formatCode>General</c:formatCode>
                <c:ptCount val="3"/>
                <c:pt idx="0">
                  <c:v>13</c:v>
                </c:pt>
                <c:pt idx="1">
                  <c:v>331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B42-4676-B92D-2DDD29347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2018.xlsx]Datos17.1!TablaDinámica2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Datos17.1!$G$10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Datos17.1!$F$11:$F$30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Datos17.1!$G$11:$G$30</c:f>
              <c:numCache>
                <c:formatCode>General</c:formatCode>
                <c:ptCount val="19"/>
                <c:pt idx="0">
                  <c:v>1</c:v>
                </c:pt>
                <c:pt idx="1">
                  <c:v>0</c:v>
                </c:pt>
                <c:pt idx="2">
                  <c:v>293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12</c:v>
                </c:pt>
                <c:pt idx="9">
                  <c:v>0</c:v>
                </c:pt>
                <c:pt idx="10">
                  <c:v>38</c:v>
                </c:pt>
                <c:pt idx="11">
                  <c:v>0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5C-4200-BD19-9F66EA78A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2441568"/>
        <c:axId val="712437632"/>
      </c:barChart>
      <c:catAx>
        <c:axId val="71244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712437632"/>
        <c:crosses val="autoZero"/>
        <c:auto val="1"/>
        <c:lblAlgn val="ctr"/>
        <c:lblOffset val="100"/>
        <c:noMultiLvlLbl val="0"/>
      </c:catAx>
      <c:valAx>
        <c:axId val="7124376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712441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2018.xlsx]Datos17.1!TablaDinámica3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Datos17.1!$G$33:$G$34</c:f>
              <c:strCache>
                <c:ptCount val="1"/>
                <c:pt idx="0">
                  <c:v>Canela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0E-4CF9-9DA2-6B73F9B8E050}"/>
            </c:ext>
          </c:extLst>
        </c:ser>
        <c:ser>
          <c:idx val="1"/>
          <c:order val="1"/>
          <c:tx>
            <c:strRef>
              <c:f>Datos17.1!$H$33:$H$34</c:f>
              <c:strCache>
                <c:ptCount val="1"/>
                <c:pt idx="0">
                  <c:v>Combarbalá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Datos17.1!$H$35:$H$42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E-4CF9-9DA2-6B73F9B8E050}"/>
            </c:ext>
          </c:extLst>
        </c:ser>
        <c:ser>
          <c:idx val="2"/>
          <c:order val="2"/>
          <c:tx>
            <c:strRef>
              <c:f>Datos17.1!$I$33:$I$34</c:f>
              <c:strCache>
                <c:ptCount val="1"/>
                <c:pt idx="0">
                  <c:v>Coquimbo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Datos17.1!$I$35:$I$42</c:f>
              <c:numCache>
                <c:formatCode>General</c:formatCode>
                <c:ptCount val="7"/>
                <c:pt idx="0">
                  <c:v>33</c:v>
                </c:pt>
                <c:pt idx="1">
                  <c:v>65</c:v>
                </c:pt>
                <c:pt idx="2">
                  <c:v>37</c:v>
                </c:pt>
                <c:pt idx="3">
                  <c:v>43</c:v>
                </c:pt>
                <c:pt idx="4">
                  <c:v>34</c:v>
                </c:pt>
                <c:pt idx="5">
                  <c:v>48</c:v>
                </c:pt>
                <c:pt idx="6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E-4CF9-9DA2-6B73F9B8E050}"/>
            </c:ext>
          </c:extLst>
        </c:ser>
        <c:ser>
          <c:idx val="3"/>
          <c:order val="3"/>
          <c:tx>
            <c:strRef>
              <c:f>Datos17.1!$J$33:$J$34</c:f>
              <c:strCache>
                <c:ptCount val="1"/>
                <c:pt idx="0">
                  <c:v>Hospital Andacollo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Datos17.1!$J$35:$J$42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E-4CF9-9DA2-6B73F9B8E050}"/>
            </c:ext>
          </c:extLst>
        </c:ser>
        <c:ser>
          <c:idx val="4"/>
          <c:order val="4"/>
          <c:tx>
            <c:strRef>
              <c:f>Datos17.1!$K$33:$K$34</c:f>
              <c:strCache>
                <c:ptCount val="1"/>
                <c:pt idx="0">
                  <c:v>Hospital Combarbalá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Datos17.1!$K$35:$K$42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0E-4CF9-9DA2-6B73F9B8E050}"/>
            </c:ext>
          </c:extLst>
        </c:ser>
        <c:ser>
          <c:idx val="5"/>
          <c:order val="5"/>
          <c:tx>
            <c:strRef>
              <c:f>Datos17.1!$L$33:$L$34</c:f>
              <c:strCache>
                <c:ptCount val="1"/>
                <c:pt idx="0">
                  <c:v>Hospital Los Vilos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Datos17.1!$L$35:$L$42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50E-4CF9-9DA2-6B73F9B8E050}"/>
            </c:ext>
          </c:extLst>
        </c:ser>
        <c:ser>
          <c:idx val="6"/>
          <c:order val="6"/>
          <c:tx>
            <c:strRef>
              <c:f>Datos17.1!$M$33:$M$34</c:f>
              <c:strCache>
                <c:ptCount val="1"/>
                <c:pt idx="0">
                  <c:v>Hospital Salamanca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Datos17.1!$M$35:$M$42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50E-4CF9-9DA2-6B73F9B8E050}"/>
            </c:ext>
          </c:extLst>
        </c:ser>
        <c:ser>
          <c:idx val="7"/>
          <c:order val="7"/>
          <c:tx>
            <c:strRef>
              <c:f>Datos17.1!$N$33:$N$34</c:f>
              <c:strCache>
                <c:ptCount val="1"/>
                <c:pt idx="0">
                  <c:v>Hospital Vicuña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Datos17.1!$N$35:$N$42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50E-4CF9-9DA2-6B73F9B8E050}"/>
            </c:ext>
          </c:extLst>
        </c:ser>
        <c:ser>
          <c:idx val="8"/>
          <c:order val="8"/>
          <c:tx>
            <c:strRef>
              <c:f>Datos17.1!$O$33:$O$34</c:f>
              <c:strCache>
                <c:ptCount val="1"/>
                <c:pt idx="0">
                  <c:v>Illapel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Datos17.1!$O$35:$O$42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50E-4CF9-9DA2-6B73F9B8E050}"/>
            </c:ext>
          </c:extLst>
        </c:ser>
        <c:ser>
          <c:idx val="9"/>
          <c:order val="9"/>
          <c:tx>
            <c:strRef>
              <c:f>Datos17.1!$P$33:$P$34</c:f>
              <c:strCache>
                <c:ptCount val="1"/>
                <c:pt idx="0">
                  <c:v>La Higuera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Datos17.1!$P$35:$P$42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50E-4CF9-9DA2-6B73F9B8E050}"/>
            </c:ext>
          </c:extLst>
        </c:ser>
        <c:ser>
          <c:idx val="10"/>
          <c:order val="10"/>
          <c:tx>
            <c:strRef>
              <c:f>Datos17.1!$Q$33:$Q$34</c:f>
              <c:strCache>
                <c:ptCount val="1"/>
                <c:pt idx="0">
                  <c:v>La Serena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Datos17.1!$Q$35:$Q$42</c:f>
              <c:numCache>
                <c:formatCode>General</c:formatCode>
                <c:ptCount val="7"/>
                <c:pt idx="0">
                  <c:v>8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9</c:v>
                </c:pt>
                <c:pt idx="5">
                  <c:v>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50E-4CF9-9DA2-6B73F9B8E050}"/>
            </c:ext>
          </c:extLst>
        </c:ser>
        <c:ser>
          <c:idx val="11"/>
          <c:order val="11"/>
          <c:tx>
            <c:strRef>
              <c:f>Datos17.1!$R$33:$R$34</c:f>
              <c:strCache>
                <c:ptCount val="1"/>
                <c:pt idx="0">
                  <c:v>Los Vilos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Datos17.1!$R$35:$R$42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50E-4CF9-9DA2-6B73F9B8E050}"/>
            </c:ext>
          </c:extLst>
        </c:ser>
        <c:ser>
          <c:idx val="12"/>
          <c:order val="12"/>
          <c:tx>
            <c:strRef>
              <c:f>Datos17.1!$S$33:$S$34</c:f>
              <c:strCache>
                <c:ptCount val="1"/>
                <c:pt idx="0">
                  <c:v>Monte Patria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Datos17.1!$S$35:$S$42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50E-4CF9-9DA2-6B73F9B8E050}"/>
            </c:ext>
          </c:extLst>
        </c:ser>
        <c:ser>
          <c:idx val="13"/>
          <c:order val="13"/>
          <c:tx>
            <c:strRef>
              <c:f>Datos17.1!$T$33:$T$34</c:f>
              <c:strCache>
                <c:ptCount val="1"/>
                <c:pt idx="0">
                  <c:v>Ovalle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Datos17.1!$T$35:$T$42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50E-4CF9-9DA2-6B73F9B8E050}"/>
            </c:ext>
          </c:extLst>
        </c:ser>
        <c:ser>
          <c:idx val="14"/>
          <c:order val="14"/>
          <c:tx>
            <c:strRef>
              <c:f>Datos17.1!$U$33:$U$34</c:f>
              <c:strCache>
                <c:ptCount val="1"/>
                <c:pt idx="0">
                  <c:v>Paihuano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Datos17.1!$U$35:$U$42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950E-4CF9-9DA2-6B73F9B8E050}"/>
            </c:ext>
          </c:extLst>
        </c:ser>
        <c:ser>
          <c:idx val="15"/>
          <c:order val="15"/>
          <c:tx>
            <c:strRef>
              <c:f>Datos17.1!$V$33:$V$34</c:f>
              <c:strCache>
                <c:ptCount val="1"/>
                <c:pt idx="0">
                  <c:v>Punitaqui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Datos17.1!$V$35:$V$42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50E-4CF9-9DA2-6B73F9B8E050}"/>
            </c:ext>
          </c:extLst>
        </c:ser>
        <c:ser>
          <c:idx val="16"/>
          <c:order val="16"/>
          <c:tx>
            <c:strRef>
              <c:f>Datos17.1!$W$33:$W$34</c:f>
              <c:strCache>
                <c:ptCount val="1"/>
                <c:pt idx="0">
                  <c:v>Río Hurtado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Datos17.1!$W$35:$W$42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950E-4CF9-9DA2-6B73F9B8E050}"/>
            </c:ext>
          </c:extLst>
        </c:ser>
        <c:ser>
          <c:idx val="17"/>
          <c:order val="17"/>
          <c:tx>
            <c:strRef>
              <c:f>Datos17.1!$X$33:$X$34</c:f>
              <c:strCache>
                <c:ptCount val="1"/>
                <c:pt idx="0">
                  <c:v>Salamanca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Datos17.1!$X$35:$X$42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950E-4CF9-9DA2-6B73F9B8E050}"/>
            </c:ext>
          </c:extLst>
        </c:ser>
        <c:ser>
          <c:idx val="18"/>
          <c:order val="18"/>
          <c:tx>
            <c:strRef>
              <c:f>Datos17.1!$Y$33:$Y$34</c:f>
              <c:strCache>
                <c:ptCount val="1"/>
                <c:pt idx="0">
                  <c:v>Vicuña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Datos17.1!$Y$35:$Y$42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950E-4CF9-9DA2-6B73F9B8E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0046400"/>
        <c:axId val="750047056"/>
      </c:lineChart>
      <c:catAx>
        <c:axId val="75004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750047056"/>
        <c:crosses val="autoZero"/>
        <c:auto val="1"/>
        <c:lblAlgn val="ctr"/>
        <c:lblOffset val="100"/>
        <c:noMultiLvlLbl val="0"/>
      </c:catAx>
      <c:valAx>
        <c:axId val="750047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750046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37452601392768"/>
          <c:y val="6.1425403396954362E-2"/>
          <c:w val="0.21417926720580535"/>
          <c:h val="0.900006029244535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2018.xlsx]Datos17.2!TablaDinámica6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Datos17.2!$G$33:$G$34</c:f>
              <c:strCache>
                <c:ptCount val="1"/>
                <c:pt idx="0">
                  <c:v>Canela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C4-4CAC-A7BF-07D9123D855F}"/>
            </c:ext>
          </c:extLst>
        </c:ser>
        <c:ser>
          <c:idx val="1"/>
          <c:order val="1"/>
          <c:tx>
            <c:strRef>
              <c:f>Datos17.2!$H$33:$H$34</c:f>
              <c:strCache>
                <c:ptCount val="1"/>
                <c:pt idx="0">
                  <c:v>Combarbalá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Datos17.2!$H$35:$H$42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9</c:v>
                </c:pt>
                <c:pt idx="4">
                  <c:v>7</c:v>
                </c:pt>
                <c:pt idx="5">
                  <c:v>8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C4-4CAC-A7BF-07D9123D855F}"/>
            </c:ext>
          </c:extLst>
        </c:ser>
        <c:ser>
          <c:idx val="2"/>
          <c:order val="2"/>
          <c:tx>
            <c:strRef>
              <c:f>Datos17.2!$I$33:$I$34</c:f>
              <c:strCache>
                <c:ptCount val="1"/>
                <c:pt idx="0">
                  <c:v>Coquimbo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Datos17.2!$I$35:$I$42</c:f>
              <c:numCache>
                <c:formatCode>General</c:formatCode>
                <c:ptCount val="7"/>
                <c:pt idx="0">
                  <c:v>104</c:v>
                </c:pt>
                <c:pt idx="1">
                  <c:v>29</c:v>
                </c:pt>
                <c:pt idx="2">
                  <c:v>42</c:v>
                </c:pt>
                <c:pt idx="3">
                  <c:v>29</c:v>
                </c:pt>
                <c:pt idx="4">
                  <c:v>19</c:v>
                </c:pt>
                <c:pt idx="5">
                  <c:v>20</c:v>
                </c:pt>
                <c:pt idx="6">
                  <c:v>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C4-4CAC-A7BF-07D9123D855F}"/>
            </c:ext>
          </c:extLst>
        </c:ser>
        <c:ser>
          <c:idx val="3"/>
          <c:order val="3"/>
          <c:tx>
            <c:strRef>
              <c:f>Datos17.2!$J$33:$J$34</c:f>
              <c:strCache>
                <c:ptCount val="1"/>
                <c:pt idx="0">
                  <c:v>Hospital Andacollo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Datos17.2!$J$35:$J$42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15</c:v>
                </c:pt>
                <c:pt idx="4">
                  <c:v>10</c:v>
                </c:pt>
                <c:pt idx="5">
                  <c:v>10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C4-4CAC-A7BF-07D9123D855F}"/>
            </c:ext>
          </c:extLst>
        </c:ser>
        <c:ser>
          <c:idx val="4"/>
          <c:order val="4"/>
          <c:tx>
            <c:strRef>
              <c:f>Datos17.2!$K$33:$K$34</c:f>
              <c:strCache>
                <c:ptCount val="1"/>
                <c:pt idx="0">
                  <c:v>Hospital Combarbalá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Datos17.2!$K$35:$K$42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C4-4CAC-A7BF-07D9123D855F}"/>
            </c:ext>
          </c:extLst>
        </c:ser>
        <c:ser>
          <c:idx val="5"/>
          <c:order val="5"/>
          <c:tx>
            <c:strRef>
              <c:f>Datos17.2!$L$33:$L$34</c:f>
              <c:strCache>
                <c:ptCount val="1"/>
                <c:pt idx="0">
                  <c:v>Hospital Los Vilos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Datos17.2!$L$35:$L$42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8C4-4CAC-A7BF-07D9123D855F}"/>
            </c:ext>
          </c:extLst>
        </c:ser>
        <c:ser>
          <c:idx val="6"/>
          <c:order val="6"/>
          <c:tx>
            <c:strRef>
              <c:f>Datos17.2!$M$33:$M$34</c:f>
              <c:strCache>
                <c:ptCount val="1"/>
                <c:pt idx="0">
                  <c:v>Hospital Salamanca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Datos17.2!$M$35:$M$42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8C4-4CAC-A7BF-07D9123D855F}"/>
            </c:ext>
          </c:extLst>
        </c:ser>
        <c:ser>
          <c:idx val="7"/>
          <c:order val="7"/>
          <c:tx>
            <c:strRef>
              <c:f>Datos17.2!$N$33:$N$34</c:f>
              <c:strCache>
                <c:ptCount val="1"/>
                <c:pt idx="0">
                  <c:v>Hospital Vicuña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Datos17.2!$N$35:$N$42</c:f>
              <c:numCache>
                <c:formatCode>General</c:formatCode>
                <c:ptCount val="7"/>
                <c:pt idx="0">
                  <c:v>61</c:v>
                </c:pt>
                <c:pt idx="1">
                  <c:v>0</c:v>
                </c:pt>
                <c:pt idx="2">
                  <c:v>359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8C4-4CAC-A7BF-07D9123D855F}"/>
            </c:ext>
          </c:extLst>
        </c:ser>
        <c:ser>
          <c:idx val="8"/>
          <c:order val="8"/>
          <c:tx>
            <c:strRef>
              <c:f>Datos17.2!$O$33:$O$34</c:f>
              <c:strCache>
                <c:ptCount val="1"/>
                <c:pt idx="0">
                  <c:v>Illapel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Datos17.2!$O$35:$O$42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8C4-4CAC-A7BF-07D9123D855F}"/>
            </c:ext>
          </c:extLst>
        </c:ser>
        <c:ser>
          <c:idx val="9"/>
          <c:order val="9"/>
          <c:tx>
            <c:strRef>
              <c:f>Datos17.2!$P$33:$P$34</c:f>
              <c:strCache>
                <c:ptCount val="1"/>
                <c:pt idx="0">
                  <c:v>La Higuera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Datos17.2!$P$35:$P$42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15</c:v>
                </c:pt>
                <c:pt idx="4">
                  <c:v>6</c:v>
                </c:pt>
                <c:pt idx="5">
                  <c:v>24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8C4-4CAC-A7BF-07D9123D855F}"/>
            </c:ext>
          </c:extLst>
        </c:ser>
        <c:ser>
          <c:idx val="10"/>
          <c:order val="10"/>
          <c:tx>
            <c:strRef>
              <c:f>Datos17.2!$Q$33:$Q$34</c:f>
              <c:strCache>
                <c:ptCount val="1"/>
                <c:pt idx="0">
                  <c:v>La Serena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Datos17.2!$Q$35:$Q$42</c:f>
              <c:numCache>
                <c:formatCode>General</c:formatCode>
                <c:ptCount val="7"/>
                <c:pt idx="0">
                  <c:v>24</c:v>
                </c:pt>
                <c:pt idx="1">
                  <c:v>136</c:v>
                </c:pt>
                <c:pt idx="2">
                  <c:v>1</c:v>
                </c:pt>
                <c:pt idx="3">
                  <c:v>15</c:v>
                </c:pt>
                <c:pt idx="4">
                  <c:v>15</c:v>
                </c:pt>
                <c:pt idx="5">
                  <c:v>13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8C4-4CAC-A7BF-07D9123D855F}"/>
            </c:ext>
          </c:extLst>
        </c:ser>
        <c:ser>
          <c:idx val="11"/>
          <c:order val="11"/>
          <c:tx>
            <c:strRef>
              <c:f>Datos17.2!$R$33:$R$34</c:f>
              <c:strCache>
                <c:ptCount val="1"/>
                <c:pt idx="0">
                  <c:v>Los Vilos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Datos17.2!$R$35:$R$42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8C4-4CAC-A7BF-07D9123D855F}"/>
            </c:ext>
          </c:extLst>
        </c:ser>
        <c:ser>
          <c:idx val="12"/>
          <c:order val="12"/>
          <c:tx>
            <c:strRef>
              <c:f>Datos17.2!$S$33:$S$34</c:f>
              <c:strCache>
                <c:ptCount val="1"/>
                <c:pt idx="0">
                  <c:v>Monte Patria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Datos17.2!$S$35:$S$42</c:f>
              <c:numCache>
                <c:formatCode>General</c:formatCode>
                <c:ptCount val="7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8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8C4-4CAC-A7BF-07D9123D855F}"/>
            </c:ext>
          </c:extLst>
        </c:ser>
        <c:ser>
          <c:idx val="13"/>
          <c:order val="13"/>
          <c:tx>
            <c:strRef>
              <c:f>Datos17.2!$T$33:$T$34</c:f>
              <c:strCache>
                <c:ptCount val="1"/>
                <c:pt idx="0">
                  <c:v>Ovalle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Datos17.2!$T$35:$T$42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8C4-4CAC-A7BF-07D9123D855F}"/>
            </c:ext>
          </c:extLst>
        </c:ser>
        <c:ser>
          <c:idx val="14"/>
          <c:order val="14"/>
          <c:tx>
            <c:strRef>
              <c:f>Datos17.2!$U$33:$U$34</c:f>
              <c:strCache>
                <c:ptCount val="1"/>
                <c:pt idx="0">
                  <c:v>Paihuano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Datos17.2!$U$35:$U$42</c:f>
              <c:numCache>
                <c:formatCode>General</c:formatCode>
                <c:ptCount val="7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78C4-4CAC-A7BF-07D9123D855F}"/>
            </c:ext>
          </c:extLst>
        </c:ser>
        <c:ser>
          <c:idx val="15"/>
          <c:order val="15"/>
          <c:tx>
            <c:strRef>
              <c:f>Datos17.2!$V$33:$V$34</c:f>
              <c:strCache>
                <c:ptCount val="1"/>
                <c:pt idx="0">
                  <c:v>Punitaqui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Datos17.2!$V$35:$V$42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154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8C4-4CAC-A7BF-07D9123D855F}"/>
            </c:ext>
          </c:extLst>
        </c:ser>
        <c:ser>
          <c:idx val="16"/>
          <c:order val="16"/>
          <c:tx>
            <c:strRef>
              <c:f>Datos17.2!$W$33:$W$34</c:f>
              <c:strCache>
                <c:ptCount val="1"/>
                <c:pt idx="0">
                  <c:v>Río Hurtado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Datos17.2!$W$35:$W$42</c:f>
              <c:numCache>
                <c:formatCode>General</c:formatCode>
                <c:ptCount val="7"/>
                <c:pt idx="0">
                  <c:v>0</c:v>
                </c:pt>
                <c:pt idx="1">
                  <c:v>37</c:v>
                </c:pt>
                <c:pt idx="2">
                  <c:v>55</c:v>
                </c:pt>
                <c:pt idx="3">
                  <c:v>127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8C4-4CAC-A7BF-07D9123D855F}"/>
            </c:ext>
          </c:extLst>
        </c:ser>
        <c:ser>
          <c:idx val="17"/>
          <c:order val="17"/>
          <c:tx>
            <c:strRef>
              <c:f>Datos17.2!$X$33:$X$34</c:f>
              <c:strCache>
                <c:ptCount val="1"/>
                <c:pt idx="0">
                  <c:v>Salamanca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Datos17.2!$X$35:$X$42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78C4-4CAC-A7BF-07D9123D855F}"/>
            </c:ext>
          </c:extLst>
        </c:ser>
        <c:ser>
          <c:idx val="18"/>
          <c:order val="18"/>
          <c:tx>
            <c:strRef>
              <c:f>Datos17.2!$Y$33:$Y$34</c:f>
              <c:strCache>
                <c:ptCount val="1"/>
                <c:pt idx="0">
                  <c:v>Vicuña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Datos17.2!$F$35:$F$42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Datos17.2!$Y$35:$Y$42</c:f>
              <c:numCache>
                <c:formatCode>General</c:formatCode>
                <c:ptCount val="7"/>
                <c:pt idx="0">
                  <c:v>61</c:v>
                </c:pt>
                <c:pt idx="1">
                  <c:v>0</c:v>
                </c:pt>
                <c:pt idx="2">
                  <c:v>363</c:v>
                </c:pt>
                <c:pt idx="3">
                  <c:v>2</c:v>
                </c:pt>
                <c:pt idx="4">
                  <c:v>6</c:v>
                </c:pt>
                <c:pt idx="5">
                  <c:v>1</c:v>
                </c:pt>
                <c:pt idx="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8C4-4CAC-A7BF-07D9123D8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0035576"/>
        <c:axId val="750034920"/>
      </c:lineChart>
      <c:catAx>
        <c:axId val="750035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750034920"/>
        <c:crosses val="autoZero"/>
        <c:auto val="1"/>
        <c:lblAlgn val="ctr"/>
        <c:lblOffset val="100"/>
        <c:noMultiLvlLbl val="0"/>
      </c:catAx>
      <c:valAx>
        <c:axId val="750034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750035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17141447149895"/>
          <c:y val="3.8568555789392854E-2"/>
          <c:w val="0.21377585721471257"/>
          <c:h val="0.900005759276634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2018.xlsx]Datos17.2!TablaDinámica5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Datos17.2!$G$10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Datos17.2!$F$11:$F$30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Datos17.2!$G$11:$G$30</c:f>
              <c:numCache>
                <c:formatCode>General</c:formatCode>
                <c:ptCount val="19"/>
                <c:pt idx="0">
                  <c:v>3</c:v>
                </c:pt>
                <c:pt idx="1">
                  <c:v>44</c:v>
                </c:pt>
                <c:pt idx="2">
                  <c:v>304</c:v>
                </c:pt>
                <c:pt idx="3">
                  <c:v>42</c:v>
                </c:pt>
                <c:pt idx="4">
                  <c:v>3</c:v>
                </c:pt>
                <c:pt idx="5">
                  <c:v>21</c:v>
                </c:pt>
                <c:pt idx="6">
                  <c:v>0</c:v>
                </c:pt>
                <c:pt idx="7">
                  <c:v>422</c:v>
                </c:pt>
                <c:pt idx="8">
                  <c:v>10</c:v>
                </c:pt>
                <c:pt idx="9">
                  <c:v>47</c:v>
                </c:pt>
                <c:pt idx="10">
                  <c:v>231</c:v>
                </c:pt>
                <c:pt idx="11">
                  <c:v>22</c:v>
                </c:pt>
                <c:pt idx="12">
                  <c:v>14</c:v>
                </c:pt>
                <c:pt idx="13">
                  <c:v>5</c:v>
                </c:pt>
                <c:pt idx="14">
                  <c:v>9</c:v>
                </c:pt>
                <c:pt idx="15">
                  <c:v>154</c:v>
                </c:pt>
                <c:pt idx="16">
                  <c:v>219</c:v>
                </c:pt>
                <c:pt idx="17">
                  <c:v>24</c:v>
                </c:pt>
                <c:pt idx="18">
                  <c:v>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36-4EC4-BBF5-AB21804AC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1735440"/>
        <c:axId val="741735112"/>
      </c:barChart>
      <c:catAx>
        <c:axId val="74173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741735112"/>
        <c:crosses val="autoZero"/>
        <c:auto val="1"/>
        <c:lblAlgn val="ctr"/>
        <c:lblOffset val="100"/>
        <c:noMultiLvlLbl val="0"/>
      </c:catAx>
      <c:valAx>
        <c:axId val="7417351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741735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2018.xlsx]Datos17.2!TablaDinámica4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Datos17.2!$G$3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DF-4550-A0B4-644D7BF447D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DF-4550-A0B4-644D7BF447D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DF-4550-A0B4-644D7BF447D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Datos17.2!$F$4:$F$7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Datos17.2!$G$4:$G$7</c:f>
              <c:numCache>
                <c:formatCode>General</c:formatCode>
                <c:ptCount val="3"/>
                <c:pt idx="0">
                  <c:v>80</c:v>
                </c:pt>
                <c:pt idx="1">
                  <c:v>1492</c:v>
                </c:pt>
                <c:pt idx="2">
                  <c:v>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DF-4550-A0B4-644D7BF44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2018.xlsx]Datos18.1!TablaDinámica10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Datos18.1!$G$3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96E-4D6A-9872-BAC6ABC0546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96E-4D6A-9872-BAC6ABC0546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96E-4D6A-9872-BAC6ABC0546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Datos18.1!$F$4:$F$7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Datos18.1!$G$4:$G$7</c:f>
              <c:numCache>
                <c:formatCode>General</c:formatCode>
                <c:ptCount val="3"/>
                <c:pt idx="0">
                  <c:v>2</c:v>
                </c:pt>
                <c:pt idx="1">
                  <c:v>849</c:v>
                </c:pt>
                <c:pt idx="2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96E-4D6A-9872-BAC6ABC05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2018.xlsx]Datos18.1!TablaDinámica11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Datos18.1!$G$10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Datos18.1!$F$11:$F$30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Datos18.1!$G$11:$G$30</c:f>
              <c:numCache>
                <c:formatCode>General</c:formatCode>
                <c:ptCount val="19"/>
                <c:pt idx="0">
                  <c:v>0</c:v>
                </c:pt>
                <c:pt idx="1">
                  <c:v>1</c:v>
                </c:pt>
                <c:pt idx="2">
                  <c:v>358</c:v>
                </c:pt>
                <c:pt idx="3">
                  <c:v>5</c:v>
                </c:pt>
                <c:pt idx="4">
                  <c:v>9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18</c:v>
                </c:pt>
                <c:pt idx="10">
                  <c:v>411</c:v>
                </c:pt>
                <c:pt idx="11">
                  <c:v>0</c:v>
                </c:pt>
                <c:pt idx="12">
                  <c:v>27</c:v>
                </c:pt>
                <c:pt idx="13">
                  <c:v>4</c:v>
                </c:pt>
                <c:pt idx="14">
                  <c:v>12</c:v>
                </c:pt>
                <c:pt idx="15">
                  <c:v>11</c:v>
                </c:pt>
                <c:pt idx="16">
                  <c:v>2</c:v>
                </c:pt>
                <c:pt idx="17">
                  <c:v>0</c:v>
                </c:pt>
                <c:pt idx="18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00-48EF-8AA7-CA7DBAD9E5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07845000"/>
        <c:axId val="807851888"/>
      </c:barChart>
      <c:catAx>
        <c:axId val="807845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07851888"/>
        <c:crosses val="autoZero"/>
        <c:auto val="1"/>
        <c:lblAlgn val="ctr"/>
        <c:lblOffset val="100"/>
        <c:noMultiLvlLbl val="0"/>
      </c:catAx>
      <c:valAx>
        <c:axId val="807851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07845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2018.xlsx]Datos18.1!TablaDinámica12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Datos18.1!$G$33:$G$34</c:f>
              <c:strCache>
                <c:ptCount val="1"/>
                <c:pt idx="0">
                  <c:v>Canela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07-4E27-AE6C-4540C7F77900}"/>
            </c:ext>
          </c:extLst>
        </c:ser>
        <c:ser>
          <c:idx val="1"/>
          <c:order val="1"/>
          <c:tx>
            <c:strRef>
              <c:f>Datos18.1!$H$33:$H$34</c:f>
              <c:strCache>
                <c:ptCount val="1"/>
                <c:pt idx="0">
                  <c:v>Combarbalá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Datos18.1!$H$35:$H$42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07-4E27-AE6C-4540C7F77900}"/>
            </c:ext>
          </c:extLst>
        </c:ser>
        <c:ser>
          <c:idx val="2"/>
          <c:order val="2"/>
          <c:tx>
            <c:strRef>
              <c:f>Datos18.1!$I$33:$I$34</c:f>
              <c:strCache>
                <c:ptCount val="1"/>
                <c:pt idx="0">
                  <c:v>Coquimbo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Datos18.1!$I$35:$I$42</c:f>
              <c:numCache>
                <c:formatCode>General</c:formatCode>
                <c:ptCount val="7"/>
                <c:pt idx="0">
                  <c:v>29</c:v>
                </c:pt>
                <c:pt idx="1">
                  <c:v>66</c:v>
                </c:pt>
                <c:pt idx="2">
                  <c:v>101</c:v>
                </c:pt>
                <c:pt idx="3">
                  <c:v>50</c:v>
                </c:pt>
                <c:pt idx="4">
                  <c:v>35</c:v>
                </c:pt>
                <c:pt idx="5">
                  <c:v>28</c:v>
                </c:pt>
                <c:pt idx="6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07-4E27-AE6C-4540C7F77900}"/>
            </c:ext>
          </c:extLst>
        </c:ser>
        <c:ser>
          <c:idx val="3"/>
          <c:order val="3"/>
          <c:tx>
            <c:strRef>
              <c:f>Datos18.1!$J$33:$J$34</c:f>
              <c:strCache>
                <c:ptCount val="1"/>
                <c:pt idx="0">
                  <c:v>Hospital Andacollo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Datos18.1!$J$35:$J$42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3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07-4E27-AE6C-4540C7F77900}"/>
            </c:ext>
          </c:extLst>
        </c:ser>
        <c:ser>
          <c:idx val="4"/>
          <c:order val="4"/>
          <c:tx>
            <c:strRef>
              <c:f>Datos18.1!$K$33:$K$34</c:f>
              <c:strCache>
                <c:ptCount val="1"/>
                <c:pt idx="0">
                  <c:v>Hospital Combarbalá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Datos18.1!$K$35:$K$42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07-4E27-AE6C-4540C7F77900}"/>
            </c:ext>
          </c:extLst>
        </c:ser>
        <c:ser>
          <c:idx val="5"/>
          <c:order val="5"/>
          <c:tx>
            <c:strRef>
              <c:f>Datos18.1!$L$33:$L$34</c:f>
              <c:strCache>
                <c:ptCount val="1"/>
                <c:pt idx="0">
                  <c:v>Hospital Los Vilos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Datos18.1!$L$35:$L$42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07-4E27-AE6C-4540C7F77900}"/>
            </c:ext>
          </c:extLst>
        </c:ser>
        <c:ser>
          <c:idx val="6"/>
          <c:order val="6"/>
          <c:tx>
            <c:strRef>
              <c:f>Datos18.1!$M$33:$M$34</c:f>
              <c:strCache>
                <c:ptCount val="1"/>
                <c:pt idx="0">
                  <c:v>Hospital Salamanca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Datos18.1!$M$35:$M$42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07-4E27-AE6C-4540C7F77900}"/>
            </c:ext>
          </c:extLst>
        </c:ser>
        <c:ser>
          <c:idx val="7"/>
          <c:order val="7"/>
          <c:tx>
            <c:strRef>
              <c:f>Datos18.1!$N$33:$N$34</c:f>
              <c:strCache>
                <c:ptCount val="1"/>
                <c:pt idx="0">
                  <c:v>Hospital Vicuña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Datos18.1!$N$35:$N$42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507-4E27-AE6C-4540C7F77900}"/>
            </c:ext>
          </c:extLst>
        </c:ser>
        <c:ser>
          <c:idx val="8"/>
          <c:order val="8"/>
          <c:tx>
            <c:strRef>
              <c:f>Datos18.1!$O$33:$O$34</c:f>
              <c:strCache>
                <c:ptCount val="1"/>
                <c:pt idx="0">
                  <c:v>Illapel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Datos18.1!$O$35:$O$42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507-4E27-AE6C-4540C7F77900}"/>
            </c:ext>
          </c:extLst>
        </c:ser>
        <c:ser>
          <c:idx val="9"/>
          <c:order val="9"/>
          <c:tx>
            <c:strRef>
              <c:f>Datos18.1!$P$33:$P$34</c:f>
              <c:strCache>
                <c:ptCount val="1"/>
                <c:pt idx="0">
                  <c:v>La Higuera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Datos18.1!$P$35:$P$42</c:f>
              <c:numCache>
                <c:formatCode>General</c:formatCode>
                <c:ptCount val="7"/>
                <c:pt idx="0">
                  <c:v>4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507-4E27-AE6C-4540C7F77900}"/>
            </c:ext>
          </c:extLst>
        </c:ser>
        <c:ser>
          <c:idx val="10"/>
          <c:order val="10"/>
          <c:tx>
            <c:strRef>
              <c:f>Datos18.1!$Q$33:$Q$34</c:f>
              <c:strCache>
                <c:ptCount val="1"/>
                <c:pt idx="0">
                  <c:v>La Serena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Datos18.1!$Q$35:$Q$42</c:f>
              <c:numCache>
                <c:formatCode>General</c:formatCode>
                <c:ptCount val="7"/>
                <c:pt idx="0">
                  <c:v>15</c:v>
                </c:pt>
                <c:pt idx="1">
                  <c:v>55</c:v>
                </c:pt>
                <c:pt idx="2">
                  <c:v>12</c:v>
                </c:pt>
                <c:pt idx="3">
                  <c:v>35</c:v>
                </c:pt>
                <c:pt idx="4">
                  <c:v>68</c:v>
                </c:pt>
                <c:pt idx="5">
                  <c:v>98</c:v>
                </c:pt>
                <c:pt idx="6">
                  <c:v>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507-4E27-AE6C-4540C7F77900}"/>
            </c:ext>
          </c:extLst>
        </c:ser>
        <c:ser>
          <c:idx val="11"/>
          <c:order val="11"/>
          <c:tx>
            <c:strRef>
              <c:f>Datos18.1!$R$33:$R$34</c:f>
              <c:strCache>
                <c:ptCount val="1"/>
                <c:pt idx="0">
                  <c:v>Los Vilos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Datos18.1!$R$35:$R$42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507-4E27-AE6C-4540C7F77900}"/>
            </c:ext>
          </c:extLst>
        </c:ser>
        <c:ser>
          <c:idx val="12"/>
          <c:order val="12"/>
          <c:tx>
            <c:strRef>
              <c:f>Datos18.1!$S$33:$S$34</c:f>
              <c:strCache>
                <c:ptCount val="1"/>
                <c:pt idx="0">
                  <c:v>Monte Patria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Datos18.1!$S$35:$S$42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2</c:v>
                </c:pt>
                <c:pt idx="4">
                  <c:v>16</c:v>
                </c:pt>
                <c:pt idx="5">
                  <c:v>2</c:v>
                </c:pt>
                <c:pt idx="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507-4E27-AE6C-4540C7F77900}"/>
            </c:ext>
          </c:extLst>
        </c:ser>
        <c:ser>
          <c:idx val="13"/>
          <c:order val="13"/>
          <c:tx>
            <c:strRef>
              <c:f>Datos18.1!$T$33:$T$34</c:f>
              <c:strCache>
                <c:ptCount val="1"/>
                <c:pt idx="0">
                  <c:v>Ovalle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Datos18.1!$T$35:$T$42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507-4E27-AE6C-4540C7F77900}"/>
            </c:ext>
          </c:extLst>
        </c:ser>
        <c:ser>
          <c:idx val="14"/>
          <c:order val="14"/>
          <c:tx>
            <c:strRef>
              <c:f>Datos18.1!$U$33:$U$34</c:f>
              <c:strCache>
                <c:ptCount val="1"/>
                <c:pt idx="0">
                  <c:v>Paihuano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Datos18.1!$U$35:$U$42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7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6507-4E27-AE6C-4540C7F77900}"/>
            </c:ext>
          </c:extLst>
        </c:ser>
        <c:ser>
          <c:idx val="15"/>
          <c:order val="15"/>
          <c:tx>
            <c:strRef>
              <c:f>Datos18.1!$V$33:$V$34</c:f>
              <c:strCache>
                <c:ptCount val="1"/>
                <c:pt idx="0">
                  <c:v>Punitaqui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Datos18.1!$V$35:$V$42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507-4E27-AE6C-4540C7F77900}"/>
            </c:ext>
          </c:extLst>
        </c:ser>
        <c:ser>
          <c:idx val="16"/>
          <c:order val="16"/>
          <c:tx>
            <c:strRef>
              <c:f>Datos18.1!$W$33:$W$34</c:f>
              <c:strCache>
                <c:ptCount val="1"/>
                <c:pt idx="0">
                  <c:v>Río Hurtado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Datos18.1!$W$35:$W$42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6507-4E27-AE6C-4540C7F77900}"/>
            </c:ext>
          </c:extLst>
        </c:ser>
        <c:ser>
          <c:idx val="17"/>
          <c:order val="17"/>
          <c:tx>
            <c:strRef>
              <c:f>Datos18.1!$X$33:$X$34</c:f>
              <c:strCache>
                <c:ptCount val="1"/>
                <c:pt idx="0">
                  <c:v>Salamanca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Datos18.1!$X$35:$X$42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6507-4E27-AE6C-4540C7F77900}"/>
            </c:ext>
          </c:extLst>
        </c:ser>
        <c:ser>
          <c:idx val="18"/>
          <c:order val="18"/>
          <c:tx>
            <c:strRef>
              <c:f>Datos18.1!$Y$33:$Y$34</c:f>
              <c:strCache>
                <c:ptCount val="1"/>
                <c:pt idx="0">
                  <c:v>Vicuña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Datos18.1!$F$35:$F$42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Datos18.1!$Y$35:$Y$42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7</c:v>
                </c:pt>
                <c:pt idx="3">
                  <c:v>4</c:v>
                </c:pt>
                <c:pt idx="4">
                  <c:v>12</c:v>
                </c:pt>
                <c:pt idx="5">
                  <c:v>12</c:v>
                </c:pt>
                <c:pt idx="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6507-4E27-AE6C-4540C7F77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5264976"/>
        <c:axId val="635266288"/>
      </c:lineChart>
      <c:catAx>
        <c:axId val="635264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35266288"/>
        <c:crosses val="autoZero"/>
        <c:auto val="1"/>
        <c:lblAlgn val="ctr"/>
        <c:lblOffset val="100"/>
        <c:noMultiLvlLbl val="0"/>
      </c:catAx>
      <c:valAx>
        <c:axId val="6352662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35264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17130731197614"/>
          <c:y val="4.0737614409346132E-2"/>
          <c:w val="0.21377595865500978"/>
          <c:h val="0.922347948910304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2018.xlsx]Datos18.2!TablaDinámica16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Datos18.2!$G$33:$G$34</c:f>
              <c:strCache>
                <c:ptCount val="1"/>
                <c:pt idx="0">
                  <c:v>Canela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Datos18.2!$G$35:$G$42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F5-4357-BDD7-EA6C3DDDC2B8}"/>
            </c:ext>
          </c:extLst>
        </c:ser>
        <c:ser>
          <c:idx val="1"/>
          <c:order val="1"/>
          <c:tx>
            <c:strRef>
              <c:f>Datos18.2!$H$33:$H$34</c:f>
              <c:strCache>
                <c:ptCount val="1"/>
                <c:pt idx="0">
                  <c:v>Combarbalá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Datos18.2!$H$35:$H$42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F5-4357-BDD7-EA6C3DDDC2B8}"/>
            </c:ext>
          </c:extLst>
        </c:ser>
        <c:ser>
          <c:idx val="2"/>
          <c:order val="2"/>
          <c:tx>
            <c:strRef>
              <c:f>Datos18.2!$I$33:$I$34</c:f>
              <c:strCache>
                <c:ptCount val="1"/>
                <c:pt idx="0">
                  <c:v>Coquimbo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Datos18.2!$I$35:$I$42</c:f>
              <c:numCache>
                <c:formatCode>General</c:formatCode>
                <c:ptCount val="7"/>
                <c:pt idx="0">
                  <c:v>23</c:v>
                </c:pt>
                <c:pt idx="1">
                  <c:v>20</c:v>
                </c:pt>
                <c:pt idx="2">
                  <c:v>14</c:v>
                </c:pt>
                <c:pt idx="3">
                  <c:v>12</c:v>
                </c:pt>
                <c:pt idx="4">
                  <c:v>14</c:v>
                </c:pt>
                <c:pt idx="5">
                  <c:v>6</c:v>
                </c:pt>
                <c:pt idx="6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F5-4357-BDD7-EA6C3DDDC2B8}"/>
            </c:ext>
          </c:extLst>
        </c:ser>
        <c:ser>
          <c:idx val="3"/>
          <c:order val="3"/>
          <c:tx>
            <c:strRef>
              <c:f>Datos18.2!$J$33:$J$34</c:f>
              <c:strCache>
                <c:ptCount val="1"/>
                <c:pt idx="0">
                  <c:v>Hospital Andacollo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Datos18.2!$J$35:$J$42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F5-4357-BDD7-EA6C3DDDC2B8}"/>
            </c:ext>
          </c:extLst>
        </c:ser>
        <c:ser>
          <c:idx val="4"/>
          <c:order val="4"/>
          <c:tx>
            <c:strRef>
              <c:f>Datos18.2!$K$33:$K$34</c:f>
              <c:strCache>
                <c:ptCount val="1"/>
                <c:pt idx="0">
                  <c:v>Hospital Combarbalá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Datos18.2!$K$35:$K$42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5F5-4357-BDD7-EA6C3DDDC2B8}"/>
            </c:ext>
          </c:extLst>
        </c:ser>
        <c:ser>
          <c:idx val="5"/>
          <c:order val="5"/>
          <c:tx>
            <c:strRef>
              <c:f>Datos18.2!$L$33:$L$34</c:f>
              <c:strCache>
                <c:ptCount val="1"/>
                <c:pt idx="0">
                  <c:v>Hospital Los Vilos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Datos18.2!$L$35:$L$42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5F5-4357-BDD7-EA6C3DDDC2B8}"/>
            </c:ext>
          </c:extLst>
        </c:ser>
        <c:ser>
          <c:idx val="6"/>
          <c:order val="6"/>
          <c:tx>
            <c:strRef>
              <c:f>Datos18.2!$M$33:$M$34</c:f>
              <c:strCache>
                <c:ptCount val="1"/>
                <c:pt idx="0">
                  <c:v>Hospital Salamanca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Datos18.2!$M$35:$M$42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5F5-4357-BDD7-EA6C3DDDC2B8}"/>
            </c:ext>
          </c:extLst>
        </c:ser>
        <c:ser>
          <c:idx val="7"/>
          <c:order val="7"/>
          <c:tx>
            <c:strRef>
              <c:f>Datos18.2!$N$33:$N$34</c:f>
              <c:strCache>
                <c:ptCount val="1"/>
                <c:pt idx="0">
                  <c:v>Hospital Vicuña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Datos18.2!$N$35:$N$42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5F5-4357-BDD7-EA6C3DDDC2B8}"/>
            </c:ext>
          </c:extLst>
        </c:ser>
        <c:ser>
          <c:idx val="8"/>
          <c:order val="8"/>
          <c:tx>
            <c:strRef>
              <c:f>Datos18.2!$O$33:$O$34</c:f>
              <c:strCache>
                <c:ptCount val="1"/>
                <c:pt idx="0">
                  <c:v>Illapel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Datos18.2!$O$35:$O$42</c:f>
              <c:numCache>
                <c:formatCode>General</c:formatCode>
                <c:ptCount val="7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5F5-4357-BDD7-EA6C3DDDC2B8}"/>
            </c:ext>
          </c:extLst>
        </c:ser>
        <c:ser>
          <c:idx val="9"/>
          <c:order val="9"/>
          <c:tx>
            <c:strRef>
              <c:f>Datos18.2!$P$33:$P$34</c:f>
              <c:strCache>
                <c:ptCount val="1"/>
                <c:pt idx="0">
                  <c:v>La Higuera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Datos18.2!$P$35:$P$42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5F5-4357-BDD7-EA6C3DDDC2B8}"/>
            </c:ext>
          </c:extLst>
        </c:ser>
        <c:ser>
          <c:idx val="10"/>
          <c:order val="10"/>
          <c:tx>
            <c:strRef>
              <c:f>Datos18.2!$Q$33:$Q$34</c:f>
              <c:strCache>
                <c:ptCount val="1"/>
                <c:pt idx="0">
                  <c:v>La Serena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Datos18.2!$Q$35:$Q$42</c:f>
              <c:numCache>
                <c:formatCode>General</c:formatCode>
                <c:ptCount val="7"/>
                <c:pt idx="0">
                  <c:v>5</c:v>
                </c:pt>
                <c:pt idx="1">
                  <c:v>11</c:v>
                </c:pt>
                <c:pt idx="2">
                  <c:v>17</c:v>
                </c:pt>
                <c:pt idx="3">
                  <c:v>10</c:v>
                </c:pt>
                <c:pt idx="4">
                  <c:v>11</c:v>
                </c:pt>
                <c:pt idx="5">
                  <c:v>8</c:v>
                </c:pt>
                <c:pt idx="6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5F5-4357-BDD7-EA6C3DDDC2B8}"/>
            </c:ext>
          </c:extLst>
        </c:ser>
        <c:ser>
          <c:idx val="11"/>
          <c:order val="11"/>
          <c:tx>
            <c:strRef>
              <c:f>Datos18.2!$R$33:$R$34</c:f>
              <c:strCache>
                <c:ptCount val="1"/>
                <c:pt idx="0">
                  <c:v>Los Vilos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Datos18.2!$R$35:$R$42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5F5-4357-BDD7-EA6C3DDDC2B8}"/>
            </c:ext>
          </c:extLst>
        </c:ser>
        <c:ser>
          <c:idx val="12"/>
          <c:order val="12"/>
          <c:tx>
            <c:strRef>
              <c:f>Datos18.2!$S$33:$S$34</c:f>
              <c:strCache>
                <c:ptCount val="1"/>
                <c:pt idx="0">
                  <c:v>Monte Patria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Datos18.2!$S$35:$S$42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5F5-4357-BDD7-EA6C3DDDC2B8}"/>
            </c:ext>
          </c:extLst>
        </c:ser>
        <c:ser>
          <c:idx val="13"/>
          <c:order val="13"/>
          <c:tx>
            <c:strRef>
              <c:f>Datos18.2!$T$33:$T$34</c:f>
              <c:strCache>
                <c:ptCount val="1"/>
                <c:pt idx="0">
                  <c:v>Ovalle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Datos18.2!$T$35:$T$42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5F5-4357-BDD7-EA6C3DDDC2B8}"/>
            </c:ext>
          </c:extLst>
        </c:ser>
        <c:ser>
          <c:idx val="14"/>
          <c:order val="14"/>
          <c:tx>
            <c:strRef>
              <c:f>Datos18.2!$U$33:$U$34</c:f>
              <c:strCache>
                <c:ptCount val="1"/>
                <c:pt idx="0">
                  <c:v>Paihuano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Datos18.2!$U$35:$U$42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55F5-4357-BDD7-EA6C3DDDC2B8}"/>
            </c:ext>
          </c:extLst>
        </c:ser>
        <c:ser>
          <c:idx val="15"/>
          <c:order val="15"/>
          <c:tx>
            <c:strRef>
              <c:f>Datos18.2!$V$33:$V$34</c:f>
              <c:strCache>
                <c:ptCount val="1"/>
                <c:pt idx="0">
                  <c:v>Punitaqui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Datos18.2!$V$35:$V$42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5F5-4357-BDD7-EA6C3DDDC2B8}"/>
            </c:ext>
          </c:extLst>
        </c:ser>
        <c:ser>
          <c:idx val="16"/>
          <c:order val="16"/>
          <c:tx>
            <c:strRef>
              <c:f>Datos18.2!$W$33:$W$34</c:f>
              <c:strCache>
                <c:ptCount val="1"/>
                <c:pt idx="0">
                  <c:v>Río Hurtado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Datos18.2!$W$35:$W$42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55F5-4357-BDD7-EA6C3DDDC2B8}"/>
            </c:ext>
          </c:extLst>
        </c:ser>
        <c:ser>
          <c:idx val="17"/>
          <c:order val="17"/>
          <c:tx>
            <c:strRef>
              <c:f>Datos18.2!$X$33:$X$34</c:f>
              <c:strCache>
                <c:ptCount val="1"/>
                <c:pt idx="0">
                  <c:v>Salamanca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Datos18.2!$X$35:$X$42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55F5-4357-BDD7-EA6C3DDDC2B8}"/>
            </c:ext>
          </c:extLst>
        </c:ser>
        <c:ser>
          <c:idx val="18"/>
          <c:order val="18"/>
          <c:tx>
            <c:strRef>
              <c:f>Datos18.2!$Y$33:$Y$34</c:f>
              <c:strCache>
                <c:ptCount val="1"/>
                <c:pt idx="0">
                  <c:v>Vicuña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Datos18.2!$F$35:$F$42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Datos18.2!$Y$35:$Y$42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55F5-4357-BDD7-EA6C3DDDC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4108080"/>
        <c:axId val="824106440"/>
      </c:lineChart>
      <c:catAx>
        <c:axId val="82410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24106440"/>
        <c:crosses val="autoZero"/>
        <c:auto val="1"/>
        <c:lblAlgn val="ctr"/>
        <c:lblOffset val="100"/>
        <c:noMultiLvlLbl val="0"/>
      </c:catAx>
      <c:valAx>
        <c:axId val="824106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24108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07170213951603"/>
          <c:y val="3.8568267396095271E-2"/>
          <c:w val="0.21704588540588526"/>
          <c:h val="0.930482210579014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2018.xlsx]Datos18.2!TablaDinámica15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Comuna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Datos18.2!$G$10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Datos18.2!$F$11:$F$30</c:f>
              <c:strCache>
                <c:ptCount val="19"/>
                <c:pt idx="0">
                  <c:v>Canela</c:v>
                </c:pt>
                <c:pt idx="1">
                  <c:v>Combarbalá</c:v>
                </c:pt>
                <c:pt idx="2">
                  <c:v>Coquimbo</c:v>
                </c:pt>
                <c:pt idx="3">
                  <c:v>Hospital Andacollo</c:v>
                </c:pt>
                <c:pt idx="4">
                  <c:v>Hospital Combarbalá</c:v>
                </c:pt>
                <c:pt idx="5">
                  <c:v>Hospital Los Vilos</c:v>
                </c:pt>
                <c:pt idx="6">
                  <c:v>Hospital Salamanca</c:v>
                </c:pt>
                <c:pt idx="7">
                  <c:v>Hospital Vicuña</c:v>
                </c:pt>
                <c:pt idx="8">
                  <c:v>Illapel</c:v>
                </c:pt>
                <c:pt idx="9">
                  <c:v>La Higuera</c:v>
                </c:pt>
                <c:pt idx="10">
                  <c:v>La Serena</c:v>
                </c:pt>
                <c:pt idx="11">
                  <c:v>Los Vilos</c:v>
                </c:pt>
                <c:pt idx="12">
                  <c:v>Monte Patria</c:v>
                </c:pt>
                <c:pt idx="13">
                  <c:v>Ovalle</c:v>
                </c:pt>
                <c:pt idx="14">
                  <c:v>Paihuano</c:v>
                </c:pt>
                <c:pt idx="15">
                  <c:v>Punitaqui</c:v>
                </c:pt>
                <c:pt idx="16">
                  <c:v>Río Hurtado</c:v>
                </c:pt>
                <c:pt idx="17">
                  <c:v>Salamanca</c:v>
                </c:pt>
                <c:pt idx="18">
                  <c:v>Vicuña</c:v>
                </c:pt>
              </c:strCache>
            </c:strRef>
          </c:cat>
          <c:val>
            <c:numRef>
              <c:f>Datos18.2!$G$11:$G$30</c:f>
              <c:numCache>
                <c:formatCode>General</c:formatCode>
                <c:ptCount val="19"/>
                <c:pt idx="0">
                  <c:v>0</c:v>
                </c:pt>
                <c:pt idx="1">
                  <c:v>10</c:v>
                </c:pt>
                <c:pt idx="2">
                  <c:v>126</c:v>
                </c:pt>
                <c:pt idx="3">
                  <c:v>13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3</c:v>
                </c:pt>
                <c:pt idx="8">
                  <c:v>24</c:v>
                </c:pt>
                <c:pt idx="9">
                  <c:v>2</c:v>
                </c:pt>
                <c:pt idx="10">
                  <c:v>88</c:v>
                </c:pt>
                <c:pt idx="11">
                  <c:v>2</c:v>
                </c:pt>
                <c:pt idx="12">
                  <c:v>3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D6-4DEC-903D-499DDD7DC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091024"/>
        <c:axId val="824091352"/>
      </c:barChart>
      <c:catAx>
        <c:axId val="82409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24091352"/>
        <c:crosses val="autoZero"/>
        <c:auto val="1"/>
        <c:lblAlgn val="ctr"/>
        <c:lblOffset val="100"/>
        <c:noMultiLvlLbl val="0"/>
      </c:catAx>
      <c:valAx>
        <c:axId val="824091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824091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[Salud Mental Julio 2018.xlsx]Datos18.2!TablaDinámica14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Datos18.2!$G$3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8FA-422C-8A43-0317AF48039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8FA-422C-8A43-0317AF48039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8FA-422C-8A43-0317AF4803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Datos18.2!$F$4:$F$7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Limarí</c:v>
                </c:pt>
              </c:strCache>
            </c:strRef>
          </c:cat>
          <c:val>
            <c:numRef>
              <c:f>Datos18.2!$G$4:$G$7</c:f>
              <c:numCache>
                <c:formatCode>General</c:formatCode>
                <c:ptCount val="3"/>
                <c:pt idx="0">
                  <c:v>29</c:v>
                </c:pt>
                <c:pt idx="1">
                  <c:v>235</c:v>
                </c:pt>
                <c:pt idx="2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8FA-422C-8A43-0317AF480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6" Type="http://schemas.openxmlformats.org/officeDocument/2006/relationships/chart" Target="../charts/chart31.xml"/><Relationship Id="rId5" Type="http://schemas.openxmlformats.org/officeDocument/2006/relationships/chart" Target="../charts/chart30.xml"/><Relationship Id="rId4" Type="http://schemas.openxmlformats.org/officeDocument/2006/relationships/chart" Target="../charts/chart2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4.xml"/><Relationship Id="rId2" Type="http://schemas.openxmlformats.org/officeDocument/2006/relationships/chart" Target="../charts/chart33.xml"/><Relationship Id="rId1" Type="http://schemas.openxmlformats.org/officeDocument/2006/relationships/chart" Target="../charts/chart32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7.xml"/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9.xml"/><Relationship Id="rId2" Type="http://schemas.openxmlformats.org/officeDocument/2006/relationships/chart" Target="../charts/chart48.xml"/><Relationship Id="rId1" Type="http://schemas.openxmlformats.org/officeDocument/2006/relationships/chart" Target="../charts/chart47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Relationship Id="rId6" Type="http://schemas.openxmlformats.org/officeDocument/2006/relationships/chart" Target="../charts/chart58.xml"/><Relationship Id="rId5" Type="http://schemas.openxmlformats.org/officeDocument/2006/relationships/chart" Target="../charts/chart57.xml"/><Relationship Id="rId4" Type="http://schemas.openxmlformats.org/officeDocument/2006/relationships/chart" Target="../charts/chart56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1.xml"/><Relationship Id="rId2" Type="http://schemas.openxmlformats.org/officeDocument/2006/relationships/chart" Target="../charts/chart60.xml"/><Relationship Id="rId1" Type="http://schemas.openxmlformats.org/officeDocument/2006/relationships/chart" Target="../charts/chart59.xml"/><Relationship Id="rId6" Type="http://schemas.openxmlformats.org/officeDocument/2006/relationships/chart" Target="../charts/chart64.xml"/><Relationship Id="rId5" Type="http://schemas.openxmlformats.org/officeDocument/2006/relationships/chart" Target="../charts/chart63.xml"/><Relationship Id="rId4" Type="http://schemas.openxmlformats.org/officeDocument/2006/relationships/chart" Target="../charts/chart6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130968</xdr:colOff>
      <xdr:row>0</xdr:row>
      <xdr:rowOff>95250</xdr:rowOff>
    </xdr:from>
    <xdr:to>
      <xdr:col>32</xdr:col>
      <xdr:colOff>11906</xdr:colOff>
      <xdr:row>17</xdr:row>
      <xdr:rowOff>107157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88F2FA21-C3F0-47B9-B786-2AA2996924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595311</xdr:colOff>
      <xdr:row>22</xdr:row>
      <xdr:rowOff>35719</xdr:rowOff>
    </xdr:from>
    <xdr:to>
      <xdr:col>32</xdr:col>
      <xdr:colOff>23812</xdr:colOff>
      <xdr:row>46</xdr:row>
      <xdr:rowOff>142875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85E7C044-DA4D-4919-89B2-AE22ECE86B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619124</xdr:colOff>
      <xdr:row>0</xdr:row>
      <xdr:rowOff>107154</xdr:rowOff>
    </xdr:from>
    <xdr:to>
      <xdr:col>28</xdr:col>
      <xdr:colOff>71437</xdr:colOff>
      <xdr:row>17</xdr:row>
      <xdr:rowOff>119062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5E46C93A-2166-4573-926A-79DCF43651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15</xdr:col>
      <xdr:colOff>285750</xdr:colOff>
      <xdr:row>18</xdr:row>
      <xdr:rowOff>4763</xdr:rowOff>
    </xdr:from>
    <xdr:to>
      <xdr:col>17</xdr:col>
      <xdr:colOff>321468</xdr:colOff>
      <xdr:row>32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Provincia">
              <a:extLst>
                <a:ext uri="{FF2B5EF4-FFF2-40B4-BE49-F238E27FC236}">
                  <a16:creationId xmlns:a16="http://schemas.microsoft.com/office/drawing/2014/main" id="{6E5EEA99-CBE5-4904-A545-455FEED77B5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79719" y="3488531"/>
              <a:ext cx="1559718" cy="1952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297652</xdr:colOff>
      <xdr:row>0</xdr:row>
      <xdr:rowOff>135731</xdr:rowOff>
    </xdr:from>
    <xdr:to>
      <xdr:col>19</xdr:col>
      <xdr:colOff>547687</xdr:colOff>
      <xdr:row>17</xdr:row>
      <xdr:rowOff>47626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Comuna">
              <a:extLst>
                <a:ext uri="{FF2B5EF4-FFF2-40B4-BE49-F238E27FC236}">
                  <a16:creationId xmlns:a16="http://schemas.microsoft.com/office/drawing/2014/main" id="{A9852966-0A76-446C-9471-D9850361852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91621" y="135731"/>
              <a:ext cx="3298035" cy="32099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476252</xdr:colOff>
      <xdr:row>18</xdr:row>
      <xdr:rowOff>0</xdr:rowOff>
    </xdr:from>
    <xdr:to>
      <xdr:col>19</xdr:col>
      <xdr:colOff>523876</xdr:colOff>
      <xdr:row>33</xdr:row>
      <xdr:rowOff>166688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5" name="Mes">
              <a:extLst>
                <a:ext uri="{FF2B5EF4-FFF2-40B4-BE49-F238E27FC236}">
                  <a16:creationId xmlns:a16="http://schemas.microsoft.com/office/drawing/2014/main" id="{A18A218A-8C70-4C8B-AD41-84EBB9D9CD5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894221" y="3488531"/>
              <a:ext cx="1571624" cy="1952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107156</xdr:colOff>
      <xdr:row>0</xdr:row>
      <xdr:rowOff>47624</xdr:rowOff>
    </xdr:from>
    <xdr:to>
      <xdr:col>31</xdr:col>
      <xdr:colOff>761999</xdr:colOff>
      <xdr:row>17</xdr:row>
      <xdr:rowOff>35719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AF8CB85-90C9-48F1-AA71-4D5952183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595313</xdr:colOff>
      <xdr:row>17</xdr:row>
      <xdr:rowOff>166686</xdr:rowOff>
    </xdr:from>
    <xdr:to>
      <xdr:col>32</xdr:col>
      <xdr:colOff>0</xdr:colOff>
      <xdr:row>47</xdr:row>
      <xdr:rowOff>178593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8A2136A-B989-44CB-91D5-A5562E3F4E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595312</xdr:colOff>
      <xdr:row>0</xdr:row>
      <xdr:rowOff>59530</xdr:rowOff>
    </xdr:from>
    <xdr:to>
      <xdr:col>28</xdr:col>
      <xdr:colOff>35717</xdr:colOff>
      <xdr:row>17</xdr:row>
      <xdr:rowOff>35719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2B45B1F-9F57-4EF5-8506-4002AD470F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15</xdr:col>
      <xdr:colOff>126206</xdr:colOff>
      <xdr:row>22</xdr:row>
      <xdr:rowOff>130968</xdr:rowOff>
    </xdr:from>
    <xdr:to>
      <xdr:col>17</xdr:col>
      <xdr:colOff>404812</xdr:colOff>
      <xdr:row>28</xdr:row>
      <xdr:rowOff>161924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Provincia 1">
              <a:extLst>
                <a:ext uri="{FF2B5EF4-FFF2-40B4-BE49-F238E27FC236}">
                  <a16:creationId xmlns:a16="http://schemas.microsoft.com/office/drawing/2014/main" id="{2D75BEE6-0E4F-492E-8807-86F07F3191C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020175" y="3655218"/>
              <a:ext cx="1802606" cy="117395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130969</xdr:colOff>
      <xdr:row>0</xdr:row>
      <xdr:rowOff>88105</xdr:rowOff>
    </xdr:from>
    <xdr:to>
      <xdr:col>19</xdr:col>
      <xdr:colOff>476250</xdr:colOff>
      <xdr:row>18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Comuna 1">
              <a:extLst>
                <a:ext uri="{FF2B5EF4-FFF2-40B4-BE49-F238E27FC236}">
                  <a16:creationId xmlns:a16="http://schemas.microsoft.com/office/drawing/2014/main" id="{5DBDAA21-94C3-4CD8-829A-A8467DB79D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024938" y="88105"/>
              <a:ext cx="3393281" cy="343614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459583</xdr:colOff>
      <xdr:row>22</xdr:row>
      <xdr:rowOff>130969</xdr:rowOff>
    </xdr:from>
    <xdr:to>
      <xdr:col>19</xdr:col>
      <xdr:colOff>476251</xdr:colOff>
      <xdr:row>34</xdr:row>
      <xdr:rowOff>142875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 1">
              <a:extLst>
                <a:ext uri="{FF2B5EF4-FFF2-40B4-BE49-F238E27FC236}">
                  <a16:creationId xmlns:a16="http://schemas.microsoft.com/office/drawing/2014/main" id="{3E8AD7BA-226B-4FB8-A930-251C315308B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877552" y="3655219"/>
              <a:ext cx="1540668" cy="200739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761998</xdr:colOff>
      <xdr:row>0</xdr:row>
      <xdr:rowOff>47624</xdr:rowOff>
    </xdr:from>
    <xdr:to>
      <xdr:col>20</xdr:col>
      <xdr:colOff>285749</xdr:colOff>
      <xdr:row>23</xdr:row>
      <xdr:rowOff>83342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300B0D-E1B0-4210-B49A-18376F2775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23812</xdr:colOff>
      <xdr:row>24</xdr:row>
      <xdr:rowOff>23813</xdr:rowOff>
    </xdr:from>
    <xdr:to>
      <xdr:col>20</xdr:col>
      <xdr:colOff>309563</xdr:colOff>
      <xdr:row>48</xdr:row>
      <xdr:rowOff>107156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9F8C5EE-9834-4AD2-BA13-4599EB1DB8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14287</xdr:colOff>
      <xdr:row>16</xdr:row>
      <xdr:rowOff>16669</xdr:rowOff>
    </xdr:from>
    <xdr:to>
      <xdr:col>12</xdr:col>
      <xdr:colOff>678656</xdr:colOff>
      <xdr:row>23</xdr:row>
      <xdr:rowOff>130968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Provincia 2">
              <a:extLst>
                <a:ext uri="{FF2B5EF4-FFF2-40B4-BE49-F238E27FC236}">
                  <a16:creationId xmlns:a16="http://schemas.microsoft.com/office/drawing/2014/main" id="{DDEF2CBC-5EA0-492C-8C51-10A2895B47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312818" y="3171825"/>
              <a:ext cx="3712369" cy="69770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23813</xdr:colOff>
      <xdr:row>0</xdr:row>
      <xdr:rowOff>52387</xdr:rowOff>
    </xdr:from>
    <xdr:to>
      <xdr:col>12</xdr:col>
      <xdr:colOff>678656</xdr:colOff>
      <xdr:row>15</xdr:row>
      <xdr:rowOff>95250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Comuna 2">
              <a:extLst>
                <a:ext uri="{FF2B5EF4-FFF2-40B4-BE49-F238E27FC236}">
                  <a16:creationId xmlns:a16="http://schemas.microsoft.com/office/drawing/2014/main" id="{76ABB399-FDDC-456F-8B5C-C2B81455B03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322344" y="52387"/>
              <a:ext cx="3702843" cy="30075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142875</xdr:colOff>
      <xdr:row>0</xdr:row>
      <xdr:rowOff>47627</xdr:rowOff>
    </xdr:from>
    <xdr:to>
      <xdr:col>32</xdr:col>
      <xdr:colOff>23813</xdr:colOff>
      <xdr:row>17</xdr:row>
      <xdr:rowOff>83343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34E4173-73B8-44C6-8425-6868698326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571500</xdr:colOff>
      <xdr:row>17</xdr:row>
      <xdr:rowOff>190499</xdr:rowOff>
    </xdr:from>
    <xdr:to>
      <xdr:col>32</xdr:col>
      <xdr:colOff>47624</xdr:colOff>
      <xdr:row>47</xdr:row>
      <xdr:rowOff>59530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6FA8102-6D59-4117-AC80-8EC3BA7DFB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583405</xdr:colOff>
      <xdr:row>0</xdr:row>
      <xdr:rowOff>47627</xdr:rowOff>
    </xdr:from>
    <xdr:to>
      <xdr:col>28</xdr:col>
      <xdr:colOff>83341</xdr:colOff>
      <xdr:row>17</xdr:row>
      <xdr:rowOff>107156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A1AF2AC-A945-4703-A35F-4010750558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15</xdr:col>
      <xdr:colOff>221455</xdr:colOff>
      <xdr:row>17</xdr:row>
      <xdr:rowOff>147638</xdr:rowOff>
    </xdr:from>
    <xdr:to>
      <xdr:col>17</xdr:col>
      <xdr:colOff>547686</xdr:colOff>
      <xdr:row>28</xdr:row>
      <xdr:rowOff>11907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Provincia 3">
              <a:extLst>
                <a:ext uri="{FF2B5EF4-FFF2-40B4-BE49-F238E27FC236}">
                  <a16:creationId xmlns:a16="http://schemas.microsoft.com/office/drawing/2014/main" id="{D6F04314-5E4E-4921-AAAD-4E3217DE290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15424" y="3421857"/>
              <a:ext cx="1850231" cy="119776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238124</xdr:colOff>
      <xdr:row>0</xdr:row>
      <xdr:rowOff>64293</xdr:rowOff>
    </xdr:from>
    <xdr:to>
      <xdr:col>19</xdr:col>
      <xdr:colOff>500061</xdr:colOff>
      <xdr:row>17</xdr:row>
      <xdr:rowOff>11906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Comuna 3">
              <a:extLst>
                <a:ext uri="{FF2B5EF4-FFF2-40B4-BE49-F238E27FC236}">
                  <a16:creationId xmlns:a16="http://schemas.microsoft.com/office/drawing/2014/main" id="{62888FC2-EA30-45E0-9628-DDFF73C4CB0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32093" y="64293"/>
              <a:ext cx="3309937" cy="322183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654843</xdr:colOff>
      <xdr:row>17</xdr:row>
      <xdr:rowOff>135729</xdr:rowOff>
    </xdr:from>
    <xdr:to>
      <xdr:col>19</xdr:col>
      <xdr:colOff>476250</xdr:colOff>
      <xdr:row>33</xdr:row>
      <xdr:rowOff>83342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 2">
              <a:extLst>
                <a:ext uri="{FF2B5EF4-FFF2-40B4-BE49-F238E27FC236}">
                  <a16:creationId xmlns:a16="http://schemas.microsoft.com/office/drawing/2014/main" id="{E3CCB243-813F-42B4-8627-549F4D37C2B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72812" y="3409949"/>
              <a:ext cx="1345407" cy="209073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142874</xdr:colOff>
      <xdr:row>0</xdr:row>
      <xdr:rowOff>35718</xdr:rowOff>
    </xdr:from>
    <xdr:to>
      <xdr:col>32</xdr:col>
      <xdr:colOff>23811</xdr:colOff>
      <xdr:row>17</xdr:row>
      <xdr:rowOff>71437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671E3E5-6C35-4324-BA20-54AD2D93C5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702468</xdr:colOff>
      <xdr:row>17</xdr:row>
      <xdr:rowOff>166686</xdr:rowOff>
    </xdr:from>
    <xdr:to>
      <xdr:col>32</xdr:col>
      <xdr:colOff>47626</xdr:colOff>
      <xdr:row>48</xdr:row>
      <xdr:rowOff>23812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962CDF1-7741-41FD-9F0A-98CD8AD9A9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678655</xdr:colOff>
      <xdr:row>0</xdr:row>
      <xdr:rowOff>47622</xdr:rowOff>
    </xdr:from>
    <xdr:to>
      <xdr:col>28</xdr:col>
      <xdr:colOff>95250</xdr:colOff>
      <xdr:row>17</xdr:row>
      <xdr:rowOff>59531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D22352F-EBCA-454B-BF17-E8644BCC85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15</xdr:col>
      <xdr:colOff>297657</xdr:colOff>
      <xdr:row>17</xdr:row>
      <xdr:rowOff>52387</xdr:rowOff>
    </xdr:from>
    <xdr:to>
      <xdr:col>17</xdr:col>
      <xdr:colOff>607219</xdr:colOff>
      <xdr:row>27</xdr:row>
      <xdr:rowOff>71437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Provincia 4">
              <a:extLst>
                <a:ext uri="{FF2B5EF4-FFF2-40B4-BE49-F238E27FC236}">
                  <a16:creationId xmlns:a16="http://schemas.microsoft.com/office/drawing/2014/main" id="{B3B1CE49-5E57-4116-8D45-E2730CC6E6F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91626" y="3326606"/>
              <a:ext cx="1833562" cy="1162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321467</xdr:colOff>
      <xdr:row>0</xdr:row>
      <xdr:rowOff>64295</xdr:rowOff>
    </xdr:from>
    <xdr:to>
      <xdr:col>19</xdr:col>
      <xdr:colOff>595312</xdr:colOff>
      <xdr:row>16</xdr:row>
      <xdr:rowOff>154781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Comuna 4">
              <a:extLst>
                <a:ext uri="{FF2B5EF4-FFF2-40B4-BE49-F238E27FC236}">
                  <a16:creationId xmlns:a16="http://schemas.microsoft.com/office/drawing/2014/main" id="{04EE6980-A9DB-451D-8FF1-3264DAF0EA8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215436" y="64295"/>
              <a:ext cx="3321845" cy="31622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726281</xdr:colOff>
      <xdr:row>17</xdr:row>
      <xdr:rowOff>40481</xdr:rowOff>
    </xdr:from>
    <xdr:to>
      <xdr:col>19</xdr:col>
      <xdr:colOff>583406</xdr:colOff>
      <xdr:row>33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 3">
              <a:extLst>
                <a:ext uri="{FF2B5EF4-FFF2-40B4-BE49-F238E27FC236}">
                  <a16:creationId xmlns:a16="http://schemas.microsoft.com/office/drawing/2014/main" id="{A53AC4D6-066C-4B3D-98EE-6DFFC978AC4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144250" y="3314700"/>
              <a:ext cx="1381125" cy="20192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511969</xdr:colOff>
      <xdr:row>0</xdr:row>
      <xdr:rowOff>190498</xdr:rowOff>
    </xdr:from>
    <xdr:to>
      <xdr:col>20</xdr:col>
      <xdr:colOff>35719</xdr:colOff>
      <xdr:row>24</xdr:row>
      <xdr:rowOff>154780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A0306AE-C8C1-4ECF-B190-B2F17454AF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83343</xdr:colOff>
      <xdr:row>25</xdr:row>
      <xdr:rowOff>35719</xdr:rowOff>
    </xdr:from>
    <xdr:to>
      <xdr:col>20</xdr:col>
      <xdr:colOff>59531</xdr:colOff>
      <xdr:row>49</xdr:row>
      <xdr:rowOff>119061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86AD9F0-C77E-42B8-85D3-BA6F23533B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59532</xdr:colOff>
      <xdr:row>17</xdr:row>
      <xdr:rowOff>16668</xdr:rowOff>
    </xdr:from>
    <xdr:to>
      <xdr:col>12</xdr:col>
      <xdr:colOff>357188</xdr:colOff>
      <xdr:row>24</xdr:row>
      <xdr:rowOff>166687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Provincia 5">
              <a:extLst>
                <a:ext uri="{FF2B5EF4-FFF2-40B4-BE49-F238E27FC236}">
                  <a16:creationId xmlns:a16="http://schemas.microsoft.com/office/drawing/2014/main" id="{845B3932-AA9E-4A64-85D5-C9324A3495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596063" y="3290887"/>
              <a:ext cx="4107656" cy="7215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71437</xdr:colOff>
      <xdr:row>1</xdr:row>
      <xdr:rowOff>4763</xdr:rowOff>
    </xdr:from>
    <xdr:to>
      <xdr:col>12</xdr:col>
      <xdr:colOff>381000</xdr:colOff>
      <xdr:row>16</xdr:row>
      <xdr:rowOff>190499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Comuna 5">
              <a:extLst>
                <a:ext uri="{FF2B5EF4-FFF2-40B4-BE49-F238E27FC236}">
                  <a16:creationId xmlns:a16="http://schemas.microsoft.com/office/drawing/2014/main" id="{F18D87FA-51EA-4C5F-8441-7AAFF2FFD26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607968" y="195263"/>
              <a:ext cx="4119563" cy="30670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0</xdr:row>
      <xdr:rowOff>47625</xdr:rowOff>
    </xdr:from>
    <xdr:to>
      <xdr:col>27</xdr:col>
      <xdr:colOff>488155</xdr:colOff>
      <xdr:row>17</xdr:row>
      <xdr:rowOff>154781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0D41107-E107-4084-AD93-C96374B319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559594</xdr:colOff>
      <xdr:row>0</xdr:row>
      <xdr:rowOff>35717</xdr:rowOff>
    </xdr:from>
    <xdr:to>
      <xdr:col>31</xdr:col>
      <xdr:colOff>440532</xdr:colOff>
      <xdr:row>17</xdr:row>
      <xdr:rowOff>142874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6A96729-C73E-4AA2-AA5B-5382A9DA1A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23812</xdr:colOff>
      <xdr:row>17</xdr:row>
      <xdr:rowOff>190499</xdr:rowOff>
    </xdr:from>
    <xdr:to>
      <xdr:col>31</xdr:col>
      <xdr:colOff>452439</xdr:colOff>
      <xdr:row>39</xdr:row>
      <xdr:rowOff>178592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EE1B3C3-EEA0-4919-B34A-1C6021681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14</xdr:col>
      <xdr:colOff>1452562</xdr:colOff>
      <xdr:row>27</xdr:row>
      <xdr:rowOff>147638</xdr:rowOff>
    </xdr:from>
    <xdr:to>
      <xdr:col>18</xdr:col>
      <xdr:colOff>392906</xdr:colOff>
      <xdr:row>31</xdr:row>
      <xdr:rowOff>59531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Provincia 17">
              <a:extLst>
                <a:ext uri="{FF2B5EF4-FFF2-40B4-BE49-F238E27FC236}">
                  <a16:creationId xmlns:a16="http://schemas.microsoft.com/office/drawing/2014/main" id="{30ED742A-579D-4B2F-B1AD-D5995E65A8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7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524875" y="4517232"/>
              <a:ext cx="3298031" cy="67389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1464468</xdr:colOff>
      <xdr:row>0</xdr:row>
      <xdr:rowOff>76200</xdr:rowOff>
    </xdr:from>
    <xdr:to>
      <xdr:col>18</xdr:col>
      <xdr:colOff>404813</xdr:colOff>
      <xdr:row>16</xdr:row>
      <xdr:rowOff>71437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omuna 17">
              <a:extLst>
                <a:ext uri="{FF2B5EF4-FFF2-40B4-BE49-F238E27FC236}">
                  <a16:creationId xmlns:a16="http://schemas.microsoft.com/office/drawing/2014/main" id="{3C11B756-7EB3-406E-9EE7-C9C5480F86D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1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834437" y="76200"/>
              <a:ext cx="3298032" cy="30194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1440657</xdr:colOff>
      <xdr:row>16</xdr:row>
      <xdr:rowOff>183355</xdr:rowOff>
    </xdr:from>
    <xdr:to>
      <xdr:col>18</xdr:col>
      <xdr:colOff>404814</xdr:colOff>
      <xdr:row>27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Mes 15">
              <a:extLst>
                <a:ext uri="{FF2B5EF4-FFF2-40B4-BE49-F238E27FC236}">
                  <a16:creationId xmlns:a16="http://schemas.microsoft.com/office/drawing/2014/main" id="{F0CF3FF6-C806-453D-9EE0-648A5792FB1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691812" y="3207543"/>
              <a:ext cx="1440657" cy="203120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27</xdr:col>
      <xdr:colOff>583405</xdr:colOff>
      <xdr:row>40</xdr:row>
      <xdr:rowOff>59530</xdr:rowOff>
    </xdr:from>
    <xdr:to>
      <xdr:col>31</xdr:col>
      <xdr:colOff>476250</xdr:colOff>
      <xdr:row>57</xdr:row>
      <xdr:rowOff>11906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5505AB59-2898-4B2A-8805-77D71BEFDE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47624</xdr:colOff>
      <xdr:row>57</xdr:row>
      <xdr:rowOff>71436</xdr:rowOff>
    </xdr:from>
    <xdr:to>
      <xdr:col>31</xdr:col>
      <xdr:colOff>464343</xdr:colOff>
      <xdr:row>79</xdr:row>
      <xdr:rowOff>166687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93883383-C74E-4674-BBE1-7FEF62E3EE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47625</xdr:colOff>
      <xdr:row>40</xdr:row>
      <xdr:rowOff>71437</xdr:rowOff>
    </xdr:from>
    <xdr:to>
      <xdr:col>27</xdr:col>
      <xdr:colOff>523876</xdr:colOff>
      <xdr:row>57</xdr:row>
      <xdr:rowOff>11905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8211F59D-FC1A-416A-AEA6-5B2CA97CAE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14</xdr:col>
      <xdr:colOff>1385887</xdr:colOff>
      <xdr:row>55</xdr:row>
      <xdr:rowOff>164305</xdr:rowOff>
    </xdr:from>
    <xdr:to>
      <xdr:col>15</xdr:col>
      <xdr:colOff>321468</xdr:colOff>
      <xdr:row>67</xdr:row>
      <xdr:rowOff>71436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4" name="Provincia 18">
              <a:extLst>
                <a:ext uri="{FF2B5EF4-FFF2-40B4-BE49-F238E27FC236}">
                  <a16:creationId xmlns:a16="http://schemas.microsoft.com/office/drawing/2014/main" id="{6D030C97-22FC-423A-8EA0-F37CB960F59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8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458200" y="10022680"/>
              <a:ext cx="1328737" cy="144303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1385886</xdr:colOff>
      <xdr:row>40</xdr:row>
      <xdr:rowOff>92868</xdr:rowOff>
    </xdr:from>
    <xdr:to>
      <xdr:col>18</xdr:col>
      <xdr:colOff>488156</xdr:colOff>
      <xdr:row>55</xdr:row>
      <xdr:rowOff>71437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5" name="Comuna 18">
              <a:extLst>
                <a:ext uri="{FF2B5EF4-FFF2-40B4-BE49-F238E27FC236}">
                  <a16:creationId xmlns:a16="http://schemas.microsoft.com/office/drawing/2014/main" id="{194679F7-2FB9-4689-A5DF-85D660A61C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1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755855" y="6950868"/>
              <a:ext cx="3459957" cy="297894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392906</xdr:colOff>
      <xdr:row>55</xdr:row>
      <xdr:rowOff>164308</xdr:rowOff>
    </xdr:from>
    <xdr:to>
      <xdr:col>18</xdr:col>
      <xdr:colOff>488155</xdr:colOff>
      <xdr:row>67</xdr:row>
      <xdr:rowOff>59531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6" name="Mes 16">
              <a:extLst>
                <a:ext uri="{FF2B5EF4-FFF2-40B4-BE49-F238E27FC236}">
                  <a16:creationId xmlns:a16="http://schemas.microsoft.com/office/drawing/2014/main" id="{7815BEF6-FF60-454E-8E63-E44B75FF904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517980" y="10022683"/>
              <a:ext cx="1697832" cy="196691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27</xdr:col>
      <xdr:colOff>547687</xdr:colOff>
      <xdr:row>80</xdr:row>
      <xdr:rowOff>11906</xdr:rowOff>
    </xdr:from>
    <xdr:to>
      <xdr:col>31</xdr:col>
      <xdr:colOff>452436</xdr:colOff>
      <xdr:row>97</xdr:row>
      <xdr:rowOff>107156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BAF419AD-BF5C-422B-91E9-65DB701CD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95249</xdr:colOff>
      <xdr:row>97</xdr:row>
      <xdr:rowOff>166686</xdr:rowOff>
    </xdr:from>
    <xdr:to>
      <xdr:col>31</xdr:col>
      <xdr:colOff>404813</xdr:colOff>
      <xdr:row>120</xdr:row>
      <xdr:rowOff>107155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5D5A01BB-6F4F-4BB9-8D7E-A2E92F5B9B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71437</xdr:colOff>
      <xdr:row>80</xdr:row>
      <xdr:rowOff>11906</xdr:rowOff>
    </xdr:from>
    <xdr:to>
      <xdr:col>27</xdr:col>
      <xdr:colOff>464344</xdr:colOff>
      <xdr:row>97</xdr:row>
      <xdr:rowOff>107156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77624738-1E3D-4B88-B499-7F7DE21A7F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14</xdr:col>
      <xdr:colOff>1512093</xdr:colOff>
      <xdr:row>96</xdr:row>
      <xdr:rowOff>100013</xdr:rowOff>
    </xdr:from>
    <xdr:to>
      <xdr:col>15</xdr:col>
      <xdr:colOff>547686</xdr:colOff>
      <xdr:row>108</xdr:row>
      <xdr:rowOff>35719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1" name="Provincia 19">
              <a:extLst>
                <a:ext uri="{FF2B5EF4-FFF2-40B4-BE49-F238E27FC236}">
                  <a16:creationId xmlns:a16="http://schemas.microsoft.com/office/drawing/2014/main" id="{5B553615-6E7A-4AF5-AC0B-46F93C1E83E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882062" y="17054513"/>
              <a:ext cx="1607343" cy="13049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1512094</xdr:colOff>
      <xdr:row>80</xdr:row>
      <xdr:rowOff>16668</xdr:rowOff>
    </xdr:from>
    <xdr:to>
      <xdr:col>18</xdr:col>
      <xdr:colOff>488157</xdr:colOff>
      <xdr:row>96</xdr:row>
      <xdr:rowOff>11906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2" name="Comuna 19">
              <a:extLst>
                <a:ext uri="{FF2B5EF4-FFF2-40B4-BE49-F238E27FC236}">
                  <a16:creationId xmlns:a16="http://schemas.microsoft.com/office/drawing/2014/main" id="{11167D1E-B4BF-4196-832A-22F3378A06E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1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882063" y="13899356"/>
              <a:ext cx="3333750" cy="3067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16</xdr:col>
      <xdr:colOff>0</xdr:colOff>
      <xdr:row>96</xdr:row>
      <xdr:rowOff>100014</xdr:rowOff>
    </xdr:from>
    <xdr:to>
      <xdr:col>18</xdr:col>
      <xdr:colOff>488156</xdr:colOff>
      <xdr:row>108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3" name="Mes 17">
              <a:extLst>
                <a:ext uri="{FF2B5EF4-FFF2-40B4-BE49-F238E27FC236}">
                  <a16:creationId xmlns:a16="http://schemas.microsoft.com/office/drawing/2014/main" id="{72B49F4D-62D7-403F-ADA3-9A89D4D49D4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513219" y="17054514"/>
              <a:ext cx="1702594" cy="203120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488156</xdr:colOff>
      <xdr:row>0</xdr:row>
      <xdr:rowOff>47625</xdr:rowOff>
    </xdr:from>
    <xdr:to>
      <xdr:col>32</xdr:col>
      <xdr:colOff>488154</xdr:colOff>
      <xdr:row>17</xdr:row>
      <xdr:rowOff>142876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60DAB02-F424-4701-AB8E-506D21EDD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202405</xdr:colOff>
      <xdr:row>17</xdr:row>
      <xdr:rowOff>166687</xdr:rowOff>
    </xdr:from>
    <xdr:to>
      <xdr:col>32</xdr:col>
      <xdr:colOff>464342</xdr:colOff>
      <xdr:row>39</xdr:row>
      <xdr:rowOff>142875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83E6BEA-DE67-44A3-B636-F900A48F36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190500</xdr:colOff>
      <xdr:row>0</xdr:row>
      <xdr:rowOff>59531</xdr:rowOff>
    </xdr:from>
    <xdr:to>
      <xdr:col>28</xdr:col>
      <xdr:colOff>428624</xdr:colOff>
      <xdr:row>17</xdr:row>
      <xdr:rowOff>142875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DDC86E0-DD75-4B28-A679-FD0D46E567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28</xdr:col>
      <xdr:colOff>464343</xdr:colOff>
      <xdr:row>40</xdr:row>
      <xdr:rowOff>71437</xdr:rowOff>
    </xdr:from>
    <xdr:to>
      <xdr:col>32</xdr:col>
      <xdr:colOff>488157</xdr:colOff>
      <xdr:row>58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4494931-D6CA-49FF-9CA5-DE72AFBF9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202406</xdr:colOff>
      <xdr:row>62</xdr:row>
      <xdr:rowOff>71437</xdr:rowOff>
    </xdr:from>
    <xdr:to>
      <xdr:col>32</xdr:col>
      <xdr:colOff>500062</xdr:colOff>
      <xdr:row>82</xdr:row>
      <xdr:rowOff>83343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F75489B-2215-44AA-B825-1E8B8546C5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214312</xdr:colOff>
      <xdr:row>40</xdr:row>
      <xdr:rowOff>95251</xdr:rowOff>
    </xdr:from>
    <xdr:to>
      <xdr:col>28</xdr:col>
      <xdr:colOff>392907</xdr:colOff>
      <xdr:row>62</xdr:row>
      <xdr:rowOff>23812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B3E0578-7328-4219-B0E1-3A401797F4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15</xdr:col>
      <xdr:colOff>547687</xdr:colOff>
      <xdr:row>17</xdr:row>
      <xdr:rowOff>4761</xdr:rowOff>
    </xdr:from>
    <xdr:to>
      <xdr:col>17</xdr:col>
      <xdr:colOff>488156</xdr:colOff>
      <xdr:row>28</xdr:row>
      <xdr:rowOff>166686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Provincia 20">
              <a:extLst>
                <a:ext uri="{FF2B5EF4-FFF2-40B4-BE49-F238E27FC236}">
                  <a16:creationId xmlns:a16="http://schemas.microsoft.com/office/drawing/2014/main" id="{FFBF3299-CF3D-4175-ADD8-7DE0F26AA4C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2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917656" y="3278981"/>
              <a:ext cx="1500187" cy="124539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547686</xdr:colOff>
      <xdr:row>0</xdr:row>
      <xdr:rowOff>76201</xdr:rowOff>
    </xdr:from>
    <xdr:to>
      <xdr:col>20</xdr:col>
      <xdr:colOff>83343</xdr:colOff>
      <xdr:row>16</xdr:row>
      <xdr:rowOff>71437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2" name="Comuna 20">
              <a:extLst>
                <a:ext uri="{FF2B5EF4-FFF2-40B4-BE49-F238E27FC236}">
                  <a16:creationId xmlns:a16="http://schemas.microsoft.com/office/drawing/2014/main" id="{48DBF503-B898-4E05-B742-7E036C8FA32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2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917655" y="76201"/>
              <a:ext cx="3345657" cy="30670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559593</xdr:colOff>
      <xdr:row>17</xdr:row>
      <xdr:rowOff>4763</xdr:rowOff>
    </xdr:from>
    <xdr:to>
      <xdr:col>20</xdr:col>
      <xdr:colOff>59531</xdr:colOff>
      <xdr:row>28</xdr:row>
      <xdr:rowOff>166686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3" name="Mes 18">
              <a:extLst>
                <a:ext uri="{FF2B5EF4-FFF2-40B4-BE49-F238E27FC236}">
                  <a16:creationId xmlns:a16="http://schemas.microsoft.com/office/drawing/2014/main" id="{B86D2F16-5926-446A-B61B-2D8639BA36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8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17906" y="3278982"/>
              <a:ext cx="1785938" cy="14954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392905</xdr:colOff>
      <xdr:row>58</xdr:row>
      <xdr:rowOff>0</xdr:rowOff>
    </xdr:from>
    <xdr:to>
      <xdr:col>17</xdr:col>
      <xdr:colOff>631030</xdr:colOff>
      <xdr:row>69</xdr:row>
      <xdr:rowOff>119062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5" name="Provincia 21">
              <a:extLst>
                <a:ext uri="{FF2B5EF4-FFF2-40B4-BE49-F238E27FC236}">
                  <a16:creationId xmlns:a16="http://schemas.microsoft.com/office/drawing/2014/main" id="{C370ACFE-F801-4C74-8EDC-79F05218BAF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2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62874" y="10370344"/>
              <a:ext cx="1762125" cy="132159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392905</xdr:colOff>
      <xdr:row>40</xdr:row>
      <xdr:rowOff>116681</xdr:rowOff>
    </xdr:from>
    <xdr:to>
      <xdr:col>20</xdr:col>
      <xdr:colOff>119062</xdr:colOff>
      <xdr:row>57</xdr:row>
      <xdr:rowOff>119062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6" name="Comuna 21">
              <a:extLst>
                <a:ext uri="{FF2B5EF4-FFF2-40B4-BE49-F238E27FC236}">
                  <a16:creationId xmlns:a16="http://schemas.microsoft.com/office/drawing/2014/main" id="{6F69C870-9CC1-467A-8584-AC2C68D57A4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2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62874" y="7022306"/>
              <a:ext cx="3536157" cy="3276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726281</xdr:colOff>
      <xdr:row>62</xdr:row>
      <xdr:rowOff>21431</xdr:rowOff>
    </xdr:from>
    <xdr:to>
      <xdr:col>20</xdr:col>
      <xdr:colOff>107156</xdr:colOff>
      <xdr:row>69</xdr:row>
      <xdr:rowOff>107156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7" name="Mes 19">
              <a:extLst>
                <a:ext uri="{FF2B5EF4-FFF2-40B4-BE49-F238E27FC236}">
                  <a16:creationId xmlns:a16="http://schemas.microsoft.com/office/drawing/2014/main" id="{CA1F2CDB-F4B7-4C25-A4B2-5EEADFA3E6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620250" y="10391775"/>
              <a:ext cx="1666875" cy="191928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250032</xdr:colOff>
      <xdr:row>0</xdr:row>
      <xdr:rowOff>35719</xdr:rowOff>
    </xdr:from>
    <xdr:to>
      <xdr:col>32</xdr:col>
      <xdr:colOff>142876</xdr:colOff>
      <xdr:row>17</xdr:row>
      <xdr:rowOff>83343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761999</xdr:colOff>
      <xdr:row>17</xdr:row>
      <xdr:rowOff>178594</xdr:rowOff>
    </xdr:from>
    <xdr:to>
      <xdr:col>32</xdr:col>
      <xdr:colOff>130968</xdr:colOff>
      <xdr:row>46</xdr:row>
      <xdr:rowOff>71437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0</xdr:colOff>
      <xdr:row>0</xdr:row>
      <xdr:rowOff>35716</xdr:rowOff>
    </xdr:from>
    <xdr:to>
      <xdr:col>28</xdr:col>
      <xdr:colOff>178594</xdr:colOff>
      <xdr:row>17</xdr:row>
      <xdr:rowOff>107156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15</xdr:col>
      <xdr:colOff>409572</xdr:colOff>
      <xdr:row>18</xdr:row>
      <xdr:rowOff>0</xdr:rowOff>
    </xdr:from>
    <xdr:to>
      <xdr:col>17</xdr:col>
      <xdr:colOff>273842</xdr:colOff>
      <xdr:row>29</xdr:row>
      <xdr:rowOff>119062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Provincia 6">
              <a:extLst>
                <a:ext uri="{FF2B5EF4-FFF2-40B4-BE49-F238E27FC236}">
                  <a16:creationId xmlns:a16="http://schemas.microsoft.com/office/drawing/2014/main" id="{00000000-0008-0000-11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79541" y="3464719"/>
              <a:ext cx="1388270" cy="115490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416717</xdr:colOff>
      <xdr:row>0</xdr:row>
      <xdr:rowOff>57150</xdr:rowOff>
    </xdr:from>
    <xdr:to>
      <xdr:col>19</xdr:col>
      <xdr:colOff>714375</xdr:colOff>
      <xdr:row>17</xdr:row>
      <xdr:rowOff>142874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Comuna 6">
              <a:extLst>
                <a:ext uri="{FF2B5EF4-FFF2-40B4-BE49-F238E27FC236}">
                  <a16:creationId xmlns:a16="http://schemas.microsoft.com/office/drawing/2014/main" id="{00000000-0008-0000-11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86686" y="57150"/>
              <a:ext cx="3345658" cy="335994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333374</xdr:colOff>
      <xdr:row>18</xdr:row>
      <xdr:rowOff>0</xdr:rowOff>
    </xdr:from>
    <xdr:to>
      <xdr:col>19</xdr:col>
      <xdr:colOff>726281</xdr:colOff>
      <xdr:row>29</xdr:row>
      <xdr:rowOff>119062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 4">
              <a:extLst>
                <a:ext uri="{FF2B5EF4-FFF2-40B4-BE49-F238E27FC236}">
                  <a16:creationId xmlns:a16="http://schemas.microsoft.com/office/drawing/2014/main" id="{00000000-0008-0000-11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315450" y="3464719"/>
              <a:ext cx="1828800" cy="2000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642940</xdr:colOff>
      <xdr:row>0</xdr:row>
      <xdr:rowOff>23811</xdr:rowOff>
    </xdr:from>
    <xdr:to>
      <xdr:col>32</xdr:col>
      <xdr:colOff>547688</xdr:colOff>
      <xdr:row>16</xdr:row>
      <xdr:rowOff>202405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357188</xdr:colOff>
      <xdr:row>17</xdr:row>
      <xdr:rowOff>95249</xdr:rowOff>
    </xdr:from>
    <xdr:to>
      <xdr:col>32</xdr:col>
      <xdr:colOff>559594</xdr:colOff>
      <xdr:row>45</xdr:row>
      <xdr:rowOff>154780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369095</xdr:colOff>
      <xdr:row>0</xdr:row>
      <xdr:rowOff>23810</xdr:rowOff>
    </xdr:from>
    <xdr:to>
      <xdr:col>28</xdr:col>
      <xdr:colOff>583407</xdr:colOff>
      <xdr:row>16</xdr:row>
      <xdr:rowOff>190499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15</xdr:col>
      <xdr:colOff>738188</xdr:colOff>
      <xdr:row>17</xdr:row>
      <xdr:rowOff>21429</xdr:rowOff>
    </xdr:from>
    <xdr:to>
      <xdr:col>17</xdr:col>
      <xdr:colOff>583405</xdr:colOff>
      <xdr:row>28</xdr:row>
      <xdr:rowOff>83343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Provincia 7">
              <a:extLst>
                <a:ext uri="{FF2B5EF4-FFF2-40B4-BE49-F238E27FC236}">
                  <a16:creationId xmlns:a16="http://schemas.microsoft.com/office/drawing/2014/main" id="{00000000-0008-0000-13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870157" y="3295648"/>
              <a:ext cx="1702593" cy="12763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750092</xdr:colOff>
      <xdr:row>0</xdr:row>
      <xdr:rowOff>57151</xdr:rowOff>
    </xdr:from>
    <xdr:to>
      <xdr:col>20</xdr:col>
      <xdr:colOff>226218</xdr:colOff>
      <xdr:row>16</xdr:row>
      <xdr:rowOff>83344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Comuna 7">
              <a:extLst>
                <a:ext uri="{FF2B5EF4-FFF2-40B4-BE49-F238E27FC236}">
                  <a16:creationId xmlns:a16="http://schemas.microsoft.com/office/drawing/2014/main" id="{00000000-0008-0000-13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882061" y="57151"/>
              <a:ext cx="3286126" cy="309800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678656</xdr:colOff>
      <xdr:row>17</xdr:row>
      <xdr:rowOff>11907</xdr:rowOff>
    </xdr:from>
    <xdr:to>
      <xdr:col>20</xdr:col>
      <xdr:colOff>202408</xdr:colOff>
      <xdr:row>28</xdr:row>
      <xdr:rowOff>83343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 5">
              <a:extLst>
                <a:ext uri="{FF2B5EF4-FFF2-40B4-BE49-F238E27FC236}">
                  <a16:creationId xmlns:a16="http://schemas.microsoft.com/office/drawing/2014/main" id="{00000000-0008-0000-13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691813" y="3286125"/>
              <a:ext cx="1452564" cy="1952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476249</xdr:colOff>
      <xdr:row>0</xdr:row>
      <xdr:rowOff>59530</xdr:rowOff>
    </xdr:from>
    <xdr:to>
      <xdr:col>32</xdr:col>
      <xdr:colOff>369093</xdr:colOff>
      <xdr:row>16</xdr:row>
      <xdr:rowOff>130968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178594</xdr:colOff>
      <xdr:row>17</xdr:row>
      <xdr:rowOff>11904</xdr:rowOff>
    </xdr:from>
    <xdr:to>
      <xdr:col>32</xdr:col>
      <xdr:colOff>369094</xdr:colOff>
      <xdr:row>44</xdr:row>
      <xdr:rowOff>59529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178594</xdr:colOff>
      <xdr:row>0</xdr:row>
      <xdr:rowOff>59532</xdr:rowOff>
    </xdr:from>
    <xdr:to>
      <xdr:col>28</xdr:col>
      <xdr:colOff>404812</xdr:colOff>
      <xdr:row>16</xdr:row>
      <xdr:rowOff>142874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15</xdr:col>
      <xdr:colOff>357187</xdr:colOff>
      <xdr:row>16</xdr:row>
      <xdr:rowOff>9525</xdr:rowOff>
    </xdr:from>
    <xdr:to>
      <xdr:col>17</xdr:col>
      <xdr:colOff>547687</xdr:colOff>
      <xdr:row>27</xdr:row>
      <xdr:rowOff>71437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Provincia 8">
              <a:extLst>
                <a:ext uri="{FF2B5EF4-FFF2-40B4-BE49-F238E27FC236}">
                  <a16:creationId xmlns:a16="http://schemas.microsoft.com/office/drawing/2014/main" id="{00000000-0008-0000-15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27156" y="3224213"/>
              <a:ext cx="1714500" cy="120491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369093</xdr:colOff>
      <xdr:row>0</xdr:row>
      <xdr:rowOff>80961</xdr:rowOff>
    </xdr:from>
    <xdr:to>
      <xdr:col>20</xdr:col>
      <xdr:colOff>95250</xdr:colOff>
      <xdr:row>15</xdr:row>
      <xdr:rowOff>142874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Comuna 8">
              <a:extLst>
                <a:ext uri="{FF2B5EF4-FFF2-40B4-BE49-F238E27FC236}">
                  <a16:creationId xmlns:a16="http://schemas.microsoft.com/office/drawing/2014/main" id="{00000000-0008-0000-15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39062" y="80961"/>
              <a:ext cx="3536157" cy="30861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607218</xdr:colOff>
      <xdr:row>16</xdr:row>
      <xdr:rowOff>0</xdr:rowOff>
    </xdr:from>
    <xdr:to>
      <xdr:col>20</xdr:col>
      <xdr:colOff>95252</xdr:colOff>
      <xdr:row>27</xdr:row>
      <xdr:rowOff>71438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 6">
              <a:extLst>
                <a:ext uri="{FF2B5EF4-FFF2-40B4-BE49-F238E27FC236}">
                  <a16:creationId xmlns:a16="http://schemas.microsoft.com/office/drawing/2014/main" id="{00000000-0008-0000-15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608345" y="3214687"/>
              <a:ext cx="1666876" cy="20121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464343</xdr:colOff>
      <xdr:row>0</xdr:row>
      <xdr:rowOff>47626</xdr:rowOff>
    </xdr:from>
    <xdr:to>
      <xdr:col>32</xdr:col>
      <xdr:colOff>11905</xdr:colOff>
      <xdr:row>14</xdr:row>
      <xdr:rowOff>35719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559594</xdr:colOff>
      <xdr:row>14</xdr:row>
      <xdr:rowOff>95249</xdr:rowOff>
    </xdr:from>
    <xdr:to>
      <xdr:col>32</xdr:col>
      <xdr:colOff>11906</xdr:colOff>
      <xdr:row>35</xdr:row>
      <xdr:rowOff>-1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547686</xdr:colOff>
      <xdr:row>0</xdr:row>
      <xdr:rowOff>47624</xdr:rowOff>
    </xdr:from>
    <xdr:to>
      <xdr:col>27</xdr:col>
      <xdr:colOff>428624</xdr:colOff>
      <xdr:row>14</xdr:row>
      <xdr:rowOff>47624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15</xdr:col>
      <xdr:colOff>702469</xdr:colOff>
      <xdr:row>16</xdr:row>
      <xdr:rowOff>123824</xdr:rowOff>
    </xdr:from>
    <xdr:to>
      <xdr:col>18</xdr:col>
      <xdr:colOff>83344</xdr:colOff>
      <xdr:row>28</xdr:row>
      <xdr:rowOff>59531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Provincia 11">
              <a:extLst>
                <a:ext uri="{FF2B5EF4-FFF2-40B4-BE49-F238E27FC236}">
                  <a16:creationId xmlns:a16="http://schemas.microsoft.com/office/drawing/2014/main" id="{59A49621-17CE-4F34-933F-377DF8D1FB1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72438" y="3290887"/>
              <a:ext cx="1666875" cy="126920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702468</xdr:colOff>
      <xdr:row>0</xdr:row>
      <xdr:rowOff>52387</xdr:rowOff>
    </xdr:from>
    <xdr:to>
      <xdr:col>20</xdr:col>
      <xdr:colOff>476250</xdr:colOff>
      <xdr:row>16</xdr:row>
      <xdr:rowOff>47624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Comuna 11">
              <a:extLst>
                <a:ext uri="{FF2B5EF4-FFF2-40B4-BE49-F238E27FC236}">
                  <a16:creationId xmlns:a16="http://schemas.microsoft.com/office/drawing/2014/main" id="{DC2F6DAF-D282-4796-A6FC-FFA5214FD63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72437" y="52387"/>
              <a:ext cx="3583782" cy="3162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18</xdr:col>
      <xdr:colOff>190499</xdr:colOff>
      <xdr:row>16</xdr:row>
      <xdr:rowOff>123824</xdr:rowOff>
    </xdr:from>
    <xdr:to>
      <xdr:col>20</xdr:col>
      <xdr:colOff>500062</xdr:colOff>
      <xdr:row>28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 9">
              <a:extLst>
                <a:ext uri="{FF2B5EF4-FFF2-40B4-BE49-F238E27FC236}">
                  <a16:creationId xmlns:a16="http://schemas.microsoft.com/office/drawing/2014/main" id="{C97EA402-B342-47F6-A56D-191D7FDE539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870281" y="3290887"/>
              <a:ext cx="1809750" cy="20431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20</xdr:col>
      <xdr:colOff>547687</xdr:colOff>
      <xdr:row>36</xdr:row>
      <xdr:rowOff>11907</xdr:rowOff>
    </xdr:from>
    <xdr:to>
      <xdr:col>27</xdr:col>
      <xdr:colOff>404812</xdr:colOff>
      <xdr:row>58</xdr:row>
      <xdr:rowOff>83344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6B6BEE3-3D5F-4683-97D5-0C5923935D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452436</xdr:colOff>
      <xdr:row>36</xdr:row>
      <xdr:rowOff>11906</xdr:rowOff>
    </xdr:from>
    <xdr:to>
      <xdr:col>31</xdr:col>
      <xdr:colOff>761999</xdr:colOff>
      <xdr:row>58</xdr:row>
      <xdr:rowOff>59531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55BE60C2-CC8E-4D28-A718-EF33A002B0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547686</xdr:colOff>
      <xdr:row>58</xdr:row>
      <xdr:rowOff>166686</xdr:rowOff>
    </xdr:from>
    <xdr:to>
      <xdr:col>32</xdr:col>
      <xdr:colOff>11905</xdr:colOff>
      <xdr:row>75</xdr:row>
      <xdr:rowOff>154781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73B732BE-345F-4DBC-A93D-91ACADB153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16</xdr:col>
      <xdr:colOff>83344</xdr:colOff>
      <xdr:row>52</xdr:row>
      <xdr:rowOff>83344</xdr:rowOff>
    </xdr:from>
    <xdr:to>
      <xdr:col>18</xdr:col>
      <xdr:colOff>130967</xdr:colOff>
      <xdr:row>63</xdr:row>
      <xdr:rowOff>154782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5" name="Provincia 14">
              <a:extLst>
                <a:ext uri="{FF2B5EF4-FFF2-40B4-BE49-F238E27FC236}">
                  <a16:creationId xmlns:a16="http://schemas.microsoft.com/office/drawing/2014/main" id="{CFEBD5C9-9537-4ADD-91D4-2FAC17422FE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679657" y="9394032"/>
              <a:ext cx="1571623" cy="141684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16</xdr:col>
      <xdr:colOff>95248</xdr:colOff>
      <xdr:row>36</xdr:row>
      <xdr:rowOff>23810</xdr:rowOff>
    </xdr:from>
    <xdr:to>
      <xdr:col>20</xdr:col>
      <xdr:colOff>416718</xdr:colOff>
      <xdr:row>51</xdr:row>
      <xdr:rowOff>190498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6" name="Comuna 14">
              <a:extLst>
                <a:ext uri="{FF2B5EF4-FFF2-40B4-BE49-F238E27FC236}">
                  <a16:creationId xmlns:a16="http://schemas.microsoft.com/office/drawing/2014/main" id="{079AE498-5389-4C24-A617-98B62CB13D9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1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227217" y="6262685"/>
              <a:ext cx="3369470" cy="30480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18</xdr:col>
      <xdr:colOff>214312</xdr:colOff>
      <xdr:row>52</xdr:row>
      <xdr:rowOff>83344</xdr:rowOff>
    </xdr:from>
    <xdr:to>
      <xdr:col>20</xdr:col>
      <xdr:colOff>392905</xdr:colOff>
      <xdr:row>63</xdr:row>
      <xdr:rowOff>142875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7" name="Mes 12">
              <a:extLst>
                <a:ext uri="{FF2B5EF4-FFF2-40B4-BE49-F238E27FC236}">
                  <a16:creationId xmlns:a16="http://schemas.microsoft.com/office/drawing/2014/main" id="{C6305EBC-98B9-4087-95A1-30CB31258ED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334625" y="9394032"/>
              <a:ext cx="1702593" cy="140493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321469</xdr:colOff>
      <xdr:row>0</xdr:row>
      <xdr:rowOff>83344</xdr:rowOff>
    </xdr:from>
    <xdr:to>
      <xdr:col>31</xdr:col>
      <xdr:colOff>619125</xdr:colOff>
      <xdr:row>16</xdr:row>
      <xdr:rowOff>142875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47623</xdr:colOff>
      <xdr:row>17</xdr:row>
      <xdr:rowOff>71438</xdr:rowOff>
    </xdr:from>
    <xdr:to>
      <xdr:col>31</xdr:col>
      <xdr:colOff>631031</xdr:colOff>
      <xdr:row>44</xdr:row>
      <xdr:rowOff>154780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35718</xdr:colOff>
      <xdr:row>0</xdr:row>
      <xdr:rowOff>83344</xdr:rowOff>
    </xdr:from>
    <xdr:to>
      <xdr:col>28</xdr:col>
      <xdr:colOff>238125</xdr:colOff>
      <xdr:row>16</xdr:row>
      <xdr:rowOff>154781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15</xdr:col>
      <xdr:colOff>428625</xdr:colOff>
      <xdr:row>16</xdr:row>
      <xdr:rowOff>107156</xdr:rowOff>
    </xdr:from>
    <xdr:to>
      <xdr:col>17</xdr:col>
      <xdr:colOff>523875</xdr:colOff>
      <xdr:row>27</xdr:row>
      <xdr:rowOff>166688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Provincia 9">
              <a:extLst>
                <a:ext uri="{FF2B5EF4-FFF2-40B4-BE49-F238E27FC236}">
                  <a16:creationId xmlns:a16="http://schemas.microsoft.com/office/drawing/2014/main" id="{00000000-0008-0000-19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560594" y="3250406"/>
              <a:ext cx="1619250" cy="121443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428624</xdr:colOff>
      <xdr:row>0</xdr:row>
      <xdr:rowOff>107156</xdr:rowOff>
    </xdr:from>
    <xdr:to>
      <xdr:col>19</xdr:col>
      <xdr:colOff>714373</xdr:colOff>
      <xdr:row>15</xdr:row>
      <xdr:rowOff>130969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Comuna 9">
              <a:extLst>
                <a:ext uri="{FF2B5EF4-FFF2-40B4-BE49-F238E27FC236}">
                  <a16:creationId xmlns:a16="http://schemas.microsoft.com/office/drawing/2014/main" id="{00000000-0008-0000-19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560593" y="107156"/>
              <a:ext cx="3333749" cy="29765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583406</xdr:colOff>
      <xdr:row>16</xdr:row>
      <xdr:rowOff>95251</xdr:rowOff>
    </xdr:from>
    <xdr:to>
      <xdr:col>19</xdr:col>
      <xdr:colOff>714374</xdr:colOff>
      <xdr:row>27</xdr:row>
      <xdr:rowOff>166689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Mes 7">
              <a:extLst>
                <a:ext uri="{FF2B5EF4-FFF2-40B4-BE49-F238E27FC236}">
                  <a16:creationId xmlns:a16="http://schemas.microsoft.com/office/drawing/2014/main" id="{00000000-0008-0000-1900-000008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334625" y="3238500"/>
              <a:ext cx="1559718" cy="1952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35719</xdr:colOff>
      <xdr:row>0</xdr:row>
      <xdr:rowOff>71436</xdr:rowOff>
    </xdr:from>
    <xdr:to>
      <xdr:col>31</xdr:col>
      <xdr:colOff>678657</xdr:colOff>
      <xdr:row>17</xdr:row>
      <xdr:rowOff>95250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642937</xdr:colOff>
      <xdr:row>17</xdr:row>
      <xdr:rowOff>154782</xdr:rowOff>
    </xdr:from>
    <xdr:to>
      <xdr:col>31</xdr:col>
      <xdr:colOff>666750</xdr:colOff>
      <xdr:row>43</xdr:row>
      <xdr:rowOff>119062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642937</xdr:colOff>
      <xdr:row>0</xdr:row>
      <xdr:rowOff>71436</xdr:rowOff>
    </xdr:from>
    <xdr:to>
      <xdr:col>27</xdr:col>
      <xdr:colOff>750093</xdr:colOff>
      <xdr:row>17</xdr:row>
      <xdr:rowOff>95250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15</xdr:col>
      <xdr:colOff>140493</xdr:colOff>
      <xdr:row>17</xdr:row>
      <xdr:rowOff>164307</xdr:rowOff>
    </xdr:from>
    <xdr:to>
      <xdr:col>17</xdr:col>
      <xdr:colOff>309562</xdr:colOff>
      <xdr:row>29</xdr:row>
      <xdr:rowOff>83342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Provincia 10">
              <a:extLst>
                <a:ext uri="{FF2B5EF4-FFF2-40B4-BE49-F238E27FC236}">
                  <a16:creationId xmlns:a16="http://schemas.microsoft.com/office/drawing/2014/main" id="{00000000-0008-0000-1C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272462" y="3438527"/>
              <a:ext cx="1835943" cy="121681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152401</xdr:colOff>
      <xdr:row>0</xdr:row>
      <xdr:rowOff>92869</xdr:rowOff>
    </xdr:from>
    <xdr:to>
      <xdr:col>19</xdr:col>
      <xdr:colOff>583407</xdr:colOff>
      <xdr:row>17</xdr:row>
      <xdr:rowOff>11906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Comuna 10">
              <a:extLst>
                <a:ext uri="{FF2B5EF4-FFF2-40B4-BE49-F238E27FC236}">
                  <a16:creationId xmlns:a16="http://schemas.microsoft.com/office/drawing/2014/main" id="{00000000-0008-0000-1C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284370" y="92869"/>
              <a:ext cx="3479006" cy="319325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392907</xdr:colOff>
      <xdr:row>17</xdr:row>
      <xdr:rowOff>164307</xdr:rowOff>
    </xdr:from>
    <xdr:to>
      <xdr:col>19</xdr:col>
      <xdr:colOff>595313</xdr:colOff>
      <xdr:row>29</xdr:row>
      <xdr:rowOff>83343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 8">
              <a:extLst>
                <a:ext uri="{FF2B5EF4-FFF2-40B4-BE49-F238E27FC236}">
                  <a16:creationId xmlns:a16="http://schemas.microsoft.com/office/drawing/2014/main" id="{00000000-0008-0000-1C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272712" y="3438525"/>
              <a:ext cx="1502569" cy="19788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166685</xdr:colOff>
      <xdr:row>0</xdr:row>
      <xdr:rowOff>107155</xdr:rowOff>
    </xdr:from>
    <xdr:to>
      <xdr:col>32</xdr:col>
      <xdr:colOff>83343</xdr:colOff>
      <xdr:row>17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E372A4B-EA1C-4A46-9545-4AD16542D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690561</xdr:colOff>
      <xdr:row>22</xdr:row>
      <xdr:rowOff>71435</xdr:rowOff>
    </xdr:from>
    <xdr:to>
      <xdr:col>32</xdr:col>
      <xdr:colOff>83343</xdr:colOff>
      <xdr:row>40</xdr:row>
      <xdr:rowOff>142874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50A6673-5EBE-48C4-B666-C2676A937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654843</xdr:colOff>
      <xdr:row>0</xdr:row>
      <xdr:rowOff>107154</xdr:rowOff>
    </xdr:from>
    <xdr:to>
      <xdr:col>28</xdr:col>
      <xdr:colOff>107155</xdr:colOff>
      <xdr:row>17</xdr:row>
      <xdr:rowOff>166686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33208ED-FD02-43A1-8971-AB1AE82FA9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738187</xdr:colOff>
      <xdr:row>41</xdr:row>
      <xdr:rowOff>83343</xdr:rowOff>
    </xdr:from>
    <xdr:to>
      <xdr:col>28</xdr:col>
      <xdr:colOff>202407</xdr:colOff>
      <xdr:row>58</xdr:row>
      <xdr:rowOff>142876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585F012-3F6E-4179-8BB0-E79A6E6CE9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750093</xdr:colOff>
      <xdr:row>63</xdr:row>
      <xdr:rowOff>11906</xdr:rowOff>
    </xdr:from>
    <xdr:to>
      <xdr:col>32</xdr:col>
      <xdr:colOff>190499</xdr:colOff>
      <xdr:row>83</xdr:row>
      <xdr:rowOff>119062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2938F2F-6974-473C-88BE-41B112AD19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28</xdr:col>
      <xdr:colOff>309562</xdr:colOff>
      <xdr:row>41</xdr:row>
      <xdr:rowOff>83343</xdr:rowOff>
    </xdr:from>
    <xdr:to>
      <xdr:col>32</xdr:col>
      <xdr:colOff>178594</xdr:colOff>
      <xdr:row>58</xdr:row>
      <xdr:rowOff>119061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E39C5DE-5633-4119-8878-D8070D5E5D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15</xdr:col>
      <xdr:colOff>250030</xdr:colOff>
      <xdr:row>17</xdr:row>
      <xdr:rowOff>52387</xdr:rowOff>
    </xdr:from>
    <xdr:to>
      <xdr:col>17</xdr:col>
      <xdr:colOff>142873</xdr:colOff>
      <xdr:row>29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Provincia 12">
              <a:extLst>
                <a:ext uri="{FF2B5EF4-FFF2-40B4-BE49-F238E27FC236}">
                  <a16:creationId xmlns:a16="http://schemas.microsoft.com/office/drawing/2014/main" id="{D625408D-694F-4151-A5F9-C4630AD7D1C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20000" y="3326607"/>
              <a:ext cx="1547812" cy="126920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250031</xdr:colOff>
      <xdr:row>0</xdr:row>
      <xdr:rowOff>123825</xdr:rowOff>
    </xdr:from>
    <xdr:to>
      <xdr:col>19</xdr:col>
      <xdr:colOff>602455</xdr:colOff>
      <xdr:row>16</xdr:row>
      <xdr:rowOff>154782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Comuna 12">
              <a:extLst>
                <a:ext uri="{FF2B5EF4-FFF2-40B4-BE49-F238E27FC236}">
                  <a16:creationId xmlns:a16="http://schemas.microsoft.com/office/drawing/2014/main" id="{56DF628D-A09C-4231-B27C-5633866837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20000" y="123825"/>
              <a:ext cx="3400424" cy="310277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202405</xdr:colOff>
      <xdr:row>17</xdr:row>
      <xdr:rowOff>64295</xdr:rowOff>
    </xdr:from>
    <xdr:to>
      <xdr:col>19</xdr:col>
      <xdr:colOff>595313</xdr:colOff>
      <xdr:row>29</xdr:row>
      <xdr:rowOff>11906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2" name="Mes 10">
              <a:extLst>
                <a:ext uri="{FF2B5EF4-FFF2-40B4-BE49-F238E27FC236}">
                  <a16:creationId xmlns:a16="http://schemas.microsoft.com/office/drawing/2014/main" id="{D8700768-21FC-49CB-B3BF-DC820564E95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0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60718" y="3338514"/>
              <a:ext cx="1916908" cy="147161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416718</xdr:colOff>
      <xdr:row>58</xdr:row>
      <xdr:rowOff>142875</xdr:rowOff>
    </xdr:from>
    <xdr:to>
      <xdr:col>17</xdr:col>
      <xdr:colOff>333374</xdr:colOff>
      <xdr:row>70</xdr:row>
      <xdr:rowOff>11906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3" name="Provincia 13">
              <a:extLst>
                <a:ext uri="{FF2B5EF4-FFF2-40B4-BE49-F238E27FC236}">
                  <a16:creationId xmlns:a16="http://schemas.microsoft.com/office/drawing/2014/main" id="{B8820C94-41EA-4333-9814-4625B226FB4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251031" y="10513219"/>
              <a:ext cx="1440656" cy="139303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416717</xdr:colOff>
      <xdr:row>41</xdr:row>
      <xdr:rowOff>92869</xdr:rowOff>
    </xdr:from>
    <xdr:to>
      <xdr:col>19</xdr:col>
      <xdr:colOff>666749</xdr:colOff>
      <xdr:row>58</xdr:row>
      <xdr:rowOff>35719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Comuna 13">
              <a:extLst>
                <a:ext uri="{FF2B5EF4-FFF2-40B4-BE49-F238E27FC236}">
                  <a16:creationId xmlns:a16="http://schemas.microsoft.com/office/drawing/2014/main" id="{F8646E28-AEB0-4D5D-ACEE-FCEEED08B16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1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86686" y="7188994"/>
              <a:ext cx="3298032" cy="321706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392907</xdr:colOff>
      <xdr:row>58</xdr:row>
      <xdr:rowOff>142875</xdr:rowOff>
    </xdr:from>
    <xdr:to>
      <xdr:col>19</xdr:col>
      <xdr:colOff>654845</xdr:colOff>
      <xdr:row>70</xdr:row>
      <xdr:rowOff>35718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5" name="Mes 11">
              <a:extLst>
                <a:ext uri="{FF2B5EF4-FFF2-40B4-BE49-F238E27FC236}">
                  <a16:creationId xmlns:a16="http://schemas.microsoft.com/office/drawing/2014/main" id="{DEF711B6-F999-43B9-9A4A-B2D47EF937C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751220" y="10513219"/>
              <a:ext cx="1785938" cy="141684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369094</xdr:colOff>
      <xdr:row>0</xdr:row>
      <xdr:rowOff>71437</xdr:rowOff>
    </xdr:from>
    <xdr:to>
      <xdr:col>32</xdr:col>
      <xdr:colOff>309562</xdr:colOff>
      <xdr:row>17</xdr:row>
      <xdr:rowOff>130967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1CE6ABC-EA23-44AA-BE68-1C59BA0F48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95250</xdr:colOff>
      <xdr:row>17</xdr:row>
      <xdr:rowOff>166688</xdr:rowOff>
    </xdr:from>
    <xdr:to>
      <xdr:col>32</xdr:col>
      <xdr:colOff>285749</xdr:colOff>
      <xdr:row>39</xdr:row>
      <xdr:rowOff>190500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1467CAF-B579-4FD5-93CC-1F3D7D8406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83344</xdr:colOff>
      <xdr:row>0</xdr:row>
      <xdr:rowOff>71438</xdr:rowOff>
    </xdr:from>
    <xdr:to>
      <xdr:col>28</xdr:col>
      <xdr:colOff>309561</xdr:colOff>
      <xdr:row>17</xdr:row>
      <xdr:rowOff>119063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32E5930-98F0-4EE8-8210-3FA80CB48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15</xdr:col>
      <xdr:colOff>523875</xdr:colOff>
      <xdr:row>17</xdr:row>
      <xdr:rowOff>111920</xdr:rowOff>
    </xdr:from>
    <xdr:to>
      <xdr:col>17</xdr:col>
      <xdr:colOff>488156</xdr:colOff>
      <xdr:row>29</xdr:row>
      <xdr:rowOff>35718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Provincia 15">
              <a:extLst>
                <a:ext uri="{FF2B5EF4-FFF2-40B4-BE49-F238E27FC236}">
                  <a16:creationId xmlns:a16="http://schemas.microsoft.com/office/drawing/2014/main" id="{3AB35938-0C9D-4B33-AAB9-1777FE0C9E4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67625" y="3386139"/>
              <a:ext cx="1654968" cy="125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535781</xdr:colOff>
      <xdr:row>0</xdr:row>
      <xdr:rowOff>88105</xdr:rowOff>
    </xdr:from>
    <xdr:to>
      <xdr:col>20</xdr:col>
      <xdr:colOff>23812</xdr:colOff>
      <xdr:row>17</xdr:row>
      <xdr:rowOff>11905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Comuna 15">
              <a:extLst>
                <a:ext uri="{FF2B5EF4-FFF2-40B4-BE49-F238E27FC236}">
                  <a16:creationId xmlns:a16="http://schemas.microsoft.com/office/drawing/2014/main" id="{AD9BD5EB-348B-46F4-88CC-F01544A009A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1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79531" y="88105"/>
              <a:ext cx="3298031" cy="3198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547686</xdr:colOff>
      <xdr:row>17</xdr:row>
      <xdr:rowOff>111920</xdr:rowOff>
    </xdr:from>
    <xdr:to>
      <xdr:col>20</xdr:col>
      <xdr:colOff>11905</xdr:colOff>
      <xdr:row>29</xdr:row>
      <xdr:rowOff>35719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1" name="Mes 13">
              <a:extLst>
                <a:ext uri="{FF2B5EF4-FFF2-40B4-BE49-F238E27FC236}">
                  <a16:creationId xmlns:a16="http://schemas.microsoft.com/office/drawing/2014/main" id="{96E57ED5-3B47-4621-B185-EEFDDACDC4B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679780" y="3386139"/>
              <a:ext cx="1750219" cy="14477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20</xdr:col>
      <xdr:colOff>95250</xdr:colOff>
      <xdr:row>40</xdr:row>
      <xdr:rowOff>83342</xdr:rowOff>
    </xdr:from>
    <xdr:to>
      <xdr:col>28</xdr:col>
      <xdr:colOff>226219</xdr:colOff>
      <xdr:row>57</xdr:row>
      <xdr:rowOff>142874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3AAB955C-FFC2-426B-A499-3D3E38C1F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107156</xdr:colOff>
      <xdr:row>58</xdr:row>
      <xdr:rowOff>1</xdr:rowOff>
    </xdr:from>
    <xdr:to>
      <xdr:col>32</xdr:col>
      <xdr:colOff>285750</xdr:colOff>
      <xdr:row>81</xdr:row>
      <xdr:rowOff>107157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123515E0-726E-40D2-B25A-3D6FBF5D6B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28</xdr:col>
      <xdr:colOff>333374</xdr:colOff>
      <xdr:row>40</xdr:row>
      <xdr:rowOff>59531</xdr:rowOff>
    </xdr:from>
    <xdr:to>
      <xdr:col>32</xdr:col>
      <xdr:colOff>273843</xdr:colOff>
      <xdr:row>57</xdr:row>
      <xdr:rowOff>130967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483A2C96-FA9B-4C4D-ADA1-E11E5E6B73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15</xdr:col>
      <xdr:colOff>190501</xdr:colOff>
      <xdr:row>57</xdr:row>
      <xdr:rowOff>80961</xdr:rowOff>
    </xdr:from>
    <xdr:to>
      <xdr:col>17</xdr:col>
      <xdr:colOff>357188</xdr:colOff>
      <xdr:row>69</xdr:row>
      <xdr:rowOff>59531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6" name="Provincia 16">
              <a:extLst>
                <a:ext uri="{FF2B5EF4-FFF2-40B4-BE49-F238E27FC236}">
                  <a16:creationId xmlns:a16="http://schemas.microsoft.com/office/drawing/2014/main" id="{4B0831D4-2556-42D8-9A98-47EE9FFBBE2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6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98595" y="10260805"/>
              <a:ext cx="1690687" cy="150257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178593</xdr:colOff>
      <xdr:row>40</xdr:row>
      <xdr:rowOff>104774</xdr:rowOff>
    </xdr:from>
    <xdr:to>
      <xdr:col>19</xdr:col>
      <xdr:colOff>738187</xdr:colOff>
      <xdr:row>56</xdr:row>
      <xdr:rowOff>190499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7" name="Comuna 16">
              <a:extLst>
                <a:ext uri="{FF2B5EF4-FFF2-40B4-BE49-F238E27FC236}">
                  <a16:creationId xmlns:a16="http://schemas.microsoft.com/office/drawing/2014/main" id="{076A36D6-C420-408B-B716-4C7E6B18001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1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322343" y="7010399"/>
              <a:ext cx="3607594" cy="315753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440531</xdr:colOff>
      <xdr:row>57</xdr:row>
      <xdr:rowOff>80963</xdr:rowOff>
    </xdr:from>
    <xdr:to>
      <xdr:col>19</xdr:col>
      <xdr:colOff>726282</xdr:colOff>
      <xdr:row>69</xdr:row>
      <xdr:rowOff>35719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8" name="Mes 14">
              <a:extLst>
                <a:ext uri="{FF2B5EF4-FFF2-40B4-BE49-F238E27FC236}">
                  <a16:creationId xmlns:a16="http://schemas.microsoft.com/office/drawing/2014/main" id="{2211C37A-0340-4C0E-8B0E-FC1683C63BC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203532" y="10260806"/>
              <a:ext cx="1714500" cy="19788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os_REM/2018/Requerimientos/Rosa%20Levi/06/Datos%20Salud%20Mental%20Junio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atos%20Salud%20Mental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7.1"/>
      <sheetName val="17.2"/>
      <sheetName val="Hoja1"/>
    </sheetNames>
    <sheetDataSet>
      <sheetData sheetId="0">
        <row r="3">
          <cell r="G3" t="str">
            <v>Suma de Total</v>
          </cell>
        </row>
      </sheetData>
      <sheetData sheetId="1">
        <row r="3">
          <cell r="G3" t="str">
            <v>Suma de Total</v>
          </cell>
        </row>
      </sheetData>
      <sheetData sheetId="2">
        <row r="3">
          <cell r="G3" t="str">
            <v>Suma de Total</v>
          </cell>
        </row>
      </sheetData>
      <sheetData sheetId="3">
        <row r="3">
          <cell r="G3" t="str">
            <v>Suma de Total</v>
          </cell>
        </row>
      </sheetData>
      <sheetData sheetId="4">
        <row r="3">
          <cell r="G3" t="str">
            <v>Suma de Total</v>
          </cell>
        </row>
      </sheetData>
      <sheetData sheetId="5">
        <row r="3">
          <cell r="G3" t="str">
            <v>Suma de Total</v>
          </cell>
        </row>
      </sheetData>
      <sheetData sheetId="6">
        <row r="3">
          <cell r="G3" t="str">
            <v>Suma de Total</v>
          </cell>
        </row>
      </sheetData>
      <sheetData sheetId="7">
        <row r="3">
          <cell r="G3" t="str">
            <v>Suma de Total</v>
          </cell>
        </row>
      </sheetData>
      <sheetData sheetId="8">
        <row r="3">
          <cell r="G3" t="str">
            <v>Suma de Total</v>
          </cell>
        </row>
      </sheetData>
      <sheetData sheetId="9">
        <row r="3">
          <cell r="G3" t="str">
            <v>Suma de Total</v>
          </cell>
        </row>
      </sheetData>
      <sheetData sheetId="10">
        <row r="3">
          <cell r="G3" t="str">
            <v>Suma de Total</v>
          </cell>
        </row>
      </sheetData>
      <sheetData sheetId="11">
        <row r="3">
          <cell r="G3" t="str">
            <v>Suma de Total</v>
          </cell>
        </row>
      </sheetData>
      <sheetData sheetId="12">
        <row r="3">
          <cell r="G3" t="str">
            <v>Suma de Total</v>
          </cell>
        </row>
      </sheetData>
      <sheetData sheetId="13"/>
      <sheetData sheetId="14">
        <row r="3">
          <cell r="G3" t="str">
            <v>Suma de Total</v>
          </cell>
        </row>
      </sheetData>
      <sheetData sheetId="15">
        <row r="3">
          <cell r="G3" t="str">
            <v>Suma de Total</v>
          </cell>
        </row>
      </sheetData>
      <sheetData sheetId="16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 t="str">
            <v>Total general</v>
          </cell>
        </row>
        <row r="5">
          <cell r="G5" t="str">
            <v>04101-LA SERENA</v>
          </cell>
          <cell r="H5">
            <v>15</v>
          </cell>
          <cell r="I5">
            <v>55</v>
          </cell>
          <cell r="J5">
            <v>92</v>
          </cell>
          <cell r="K5">
            <v>135</v>
          </cell>
          <cell r="L5">
            <v>101</v>
          </cell>
          <cell r="M5">
            <v>227</v>
          </cell>
          <cell r="N5">
            <v>625</v>
          </cell>
        </row>
        <row r="6">
          <cell r="G6" t="str">
            <v>105011-PRAIS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G7" t="str">
            <v>105100-HOSPITAL LA SERENA</v>
          </cell>
          <cell r="H7">
            <v>0</v>
          </cell>
          <cell r="I7">
            <v>0</v>
          </cell>
          <cell r="J7">
            <v>80</v>
          </cell>
          <cell r="K7">
            <v>100</v>
          </cell>
          <cell r="L7">
            <v>35</v>
          </cell>
          <cell r="M7">
            <v>130</v>
          </cell>
          <cell r="N7">
            <v>345</v>
          </cell>
        </row>
        <row r="8">
          <cell r="G8" t="str">
            <v>105300-CES. CARDENAL CARO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16</v>
          </cell>
          <cell r="M8">
            <v>16</v>
          </cell>
          <cell r="N8">
            <v>32</v>
          </cell>
        </row>
        <row r="9">
          <cell r="G9" t="str">
            <v>105301-CES. LAS COMPAÑIAS</v>
          </cell>
          <cell r="H9">
            <v>8</v>
          </cell>
          <cell r="I9">
            <v>4</v>
          </cell>
          <cell r="J9">
            <v>0</v>
          </cell>
          <cell r="K9">
            <v>7</v>
          </cell>
          <cell r="L9">
            <v>20</v>
          </cell>
          <cell r="M9">
            <v>40</v>
          </cell>
          <cell r="N9">
            <v>79</v>
          </cell>
        </row>
        <row r="10">
          <cell r="G10" t="str">
            <v>105302-CES. PEDRO AGUIRRE C.</v>
          </cell>
          <cell r="H10">
            <v>0</v>
          </cell>
          <cell r="I10">
            <v>1</v>
          </cell>
          <cell r="J10">
            <v>1</v>
          </cell>
          <cell r="K10">
            <v>1</v>
          </cell>
          <cell r="L10">
            <v>0</v>
          </cell>
          <cell r="M10">
            <v>9</v>
          </cell>
          <cell r="N10">
            <v>12</v>
          </cell>
        </row>
        <row r="11">
          <cell r="G11" t="str">
            <v>105313-CES. SCHAFFHAUSER</v>
          </cell>
          <cell r="H11">
            <v>0</v>
          </cell>
          <cell r="I11">
            <v>50</v>
          </cell>
          <cell r="J11">
            <v>0</v>
          </cell>
          <cell r="K11">
            <v>2</v>
          </cell>
          <cell r="L11">
            <v>8</v>
          </cell>
          <cell r="M11">
            <v>2</v>
          </cell>
          <cell r="N11">
            <v>62</v>
          </cell>
        </row>
        <row r="12">
          <cell r="G12" t="str">
            <v>105319-CES. CARDENAL R.S.H.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22</v>
          </cell>
          <cell r="N12">
            <v>22</v>
          </cell>
        </row>
        <row r="13">
          <cell r="G13" t="str">
            <v>105325-CESFAM JUAN PABLO II</v>
          </cell>
          <cell r="H13">
            <v>7</v>
          </cell>
          <cell r="I13">
            <v>0</v>
          </cell>
          <cell r="J13">
            <v>11</v>
          </cell>
          <cell r="K13">
            <v>25</v>
          </cell>
          <cell r="L13">
            <v>18</v>
          </cell>
          <cell r="M13">
            <v>8</v>
          </cell>
          <cell r="N13">
            <v>69</v>
          </cell>
        </row>
        <row r="14">
          <cell r="G14" t="str">
            <v xml:space="preserve">105400-P.S.R. ALGARROBITO            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2</v>
          </cell>
          <cell r="M14">
            <v>0</v>
          </cell>
          <cell r="N14">
            <v>2</v>
          </cell>
        </row>
        <row r="15">
          <cell r="G15" t="str">
            <v>105401-P.S.R. LAS ROJAS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G16" t="str">
            <v>105402-P.S.R. EL ROMERO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G17" t="str">
            <v>105499-P.S.R. LAMBERT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G18" t="str">
            <v>105700-CECOF VILLA EL INDIO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G19" t="str">
            <v>105701-CECOF VILLA ALEMANIA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G20" t="str">
            <v>105702-CECOF VILLA LAMBERT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  <cell r="N20">
            <v>1</v>
          </cell>
        </row>
        <row r="21">
          <cell r="G21" t="str">
            <v>200402-CECOF ARCOS DE PINAMAR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</v>
          </cell>
          <cell r="M21">
            <v>0</v>
          </cell>
          <cell r="N21">
            <v>1</v>
          </cell>
        </row>
        <row r="22">
          <cell r="G22" t="str">
            <v>04102-COQUIMBO</v>
          </cell>
          <cell r="H22">
            <v>29</v>
          </cell>
          <cell r="I22">
            <v>66</v>
          </cell>
          <cell r="J22">
            <v>101</v>
          </cell>
          <cell r="K22">
            <v>50</v>
          </cell>
          <cell r="L22">
            <v>35</v>
          </cell>
          <cell r="M22">
            <v>28</v>
          </cell>
          <cell r="N22">
            <v>309</v>
          </cell>
        </row>
        <row r="23">
          <cell r="G23" t="str">
            <v>105101-HOSPITAL COQUIMBO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G24" t="str">
            <v>105303-CES. SAN JUAN</v>
          </cell>
          <cell r="H24">
            <v>2</v>
          </cell>
          <cell r="I24">
            <v>0</v>
          </cell>
          <cell r="J24">
            <v>1</v>
          </cell>
          <cell r="K24">
            <v>2</v>
          </cell>
          <cell r="L24">
            <v>1</v>
          </cell>
          <cell r="M24">
            <v>1</v>
          </cell>
          <cell r="N24">
            <v>7</v>
          </cell>
        </row>
        <row r="25">
          <cell r="G25" t="str">
            <v>105304-CES. SANTA CECILIA</v>
          </cell>
          <cell r="H25">
            <v>11</v>
          </cell>
          <cell r="I25">
            <v>15</v>
          </cell>
          <cell r="J25">
            <v>6</v>
          </cell>
          <cell r="K25">
            <v>5</v>
          </cell>
          <cell r="L25">
            <v>5</v>
          </cell>
          <cell r="M25">
            <v>1</v>
          </cell>
          <cell r="N25">
            <v>43</v>
          </cell>
        </row>
        <row r="26">
          <cell r="G26" t="str">
            <v>105305-CES. TIERRAS BLANCAS</v>
          </cell>
          <cell r="H26">
            <v>2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2</v>
          </cell>
        </row>
        <row r="27">
          <cell r="G27" t="str">
            <v>105321-CES. RURAL  TONGOY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/>
          <cell r="N27">
            <v>0</v>
          </cell>
        </row>
        <row r="28">
          <cell r="G28" t="str">
            <v>105323-CES. DR. SERGIO AGUILAR</v>
          </cell>
          <cell r="H28">
            <v>14</v>
          </cell>
          <cell r="I28">
            <v>23</v>
          </cell>
          <cell r="J28">
            <v>1</v>
          </cell>
          <cell r="K28">
            <v>0</v>
          </cell>
          <cell r="L28">
            <v>5</v>
          </cell>
          <cell r="M28">
            <v>4</v>
          </cell>
          <cell r="N28">
            <v>47</v>
          </cell>
        </row>
        <row r="29">
          <cell r="G29" t="str">
            <v xml:space="preserve">105404-P.S.R. EL TANGUE                         </v>
          </cell>
          <cell r="H29"/>
          <cell r="I29">
            <v>0</v>
          </cell>
          <cell r="J29"/>
          <cell r="K29">
            <v>0</v>
          </cell>
          <cell r="L29"/>
          <cell r="M29"/>
          <cell r="N29">
            <v>0</v>
          </cell>
        </row>
        <row r="30">
          <cell r="G30" t="str">
            <v>105405-P.S.R. GUANAQUEROS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/>
          <cell r="M30"/>
          <cell r="N30">
            <v>0</v>
          </cell>
        </row>
        <row r="31">
          <cell r="G31" t="str">
            <v>105406-P.S.R. PAN DE AZUCAR</v>
          </cell>
          <cell r="H31">
            <v>0</v>
          </cell>
          <cell r="I31">
            <v>0</v>
          </cell>
          <cell r="J31">
            <v>70</v>
          </cell>
          <cell r="K31">
            <v>17</v>
          </cell>
          <cell r="L31">
            <v>0</v>
          </cell>
          <cell r="M31">
            <v>0</v>
          </cell>
          <cell r="N31">
            <v>87</v>
          </cell>
        </row>
        <row r="32">
          <cell r="G32" t="str">
            <v>105407-P.S.R. TAMBILLOS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3">
          <cell r="G33" t="str">
            <v>105600-COSAM Tierras Blancas (CESAM)</v>
          </cell>
          <cell r="H33">
            <v>0</v>
          </cell>
          <cell r="I33">
            <v>28</v>
          </cell>
          <cell r="J33">
            <v>23</v>
          </cell>
          <cell r="K33">
            <v>26</v>
          </cell>
          <cell r="L33">
            <v>24</v>
          </cell>
          <cell r="M33">
            <v>22</v>
          </cell>
          <cell r="N33">
            <v>123</v>
          </cell>
        </row>
        <row r="34">
          <cell r="G34" t="str">
            <v>105705-CECOF EL ALBA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G35" t="str">
            <v>200273-CECOF PUNTA MIRA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G36" t="str">
            <v>04103-ANDACOLLO</v>
          </cell>
          <cell r="H36">
            <v>0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3</v>
          </cell>
          <cell r="N36">
            <v>4</v>
          </cell>
        </row>
        <row r="37">
          <cell r="G37" t="str">
            <v>105106-HOSPITAL ANDACOLLO</v>
          </cell>
          <cell r="H37">
            <v>0</v>
          </cell>
          <cell r="I37">
            <v>0</v>
          </cell>
          <cell r="J37">
            <v>0</v>
          </cell>
          <cell r="K37">
            <v>1</v>
          </cell>
          <cell r="L37">
            <v>0</v>
          </cell>
          <cell r="M37">
            <v>3</v>
          </cell>
          <cell r="N37">
            <v>4</v>
          </cell>
        </row>
        <row r="38">
          <cell r="G38" t="str">
            <v>04104-LA HIGUERA</v>
          </cell>
          <cell r="H38">
            <v>4</v>
          </cell>
          <cell r="I38">
            <v>3</v>
          </cell>
          <cell r="J38">
            <v>4</v>
          </cell>
          <cell r="K38">
            <v>4</v>
          </cell>
          <cell r="L38">
            <v>3</v>
          </cell>
          <cell r="M38">
            <v>0</v>
          </cell>
          <cell r="N38">
            <v>18</v>
          </cell>
        </row>
        <row r="39">
          <cell r="G39" t="str">
            <v>105314-CES. LA HIGUERA</v>
          </cell>
          <cell r="H39">
            <v>2</v>
          </cell>
          <cell r="I39">
            <v>3</v>
          </cell>
          <cell r="J39">
            <v>2</v>
          </cell>
          <cell r="K39">
            <v>1</v>
          </cell>
          <cell r="L39">
            <v>0</v>
          </cell>
          <cell r="M39">
            <v>0</v>
          </cell>
          <cell r="N39">
            <v>8</v>
          </cell>
        </row>
        <row r="40">
          <cell r="G40" t="str">
            <v xml:space="preserve">105500-P.S.R. CALETA HORNOS        </v>
          </cell>
          <cell r="H40">
            <v>2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2</v>
          </cell>
        </row>
        <row r="41">
          <cell r="G41" t="str">
            <v>105505-P.S.R. LOS CHOROS</v>
          </cell>
          <cell r="H41">
            <v>0</v>
          </cell>
          <cell r="I41">
            <v>0</v>
          </cell>
          <cell r="J41">
            <v>0</v>
          </cell>
          <cell r="K41">
            <v>2</v>
          </cell>
          <cell r="L41">
            <v>2</v>
          </cell>
          <cell r="M41">
            <v>0</v>
          </cell>
          <cell r="N41">
            <v>4</v>
          </cell>
        </row>
        <row r="42">
          <cell r="G42" t="str">
            <v>105506-P.S.R. EL TRAPICHE</v>
          </cell>
          <cell r="H42">
            <v>0</v>
          </cell>
          <cell r="I42">
            <v>0</v>
          </cell>
          <cell r="J42">
            <v>2</v>
          </cell>
          <cell r="K42">
            <v>1</v>
          </cell>
          <cell r="L42">
            <v>1</v>
          </cell>
          <cell r="M42">
            <v>0</v>
          </cell>
          <cell r="N42">
            <v>4</v>
          </cell>
        </row>
        <row r="43">
          <cell r="G43" t="str">
            <v>04105-PAIHUANO</v>
          </cell>
          <cell r="H43">
            <v>0</v>
          </cell>
          <cell r="I43">
            <v>0</v>
          </cell>
          <cell r="J43">
            <v>0</v>
          </cell>
          <cell r="K43">
            <v>2</v>
          </cell>
          <cell r="L43">
            <v>1</v>
          </cell>
          <cell r="M43">
            <v>7</v>
          </cell>
          <cell r="N43">
            <v>10</v>
          </cell>
        </row>
        <row r="44">
          <cell r="G44" t="str">
            <v>105306-CES. PAIHUANO</v>
          </cell>
          <cell r="H44">
            <v>0</v>
          </cell>
          <cell r="I44">
            <v>0</v>
          </cell>
          <cell r="J44">
            <v>0</v>
          </cell>
          <cell r="K44">
            <v>2</v>
          </cell>
          <cell r="L44">
            <v>1</v>
          </cell>
          <cell r="M44">
            <v>6</v>
          </cell>
          <cell r="N44">
            <v>9</v>
          </cell>
        </row>
        <row r="45">
          <cell r="G45" t="str">
            <v>105475-P.S.R. HORCON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1</v>
          </cell>
          <cell r="N45">
            <v>1</v>
          </cell>
        </row>
        <row r="46">
          <cell r="G46" t="str">
            <v>105476-P.S.R. MONTE GRANDE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G47" t="str">
            <v>105477-P.S.R. PISCO ELQUI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G48" t="str">
            <v>04106-VICUÑA</v>
          </cell>
          <cell r="H48">
            <v>0</v>
          </cell>
          <cell r="I48">
            <v>1</v>
          </cell>
          <cell r="J48">
            <v>7</v>
          </cell>
          <cell r="K48">
            <v>4</v>
          </cell>
          <cell r="L48">
            <v>12</v>
          </cell>
          <cell r="M48">
            <v>12</v>
          </cell>
          <cell r="N48">
            <v>36</v>
          </cell>
        </row>
        <row r="49">
          <cell r="G49" t="str">
            <v>105107-HOSPITAL VICUÑA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G50" t="str">
            <v>105467-P.S.R. DIAGUITAS</v>
          </cell>
          <cell r="H50">
            <v>0</v>
          </cell>
          <cell r="I50">
            <v>1</v>
          </cell>
          <cell r="J50">
            <v>5</v>
          </cell>
          <cell r="K50">
            <v>1</v>
          </cell>
          <cell r="L50">
            <v>1</v>
          </cell>
          <cell r="M50">
            <v>2</v>
          </cell>
          <cell r="N50">
            <v>10</v>
          </cell>
        </row>
        <row r="51">
          <cell r="G51" t="str">
            <v>105468-P.S.R. EL MOLLE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1</v>
          </cell>
          <cell r="N51">
            <v>1</v>
          </cell>
        </row>
        <row r="52">
          <cell r="G52" t="str">
            <v>105469-P.S.R. EL TAMBO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G53" t="str">
            <v>105470-P.S.R. HUANTA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/>
          <cell r="M53">
            <v>0</v>
          </cell>
          <cell r="N53">
            <v>0</v>
          </cell>
        </row>
        <row r="54">
          <cell r="G54" t="str">
            <v>105471-P.S.R. PERALILLO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1</v>
          </cell>
          <cell r="M54">
            <v>1</v>
          </cell>
          <cell r="N54">
            <v>2</v>
          </cell>
        </row>
        <row r="55">
          <cell r="G55" t="str">
            <v>105472-P.S.R. RIVADAVIA</v>
          </cell>
          <cell r="H55">
            <v>0</v>
          </cell>
          <cell r="I55">
            <v>0</v>
          </cell>
          <cell r="J55">
            <v>0</v>
          </cell>
          <cell r="K55">
            <v>2</v>
          </cell>
          <cell r="L55">
            <v>3</v>
          </cell>
          <cell r="M55">
            <v>2</v>
          </cell>
          <cell r="N55">
            <v>7</v>
          </cell>
        </row>
        <row r="56">
          <cell r="G56" t="str">
            <v>105473-P.S.R. TALCUNA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6</v>
          </cell>
          <cell r="M56">
            <v>0</v>
          </cell>
          <cell r="N56">
            <v>6</v>
          </cell>
        </row>
        <row r="57">
          <cell r="G57" t="str">
            <v>105474-P.S.R. CHAPILCA</v>
          </cell>
          <cell r="H57">
            <v>0</v>
          </cell>
          <cell r="I57">
            <v>0</v>
          </cell>
          <cell r="J57">
            <v>2</v>
          </cell>
          <cell r="K57">
            <v>0</v>
          </cell>
          <cell r="L57">
            <v>0</v>
          </cell>
          <cell r="M57">
            <v>0</v>
          </cell>
          <cell r="N57">
            <v>2</v>
          </cell>
        </row>
        <row r="58">
          <cell r="G58" t="str">
            <v>105502-P.S.R. CALINGASTA</v>
          </cell>
          <cell r="H58">
            <v>0</v>
          </cell>
          <cell r="I58">
            <v>0</v>
          </cell>
          <cell r="J58">
            <v>0</v>
          </cell>
          <cell r="K58">
            <v>1</v>
          </cell>
          <cell r="L58">
            <v>1</v>
          </cell>
          <cell r="M58">
            <v>6</v>
          </cell>
          <cell r="N58">
            <v>8</v>
          </cell>
        </row>
        <row r="59">
          <cell r="G59" t="str">
            <v>105509-P.S.R. GUALLIGUAICA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</row>
        <row r="60">
          <cell r="G60" t="str">
            <v>04201-ILLAPEL</v>
          </cell>
          <cell r="H60">
            <v>5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5</v>
          </cell>
        </row>
        <row r="61">
          <cell r="G61" t="str">
            <v>105103-HOSPITAL ILLAPEL</v>
          </cell>
          <cell r="H61">
            <v>5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5</v>
          </cell>
        </row>
        <row r="62">
          <cell r="G62" t="str">
            <v>105326-CESFAM SAN RAFAEL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 t="str">
            <v xml:space="preserve">105443-P.S.R. CARCAMO                   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</row>
        <row r="64">
          <cell r="G64" t="str">
            <v>105444-P.S.R. HUINTIL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5">
          <cell r="G65" t="str">
            <v>105445-P.S.R. LIMAHUIDA</v>
          </cell>
          <cell r="H65">
            <v>0</v>
          </cell>
          <cell r="I65"/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G66" t="str">
            <v>105446-P.S.R. MATANCILLA</v>
          </cell>
          <cell r="H66">
            <v>0</v>
          </cell>
          <cell r="I66"/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G67" t="str">
            <v>105447-P.S.R. PERALILLO</v>
          </cell>
          <cell r="H67"/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G68" t="str">
            <v>105448-P.S.R. SANTA VIRGINIA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69">
          <cell r="G69" t="str">
            <v>105449-P.S.R. TUNGA NORTE</v>
          </cell>
          <cell r="H69"/>
          <cell r="I69"/>
          <cell r="J69"/>
          <cell r="K69">
            <v>0</v>
          </cell>
          <cell r="L69">
            <v>0</v>
          </cell>
          <cell r="M69">
            <v>0</v>
          </cell>
          <cell r="N69">
            <v>0</v>
          </cell>
        </row>
        <row r="70">
          <cell r="G70" t="str">
            <v>105485-P.S.R. PLAN DE HORNOS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G71" t="str">
            <v>105486-P.S.R. TUNGA SUR</v>
          </cell>
          <cell r="H71">
            <v>0</v>
          </cell>
          <cell r="I71">
            <v>0</v>
          </cell>
          <cell r="J71">
            <v>0</v>
          </cell>
          <cell r="K71"/>
          <cell r="L71"/>
          <cell r="M71">
            <v>0</v>
          </cell>
          <cell r="N71">
            <v>0</v>
          </cell>
        </row>
        <row r="72">
          <cell r="G72" t="str">
            <v>105487-P.S.R. CAÑAS UNO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G73" t="str">
            <v>105496-P.S.R. PINTACURA SUR</v>
          </cell>
          <cell r="H73">
            <v>0</v>
          </cell>
          <cell r="I73"/>
          <cell r="J73">
            <v>0</v>
          </cell>
          <cell r="K73"/>
          <cell r="L73">
            <v>0</v>
          </cell>
          <cell r="M73">
            <v>0</v>
          </cell>
          <cell r="N73">
            <v>0</v>
          </cell>
        </row>
        <row r="74">
          <cell r="G74" t="str">
            <v>105504-P.S.R. SOCAVON</v>
          </cell>
          <cell r="H74">
            <v>0</v>
          </cell>
          <cell r="I74"/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G75" t="str">
            <v>200366-CESFAM URBANO II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G76" t="str">
            <v>04202-CANELA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</row>
        <row r="77">
          <cell r="G77" t="str">
            <v>105309-CES. RURAL CANELA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</row>
        <row r="78">
          <cell r="G78" t="str">
            <v xml:space="preserve">105450-P.S.R. MINCHA NORTE            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G79" t="str">
            <v>105451-P.S.R. AGUA FRIA</v>
          </cell>
          <cell r="H79">
            <v>0</v>
          </cell>
          <cell r="I79">
            <v>0</v>
          </cell>
          <cell r="J79"/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G80" t="str">
            <v>105482-P.S.R. CANELA ALTA</v>
          </cell>
          <cell r="H80"/>
          <cell r="I80"/>
          <cell r="J80"/>
          <cell r="K80"/>
          <cell r="L80"/>
          <cell r="M80">
            <v>0</v>
          </cell>
          <cell r="N80">
            <v>0</v>
          </cell>
        </row>
        <row r="81">
          <cell r="G81" t="str">
            <v>105483-P.S.R. LOS RULOS</v>
          </cell>
          <cell r="H81"/>
          <cell r="I81">
            <v>0</v>
          </cell>
          <cell r="J81"/>
          <cell r="K81"/>
          <cell r="L81"/>
          <cell r="M81">
            <v>0</v>
          </cell>
          <cell r="N81">
            <v>0</v>
          </cell>
        </row>
        <row r="82">
          <cell r="G82" t="str">
            <v>105484-P.S.R. HUENTELAUQUEN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G83" t="str">
            <v>105493-P.S.R. MINCHA SUR</v>
          </cell>
          <cell r="H83">
            <v>0</v>
          </cell>
          <cell r="I83"/>
          <cell r="J83">
            <v>0</v>
          </cell>
          <cell r="K83">
            <v>0</v>
          </cell>
          <cell r="L83">
            <v>0</v>
          </cell>
          <cell r="M83"/>
          <cell r="N83">
            <v>0</v>
          </cell>
        </row>
        <row r="84">
          <cell r="G84" t="str">
            <v>105497-P.S.R. JABONERIA</v>
          </cell>
          <cell r="H84"/>
          <cell r="I84"/>
          <cell r="J84"/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G85" t="str">
            <v>105498-P.S.R. QUEBRADA DE LINARES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/>
          <cell r="M85">
            <v>0</v>
          </cell>
          <cell r="N85">
            <v>0</v>
          </cell>
        </row>
        <row r="86">
          <cell r="G86" t="str">
            <v>04203-LOS VILOS</v>
          </cell>
          <cell r="H86">
            <v>0</v>
          </cell>
          <cell r="I86">
            <v>1</v>
          </cell>
          <cell r="J86">
            <v>0</v>
          </cell>
          <cell r="K86">
            <v>1</v>
          </cell>
          <cell r="L86">
            <v>0</v>
          </cell>
          <cell r="M86">
            <v>0</v>
          </cell>
          <cell r="N86">
            <v>2</v>
          </cell>
        </row>
        <row r="87">
          <cell r="G87" t="str">
            <v>105108-HOSPITAL LOS VILOS</v>
          </cell>
          <cell r="H87">
            <v>0</v>
          </cell>
          <cell r="I87">
            <v>1</v>
          </cell>
          <cell r="J87">
            <v>0</v>
          </cell>
          <cell r="K87">
            <v>1</v>
          </cell>
          <cell r="L87">
            <v>0</v>
          </cell>
          <cell r="M87">
            <v>0</v>
          </cell>
          <cell r="N87">
            <v>2</v>
          </cell>
        </row>
        <row r="88">
          <cell r="G88" t="str">
            <v xml:space="preserve">105478-P.S.R. CAIMANES                   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G89" t="str">
            <v>105479-P.S.R. GUANGUALI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G90" t="str">
            <v>105480-P.S.R. QUILIMARI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1">
          <cell r="G91" t="str">
            <v>105481-P.S.R. TILAMA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/>
          <cell r="M91">
            <v>0</v>
          </cell>
          <cell r="N91">
            <v>0</v>
          </cell>
        </row>
        <row r="92">
          <cell r="G92" t="str">
            <v>105511-P.S.R. LOS CONDORES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</row>
        <row r="93">
          <cell r="G93" t="str">
            <v>04204-SALAMANCA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</row>
        <row r="94">
          <cell r="G94" t="str">
            <v>105104-HOSPITAL SALAMANCA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G95" t="str">
            <v xml:space="preserve">105452-P.S.R. CUNCUMEN                 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G96" t="str">
            <v>105453-P.S.R. TRANQUILLA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</row>
        <row r="97">
          <cell r="G97" t="str">
            <v>105454-P.S.R. CUNLAGUA</v>
          </cell>
          <cell r="H97">
            <v>0</v>
          </cell>
          <cell r="I97"/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G98" t="str">
            <v>105455-P.S.R. CHILLEPIN</v>
          </cell>
          <cell r="H98">
            <v>0</v>
          </cell>
          <cell r="I98">
            <v>0</v>
          </cell>
          <cell r="J98"/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G99" t="str">
            <v>105456-P.S.R. LLIMPO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G100" t="str">
            <v>105457-P.S.R. SAN AGUSTIN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</row>
        <row r="101">
          <cell r="G101" t="str">
            <v>105458-P.S.R. TAHUINCO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G102" t="str">
            <v>105491-P.S.R. QUELEN BAJO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G103" t="str">
            <v>105492-P.S.R. CAMISA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4">
          <cell r="G104" t="str">
            <v>105501-P.S.R. ARBOLEDA GRANDE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G105" t="str">
            <v>04301-OVALLE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1</v>
          </cell>
          <cell r="N105">
            <v>1</v>
          </cell>
        </row>
        <row r="106">
          <cell r="G106" t="str">
            <v>105102-HOSPITAL OVALLE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G107" t="str">
            <v>105315-CES. RURAL C. DE TAMAYA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G108" t="str">
            <v>105317-CES. JORGE JORDAN D.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G109" t="str">
            <v>105322-CES. MARCOS MACUADA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1</v>
          </cell>
          <cell r="N109">
            <v>1</v>
          </cell>
        </row>
        <row r="110">
          <cell r="G110" t="str">
            <v>105324-CES. SOTAQUI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 t="str">
            <v>105415-P.S.R. BARRAZA</v>
          </cell>
          <cell r="H111">
            <v>0</v>
          </cell>
          <cell r="I111">
            <v>0</v>
          </cell>
          <cell r="J111">
            <v>0</v>
          </cell>
          <cell r="K111"/>
          <cell r="L111">
            <v>0</v>
          </cell>
          <cell r="M111">
            <v>0</v>
          </cell>
          <cell r="N111">
            <v>0</v>
          </cell>
        </row>
        <row r="112">
          <cell r="G112" t="str">
            <v xml:space="preserve">105416-P.S.R. CAMARICO                  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  <row r="113">
          <cell r="G113" t="str">
            <v>105417-P.S.R. ALCONES BAJOS</v>
          </cell>
          <cell r="H113"/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G114" t="str">
            <v>105422-P.S.R. HORNILLOS</v>
          </cell>
          <cell r="H114"/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/>
          <cell r="N114">
            <v>0</v>
          </cell>
        </row>
        <row r="115">
          <cell r="G115" t="str">
            <v>105437-P.S.R. CHALINGA</v>
          </cell>
          <cell r="H115"/>
          <cell r="I115">
            <v>0</v>
          </cell>
          <cell r="J115">
            <v>0</v>
          </cell>
          <cell r="K115">
            <v>0</v>
          </cell>
          <cell r="L115"/>
          <cell r="M115">
            <v>0</v>
          </cell>
          <cell r="N115">
            <v>0</v>
          </cell>
        </row>
        <row r="116">
          <cell r="G116" t="str">
            <v>105439-P.S.R. CERRO BLANCO</v>
          </cell>
          <cell r="H116"/>
          <cell r="I116"/>
          <cell r="J116">
            <v>0</v>
          </cell>
          <cell r="K116"/>
          <cell r="L116"/>
          <cell r="M116">
            <v>0</v>
          </cell>
          <cell r="N116">
            <v>0</v>
          </cell>
        </row>
        <row r="117">
          <cell r="G117" t="str">
            <v>105507-P.S.R. HUAMALATA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</row>
        <row r="118">
          <cell r="G118" t="str">
            <v>105510-P.S.R. RECOLETA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G119" t="str">
            <v>105722-CECOF SAN JOSE DE LA DEHESA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</row>
        <row r="120">
          <cell r="G120" t="str">
            <v>105723-CECOF LIMARI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G121" t="str">
            <v>200258-CECOF LOS COPIHUES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G122" t="str">
            <v>200367-CECOF COLONIA LIMARÍ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G123" t="str">
            <v>04302-COMBARBALÁ</v>
          </cell>
          <cell r="H123">
            <v>0</v>
          </cell>
          <cell r="I123">
            <v>0</v>
          </cell>
          <cell r="J123">
            <v>1</v>
          </cell>
          <cell r="K123">
            <v>1</v>
          </cell>
          <cell r="L123">
            <v>1</v>
          </cell>
          <cell r="M123">
            <v>1</v>
          </cell>
          <cell r="N123">
            <v>4</v>
          </cell>
        </row>
        <row r="124">
          <cell r="G124" t="str">
            <v>105105-HOSPITAL COMBARBALÁ</v>
          </cell>
          <cell r="H124">
            <v>0</v>
          </cell>
          <cell r="I124">
            <v>0</v>
          </cell>
          <cell r="J124">
            <v>1</v>
          </cell>
          <cell r="K124">
            <v>1</v>
          </cell>
          <cell r="L124">
            <v>1</v>
          </cell>
          <cell r="M124">
            <v>0</v>
          </cell>
          <cell r="N124">
            <v>3</v>
          </cell>
        </row>
        <row r="125">
          <cell r="G125" t="str">
            <v>105433-P.S.R. SAN LORENZO</v>
          </cell>
          <cell r="H125"/>
          <cell r="I125">
            <v>0</v>
          </cell>
          <cell r="J125">
            <v>0</v>
          </cell>
          <cell r="K125"/>
          <cell r="L125"/>
          <cell r="M125"/>
          <cell r="N125">
            <v>0</v>
          </cell>
        </row>
        <row r="126">
          <cell r="G126" t="str">
            <v>105434-P.S.R. SAN MARCOS</v>
          </cell>
          <cell r="H126">
            <v>0</v>
          </cell>
          <cell r="I126"/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</row>
        <row r="127">
          <cell r="G127" t="str">
            <v>105441-P.S.R. MANQUEHUA</v>
          </cell>
          <cell r="H127"/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G128" t="str">
            <v xml:space="preserve">105459-P.S.R. BARRANCAS                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G129" t="str">
            <v>105460-P.S.R. COGOTI 18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G130" t="str">
            <v>105461-P.S.R. EL HUACHO</v>
          </cell>
          <cell r="H130">
            <v>0</v>
          </cell>
          <cell r="I130"/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G131" t="str">
            <v>105462-P.S.R. EL SAUCE</v>
          </cell>
          <cell r="H131">
            <v>0</v>
          </cell>
          <cell r="I131"/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G132" t="str">
            <v>105463-P.S.R. QUILITAPIA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G133" t="str">
            <v>105464-P.S.R. LA LIGUA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1</v>
          </cell>
          <cell r="N133">
            <v>1</v>
          </cell>
        </row>
        <row r="134">
          <cell r="G134" t="str">
            <v>105465-P.S.R. RAMADILLA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G135" t="str">
            <v>105466-P.S.R. VALLE HERMOSO</v>
          </cell>
          <cell r="H135"/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6">
          <cell r="G136" t="str">
            <v>105490-P.S.R. EL DURAZNO</v>
          </cell>
          <cell r="H136"/>
          <cell r="I136">
            <v>0</v>
          </cell>
          <cell r="J136">
            <v>0</v>
          </cell>
          <cell r="K136"/>
          <cell r="L136"/>
          <cell r="M136"/>
          <cell r="N136">
            <v>0</v>
          </cell>
        </row>
        <row r="137">
          <cell r="G137" t="str">
            <v>04303-MONTE PATRIA</v>
          </cell>
          <cell r="H137">
            <v>0</v>
          </cell>
          <cell r="I137">
            <v>0</v>
          </cell>
          <cell r="J137">
            <v>3</v>
          </cell>
          <cell r="K137">
            <v>2</v>
          </cell>
          <cell r="L137">
            <v>16</v>
          </cell>
          <cell r="M137">
            <v>2</v>
          </cell>
          <cell r="N137">
            <v>23</v>
          </cell>
        </row>
        <row r="138">
          <cell r="G138" t="str">
            <v>105307-CES. RURAL MONTE PATRIA</v>
          </cell>
          <cell r="H138">
            <v>0</v>
          </cell>
          <cell r="I138">
            <v>0</v>
          </cell>
          <cell r="J138">
            <v>3</v>
          </cell>
          <cell r="K138">
            <v>2</v>
          </cell>
          <cell r="L138">
            <v>1</v>
          </cell>
          <cell r="M138">
            <v>2</v>
          </cell>
          <cell r="N138">
            <v>8</v>
          </cell>
        </row>
        <row r="139">
          <cell r="G139" t="str">
            <v>105311-CES. RURAL CHAÑARAL ALTO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</row>
        <row r="140">
          <cell r="G140" t="str">
            <v>105312-CES. RURAL CAREN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G141" t="str">
            <v>105318-CES. RURAL EL PALQUI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</row>
        <row r="142">
          <cell r="G142" t="str">
            <v>105425-P.S.R. CHILECITO</v>
          </cell>
          <cell r="H142"/>
          <cell r="I142">
            <v>0</v>
          </cell>
          <cell r="J142"/>
          <cell r="K142"/>
          <cell r="L142">
            <v>0</v>
          </cell>
          <cell r="M142">
            <v>0</v>
          </cell>
          <cell r="N142">
            <v>0</v>
          </cell>
        </row>
        <row r="143">
          <cell r="G143" t="str">
            <v>105427-P.S.R. HACIENDA VALDIVIA</v>
          </cell>
          <cell r="H143">
            <v>0</v>
          </cell>
          <cell r="I143">
            <v>0</v>
          </cell>
          <cell r="J143"/>
          <cell r="K143">
            <v>0</v>
          </cell>
          <cell r="L143">
            <v>0</v>
          </cell>
          <cell r="M143"/>
          <cell r="N143">
            <v>0</v>
          </cell>
        </row>
        <row r="144">
          <cell r="G144" t="str">
            <v>105428-P.S.R. HUATULAME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G145" t="str">
            <v>105430-P.S.R. MIALQUI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/>
          <cell r="N145">
            <v>0</v>
          </cell>
        </row>
        <row r="146">
          <cell r="G146" t="str">
            <v>105431-P.S.R. PEDREGAL</v>
          </cell>
          <cell r="H146">
            <v>0</v>
          </cell>
          <cell r="I146"/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G147" t="str">
            <v>105432-P.S.R. RAPEL</v>
          </cell>
          <cell r="H147"/>
          <cell r="I147">
            <v>0</v>
          </cell>
          <cell r="J147">
            <v>0</v>
          </cell>
          <cell r="K147"/>
          <cell r="L147">
            <v>15</v>
          </cell>
          <cell r="M147">
            <v>0</v>
          </cell>
          <cell r="N147">
            <v>15</v>
          </cell>
        </row>
        <row r="148">
          <cell r="G148" t="str">
            <v>105435-P.S.R. TULAHUEN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G149" t="str">
            <v>105436-P.S.R. EL MAITEN</v>
          </cell>
          <cell r="H149">
            <v>0</v>
          </cell>
          <cell r="I149"/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</row>
        <row r="150">
          <cell r="G150" t="str">
            <v>105489-P.S.R. RAMADAS DE TULAHUEN</v>
          </cell>
          <cell r="H150"/>
          <cell r="I150"/>
          <cell r="J150">
            <v>0</v>
          </cell>
          <cell r="K150">
            <v>0</v>
          </cell>
          <cell r="L150">
            <v>0</v>
          </cell>
          <cell r="M150"/>
          <cell r="N150">
            <v>0</v>
          </cell>
        </row>
        <row r="151">
          <cell r="G151" t="str">
            <v>04304-PUNITAQUI</v>
          </cell>
          <cell r="H151">
            <v>0</v>
          </cell>
          <cell r="I151">
            <v>0</v>
          </cell>
          <cell r="J151">
            <v>4</v>
          </cell>
          <cell r="K151">
            <v>1</v>
          </cell>
          <cell r="L151">
            <v>1</v>
          </cell>
          <cell r="M151">
            <v>2</v>
          </cell>
          <cell r="N151">
            <v>8</v>
          </cell>
        </row>
        <row r="152">
          <cell r="G152" t="str">
            <v>105308-CES. RURAL PUNITAQUI</v>
          </cell>
          <cell r="H152">
            <v>0</v>
          </cell>
          <cell r="I152">
            <v>0</v>
          </cell>
          <cell r="J152">
            <v>3</v>
          </cell>
          <cell r="K152">
            <v>1</v>
          </cell>
          <cell r="L152">
            <v>1</v>
          </cell>
          <cell r="M152">
            <v>2</v>
          </cell>
          <cell r="N152">
            <v>7</v>
          </cell>
        </row>
        <row r="153">
          <cell r="G153" t="str">
            <v>105440-P.S.R. DIVISADERO</v>
          </cell>
          <cell r="H153">
            <v>0</v>
          </cell>
          <cell r="I153">
            <v>0</v>
          </cell>
          <cell r="J153">
            <v>1</v>
          </cell>
          <cell r="K153">
            <v>0</v>
          </cell>
          <cell r="L153"/>
          <cell r="M153"/>
          <cell r="N153">
            <v>1</v>
          </cell>
        </row>
        <row r="154">
          <cell r="G154" t="str">
            <v>105442-P.S.R. SAN PEDRO DE QUILES</v>
          </cell>
          <cell r="H154"/>
          <cell r="I154"/>
          <cell r="J154"/>
          <cell r="K154"/>
          <cell r="L154">
            <v>0</v>
          </cell>
          <cell r="M154"/>
          <cell r="N154">
            <v>0</v>
          </cell>
        </row>
        <row r="155">
          <cell r="G155" t="str">
            <v xml:space="preserve">105508-P.S.R. EL PARRAL DE QUILES  </v>
          </cell>
          <cell r="H155"/>
          <cell r="I155"/>
          <cell r="J155"/>
          <cell r="K155"/>
          <cell r="L155"/>
          <cell r="M155">
            <v>0</v>
          </cell>
          <cell r="N155">
            <v>0</v>
          </cell>
        </row>
        <row r="156">
          <cell r="G156" t="str">
            <v>04305-RIO HURTADO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</v>
          </cell>
          <cell r="N156">
            <v>1</v>
          </cell>
        </row>
        <row r="157">
          <cell r="G157" t="str">
            <v>105310-CES. RURAL PICHASCA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G158" t="str">
            <v>105409-P.S.R. EL CHAÑAR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/>
          <cell r="M158">
            <v>0</v>
          </cell>
          <cell r="N158">
            <v>0</v>
          </cell>
        </row>
        <row r="159">
          <cell r="G159" t="str">
            <v>105410-P.S.R. HURTADO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G160" t="str">
            <v>105411-P.S.R. LAS BREAS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G161" t="str">
            <v>105413-P.S.R. SAMO ALTO</v>
          </cell>
          <cell r="H161"/>
          <cell r="I161"/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G162" t="str">
            <v>105414-P.S.R. SERON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</v>
          </cell>
          <cell r="N162">
            <v>1</v>
          </cell>
        </row>
        <row r="163">
          <cell r="G163" t="str">
            <v>105503-P.S.R. TABAQUEROS</v>
          </cell>
          <cell r="H163"/>
          <cell r="I163"/>
          <cell r="J163"/>
          <cell r="K163"/>
          <cell r="L163"/>
          <cell r="M163">
            <v>0</v>
          </cell>
          <cell r="N163">
            <v>0</v>
          </cell>
        </row>
        <row r="164">
          <cell r="G164" t="str">
            <v>Total general</v>
          </cell>
          <cell r="H164">
            <v>53</v>
          </cell>
          <cell r="I164">
            <v>126</v>
          </cell>
          <cell r="J164">
            <v>212</v>
          </cell>
          <cell r="K164">
            <v>201</v>
          </cell>
          <cell r="L164">
            <v>170</v>
          </cell>
          <cell r="M164">
            <v>284</v>
          </cell>
          <cell r="N164">
            <v>1046</v>
          </cell>
        </row>
      </sheetData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7.1"/>
      <sheetName val="17.2"/>
      <sheetName val="Hoja1"/>
    </sheetNames>
    <sheetDataSet>
      <sheetData sheetId="0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 t="str">
            <v>Total general</v>
          </cell>
        </row>
        <row r="5">
          <cell r="G5" t="str">
            <v>04101-LA SERENA</v>
          </cell>
          <cell r="H5">
            <v>8</v>
          </cell>
          <cell r="I5">
            <v>9</v>
          </cell>
          <cell r="J5">
            <v>18</v>
          </cell>
          <cell r="K5">
            <v>23</v>
          </cell>
          <cell r="L5">
            <v>110</v>
          </cell>
          <cell r="M5">
            <v>48</v>
          </cell>
          <cell r="N5">
            <v>108</v>
          </cell>
          <cell r="O5">
            <v>324</v>
          </cell>
        </row>
        <row r="6">
          <cell r="G6" t="str">
            <v>105300-CES. CARDENAL CARO</v>
          </cell>
          <cell r="J6">
            <v>18</v>
          </cell>
          <cell r="K6">
            <v>15</v>
          </cell>
          <cell r="L6">
            <v>34</v>
          </cell>
          <cell r="M6">
            <v>23</v>
          </cell>
          <cell r="N6">
            <v>21</v>
          </cell>
          <cell r="O6">
            <v>111</v>
          </cell>
        </row>
        <row r="7">
          <cell r="G7" t="str">
            <v>105301-CES. LAS COMPAÑIAS</v>
          </cell>
          <cell r="L7">
            <v>34</v>
          </cell>
          <cell r="N7">
            <v>12</v>
          </cell>
          <cell r="O7">
            <v>46</v>
          </cell>
        </row>
        <row r="8">
          <cell r="G8" t="str">
            <v>105302-CES. PEDRO AGUIRRE C.</v>
          </cell>
          <cell r="H8">
            <v>2</v>
          </cell>
          <cell r="I8">
            <v>3</v>
          </cell>
          <cell r="K8">
            <v>1</v>
          </cell>
          <cell r="L8">
            <v>1</v>
          </cell>
          <cell r="M8">
            <v>2</v>
          </cell>
          <cell r="N8">
            <v>12</v>
          </cell>
          <cell r="O8">
            <v>21</v>
          </cell>
        </row>
        <row r="9">
          <cell r="G9" t="str">
            <v>105313-CES. SCHAFFHAUSER</v>
          </cell>
          <cell r="M9">
            <v>10</v>
          </cell>
          <cell r="N9">
            <v>17</v>
          </cell>
          <cell r="O9">
            <v>27</v>
          </cell>
        </row>
        <row r="10">
          <cell r="G10" t="str">
            <v>105319-CES. CARDENAL R.S.H.</v>
          </cell>
          <cell r="I10">
            <v>6</v>
          </cell>
          <cell r="M10">
            <v>13</v>
          </cell>
          <cell r="O10">
            <v>19</v>
          </cell>
        </row>
        <row r="11">
          <cell r="G11" t="str">
            <v xml:space="preserve">105400-P.S.R. ALGARROBITO            </v>
          </cell>
          <cell r="K11">
            <v>5</v>
          </cell>
          <cell r="O11">
            <v>5</v>
          </cell>
        </row>
        <row r="12">
          <cell r="G12" t="str">
            <v>105700-CECOF VILLA EL INDIO</v>
          </cell>
          <cell r="L12">
            <v>30</v>
          </cell>
          <cell r="N12">
            <v>35</v>
          </cell>
          <cell r="O12">
            <v>65</v>
          </cell>
        </row>
        <row r="13">
          <cell r="G13" t="str">
            <v>200402-CECOF ARCOS DE PINAMAR</v>
          </cell>
          <cell r="H13">
            <v>6</v>
          </cell>
          <cell r="K13">
            <v>2</v>
          </cell>
          <cell r="L13">
            <v>11</v>
          </cell>
          <cell r="N13">
            <v>11</v>
          </cell>
          <cell r="O13">
            <v>30</v>
          </cell>
        </row>
        <row r="14">
          <cell r="G14" t="str">
            <v>04102-COQUIMBO</v>
          </cell>
          <cell r="H14">
            <v>191</v>
          </cell>
          <cell r="I14">
            <v>153</v>
          </cell>
          <cell r="J14">
            <v>310</v>
          </cell>
          <cell r="K14">
            <v>397</v>
          </cell>
          <cell r="L14">
            <v>530</v>
          </cell>
          <cell r="M14">
            <v>185</v>
          </cell>
          <cell r="N14">
            <v>414</v>
          </cell>
          <cell r="O14">
            <v>2180</v>
          </cell>
        </row>
        <row r="15">
          <cell r="G15" t="str">
            <v>105101-HOSPITAL COQUIMBO</v>
          </cell>
          <cell r="L15">
            <v>63</v>
          </cell>
          <cell r="O15">
            <v>63</v>
          </cell>
        </row>
        <row r="16">
          <cell r="G16" t="str">
            <v>105303-CES. SAN JUAN</v>
          </cell>
          <cell r="J16">
            <v>228</v>
          </cell>
          <cell r="K16">
            <v>212</v>
          </cell>
          <cell r="L16">
            <v>251</v>
          </cell>
          <cell r="M16">
            <v>66</v>
          </cell>
          <cell r="N16">
            <v>289</v>
          </cell>
          <cell r="O16">
            <v>1046</v>
          </cell>
        </row>
        <row r="17">
          <cell r="G17" t="str">
            <v>105305-CES. TIERRAS BLANCAS</v>
          </cell>
          <cell r="H17">
            <v>191</v>
          </cell>
          <cell r="I17">
            <v>137</v>
          </cell>
          <cell r="J17">
            <v>75</v>
          </cell>
          <cell r="K17">
            <v>88</v>
          </cell>
          <cell r="L17">
            <v>114</v>
          </cell>
          <cell r="M17">
            <v>99</v>
          </cell>
          <cell r="N17">
            <v>94</v>
          </cell>
          <cell r="O17">
            <v>798</v>
          </cell>
        </row>
        <row r="18">
          <cell r="G18" t="str">
            <v>105406-P.S.R. PAN DE AZUCAR</v>
          </cell>
          <cell r="I18">
            <v>13</v>
          </cell>
          <cell r="K18">
            <v>5</v>
          </cell>
          <cell r="O18">
            <v>18</v>
          </cell>
        </row>
        <row r="19">
          <cell r="G19" t="str">
            <v>105407-P.S.R. TAMBILLOS</v>
          </cell>
          <cell r="L19">
            <v>4</v>
          </cell>
          <cell r="O19">
            <v>4</v>
          </cell>
        </row>
        <row r="20">
          <cell r="G20" t="str">
            <v>105705-CECOF EL ALBA</v>
          </cell>
          <cell r="I20">
            <v>3</v>
          </cell>
          <cell r="J20">
            <v>7</v>
          </cell>
          <cell r="K20">
            <v>10</v>
          </cell>
          <cell r="L20">
            <v>18</v>
          </cell>
          <cell r="M20">
            <v>11</v>
          </cell>
          <cell r="N20">
            <v>23</v>
          </cell>
          <cell r="O20">
            <v>72</v>
          </cell>
        </row>
        <row r="21">
          <cell r="G21" t="str">
            <v>200273-CECOF PUNTA MIRA</v>
          </cell>
          <cell r="K21">
            <v>82</v>
          </cell>
          <cell r="L21">
            <v>80</v>
          </cell>
          <cell r="M21">
            <v>9</v>
          </cell>
          <cell r="N21">
            <v>8</v>
          </cell>
          <cell r="O21">
            <v>179</v>
          </cell>
        </row>
        <row r="22">
          <cell r="G22" t="str">
            <v>04103-ANDACOLLO</v>
          </cell>
          <cell r="H22">
            <v>11</v>
          </cell>
          <cell r="I22">
            <v>11</v>
          </cell>
          <cell r="J22">
            <v>7</v>
          </cell>
          <cell r="K22">
            <v>5</v>
          </cell>
          <cell r="L22">
            <v>11</v>
          </cell>
          <cell r="M22">
            <v>9</v>
          </cell>
          <cell r="N22">
            <v>12</v>
          </cell>
          <cell r="O22">
            <v>66</v>
          </cell>
        </row>
        <row r="23">
          <cell r="G23" t="str">
            <v>105106-HOSPITAL ANDACOLLO</v>
          </cell>
          <cell r="H23">
            <v>11</v>
          </cell>
          <cell r="I23">
            <v>11</v>
          </cell>
          <cell r="J23">
            <v>7</v>
          </cell>
          <cell r="K23">
            <v>5</v>
          </cell>
          <cell r="L23">
            <v>11</v>
          </cell>
          <cell r="M23">
            <v>9</v>
          </cell>
          <cell r="N23">
            <v>12</v>
          </cell>
          <cell r="O23">
            <v>66</v>
          </cell>
        </row>
        <row r="24">
          <cell r="G24" t="str">
            <v>04104-LA HIGUERA</v>
          </cell>
          <cell r="L24">
            <v>15</v>
          </cell>
          <cell r="O24">
            <v>15</v>
          </cell>
        </row>
        <row r="25">
          <cell r="G25" t="str">
            <v>105314-CES. LA HIGUERA</v>
          </cell>
          <cell r="L25">
            <v>4</v>
          </cell>
          <cell r="O25">
            <v>4</v>
          </cell>
        </row>
        <row r="26">
          <cell r="G26" t="str">
            <v>105505-P.S.R. LOS CHOROS</v>
          </cell>
          <cell r="L26">
            <v>1</v>
          </cell>
          <cell r="O26">
            <v>1</v>
          </cell>
        </row>
        <row r="27">
          <cell r="G27" t="str">
            <v>105506-P.S.R. EL TRAPICHE</v>
          </cell>
          <cell r="L27">
            <v>10</v>
          </cell>
          <cell r="O27">
            <v>10</v>
          </cell>
        </row>
        <row r="28">
          <cell r="G28" t="str">
            <v>04105-PAIHUANO</v>
          </cell>
          <cell r="L28">
            <v>8</v>
          </cell>
          <cell r="N28">
            <v>11</v>
          </cell>
          <cell r="O28">
            <v>19</v>
          </cell>
        </row>
        <row r="29">
          <cell r="G29" t="str">
            <v>105306-CES. PAIHUANO</v>
          </cell>
          <cell r="L29">
            <v>8</v>
          </cell>
          <cell r="N29">
            <v>11</v>
          </cell>
          <cell r="O29">
            <v>19</v>
          </cell>
        </row>
        <row r="30">
          <cell r="G30" t="str">
            <v>04106-VICUÑA</v>
          </cell>
          <cell r="H30">
            <v>7</v>
          </cell>
          <cell r="I30">
            <v>7</v>
          </cell>
          <cell r="J30">
            <v>62</v>
          </cell>
          <cell r="M30">
            <v>10</v>
          </cell>
          <cell r="N30">
            <v>23</v>
          </cell>
          <cell r="O30">
            <v>109</v>
          </cell>
        </row>
        <row r="31">
          <cell r="G31" t="str">
            <v>105107-HOSPITAL VICUÑA</v>
          </cell>
          <cell r="H31">
            <v>7</v>
          </cell>
          <cell r="I31">
            <v>7</v>
          </cell>
          <cell r="J31">
            <v>7</v>
          </cell>
          <cell r="M31">
            <v>10</v>
          </cell>
          <cell r="O31">
            <v>31</v>
          </cell>
        </row>
        <row r="32">
          <cell r="G32" t="str">
            <v>105468-P.S.R. EL MOLLE</v>
          </cell>
          <cell r="N32">
            <v>23</v>
          </cell>
          <cell r="O32">
            <v>23</v>
          </cell>
        </row>
        <row r="33">
          <cell r="G33" t="str">
            <v>105471-P.S.R. PERALILLO</v>
          </cell>
          <cell r="J33">
            <v>5</v>
          </cell>
          <cell r="O33">
            <v>5</v>
          </cell>
        </row>
        <row r="34">
          <cell r="G34" t="str">
            <v>105473-P.S.R. TALCUNA</v>
          </cell>
          <cell r="J34">
            <v>50</v>
          </cell>
          <cell r="O34">
            <v>50</v>
          </cell>
        </row>
        <row r="35">
          <cell r="G35" t="str">
            <v>04201-ILLAPEL</v>
          </cell>
          <cell r="J35">
            <v>31</v>
          </cell>
          <cell r="K35">
            <v>16</v>
          </cell>
          <cell r="M35">
            <v>48</v>
          </cell>
          <cell r="N35">
            <v>12</v>
          </cell>
          <cell r="O35">
            <v>107</v>
          </cell>
        </row>
        <row r="36">
          <cell r="G36" t="str">
            <v>105326-CESFAM SAN RAFAEL</v>
          </cell>
          <cell r="J36">
            <v>22</v>
          </cell>
          <cell r="K36">
            <v>16</v>
          </cell>
          <cell r="N36">
            <v>12</v>
          </cell>
          <cell r="O36">
            <v>50</v>
          </cell>
        </row>
        <row r="37">
          <cell r="G37" t="str">
            <v>105486-P.S.R. TUNGA SUR</v>
          </cell>
          <cell r="M37">
            <v>35</v>
          </cell>
          <cell r="O37">
            <v>35</v>
          </cell>
        </row>
        <row r="38">
          <cell r="G38" t="str">
            <v>105496-P.S.R. PINTACURA SUR</v>
          </cell>
          <cell r="M38">
            <v>13</v>
          </cell>
          <cell r="O38">
            <v>13</v>
          </cell>
        </row>
        <row r="39">
          <cell r="G39" t="str">
            <v>200366-CESFAM URBANO II</v>
          </cell>
          <cell r="J39">
            <v>9</v>
          </cell>
          <cell r="O39">
            <v>9</v>
          </cell>
        </row>
        <row r="40">
          <cell r="G40" t="str">
            <v>04202-CANELA</v>
          </cell>
          <cell r="H40">
            <v>22</v>
          </cell>
          <cell r="J40">
            <v>25</v>
          </cell>
          <cell r="K40">
            <v>15</v>
          </cell>
          <cell r="L40">
            <v>28</v>
          </cell>
          <cell r="M40">
            <v>13</v>
          </cell>
          <cell r="N40">
            <v>18</v>
          </cell>
          <cell r="O40">
            <v>121</v>
          </cell>
        </row>
        <row r="41">
          <cell r="G41" t="str">
            <v xml:space="preserve">105450-P.S.R. MINCHA NORTE            </v>
          </cell>
          <cell r="J41">
            <v>25</v>
          </cell>
          <cell r="O41">
            <v>25</v>
          </cell>
        </row>
        <row r="42">
          <cell r="G42" t="str">
            <v>105451-P.S.R. AGUA FRIA</v>
          </cell>
          <cell r="H42">
            <v>11</v>
          </cell>
          <cell r="L42">
            <v>18</v>
          </cell>
          <cell r="N42">
            <v>10</v>
          </cell>
          <cell r="O42">
            <v>39</v>
          </cell>
        </row>
        <row r="43">
          <cell r="G43" t="str">
            <v>105482-P.S.R. CANELA ALTA</v>
          </cell>
          <cell r="H43">
            <v>7</v>
          </cell>
          <cell r="L43">
            <v>10</v>
          </cell>
          <cell r="O43">
            <v>17</v>
          </cell>
        </row>
        <row r="44">
          <cell r="G44" t="str">
            <v>105483-P.S.R. LOS RULOS</v>
          </cell>
          <cell r="N44">
            <v>8</v>
          </cell>
          <cell r="O44">
            <v>8</v>
          </cell>
        </row>
        <row r="45">
          <cell r="G45" t="str">
            <v>105484-P.S.R. HUENTELAUQUEN</v>
          </cell>
          <cell r="H45">
            <v>4</v>
          </cell>
          <cell r="K45">
            <v>6</v>
          </cell>
          <cell r="M45">
            <v>5</v>
          </cell>
          <cell r="O45">
            <v>15</v>
          </cell>
        </row>
        <row r="46">
          <cell r="G46" t="str">
            <v>105497-P.S.R. JABONERIA</v>
          </cell>
          <cell r="K46">
            <v>9</v>
          </cell>
          <cell r="M46">
            <v>8</v>
          </cell>
          <cell r="O46">
            <v>17</v>
          </cell>
        </row>
        <row r="47">
          <cell r="G47" t="str">
            <v>04203-LOS VILOS</v>
          </cell>
          <cell r="N47">
            <v>4</v>
          </cell>
          <cell r="O47">
            <v>4</v>
          </cell>
        </row>
        <row r="48">
          <cell r="G48" t="str">
            <v>105108-HOSPITAL LOS VILOS</v>
          </cell>
          <cell r="N48">
            <v>4</v>
          </cell>
          <cell r="O48">
            <v>4</v>
          </cell>
        </row>
        <row r="49">
          <cell r="G49" t="str">
            <v>04204-SALAMANCA</v>
          </cell>
          <cell r="H49">
            <v>49</v>
          </cell>
          <cell r="I49">
            <v>14</v>
          </cell>
          <cell r="J49">
            <v>89</v>
          </cell>
          <cell r="K49">
            <v>135</v>
          </cell>
          <cell r="M49">
            <v>92</v>
          </cell>
          <cell r="N49">
            <v>5</v>
          </cell>
          <cell r="O49">
            <v>384</v>
          </cell>
        </row>
        <row r="50">
          <cell r="G50" t="str">
            <v>105104-HOSPITAL SALAMANCA</v>
          </cell>
          <cell r="K50">
            <v>126</v>
          </cell>
          <cell r="M50">
            <v>23</v>
          </cell>
          <cell r="O50">
            <v>149</v>
          </cell>
        </row>
        <row r="51">
          <cell r="G51" t="str">
            <v xml:space="preserve">105452-P.S.R. CUNCUMEN                 </v>
          </cell>
          <cell r="M51">
            <v>1</v>
          </cell>
          <cell r="N51">
            <v>1</v>
          </cell>
          <cell r="O51">
            <v>2</v>
          </cell>
        </row>
        <row r="52">
          <cell r="G52" t="str">
            <v>105453-P.S.R. TRANQUILLA</v>
          </cell>
          <cell r="H52">
            <v>13</v>
          </cell>
          <cell r="I52">
            <v>7</v>
          </cell>
          <cell r="J52">
            <v>11</v>
          </cell>
          <cell r="O52">
            <v>31</v>
          </cell>
        </row>
        <row r="53">
          <cell r="G53" t="str">
            <v>105454-P.S.R. CUNLAGUA</v>
          </cell>
          <cell r="M53">
            <v>10</v>
          </cell>
          <cell r="O53">
            <v>10</v>
          </cell>
        </row>
        <row r="54">
          <cell r="G54" t="str">
            <v>105455-P.S.R. CHILLEPIN</v>
          </cell>
          <cell r="H54">
            <v>6</v>
          </cell>
          <cell r="I54">
            <v>7</v>
          </cell>
          <cell r="J54">
            <v>2</v>
          </cell>
          <cell r="N54">
            <v>1</v>
          </cell>
          <cell r="O54">
            <v>16</v>
          </cell>
        </row>
        <row r="55">
          <cell r="G55" t="str">
            <v>105456-P.S.R. LLIMPO</v>
          </cell>
          <cell r="H55">
            <v>4</v>
          </cell>
          <cell r="M55">
            <v>3</v>
          </cell>
          <cell r="O55">
            <v>7</v>
          </cell>
        </row>
        <row r="56">
          <cell r="G56" t="str">
            <v>105457-P.S.R. SAN AGUSTIN</v>
          </cell>
          <cell r="K56">
            <v>9</v>
          </cell>
          <cell r="O56">
            <v>9</v>
          </cell>
        </row>
        <row r="57">
          <cell r="G57" t="str">
            <v>105458-P.S.R. TAHUINCO</v>
          </cell>
          <cell r="H57">
            <v>17</v>
          </cell>
          <cell r="J57">
            <v>18</v>
          </cell>
          <cell r="O57">
            <v>35</v>
          </cell>
        </row>
        <row r="58">
          <cell r="G58" t="str">
            <v>105491-P.S.R. QUELEN BAJO</v>
          </cell>
          <cell r="H58">
            <v>7</v>
          </cell>
          <cell r="J58">
            <v>30</v>
          </cell>
          <cell r="M58">
            <v>29</v>
          </cell>
          <cell r="O58">
            <v>66</v>
          </cell>
        </row>
        <row r="59">
          <cell r="G59" t="str">
            <v>105492-P.S.R. CAMISA</v>
          </cell>
          <cell r="H59">
            <v>2</v>
          </cell>
          <cell r="O59">
            <v>2</v>
          </cell>
        </row>
        <row r="60">
          <cell r="G60" t="str">
            <v>105501-P.S.R. ARBOLEDA GRANDE</v>
          </cell>
          <cell r="J60">
            <v>28</v>
          </cell>
          <cell r="M60">
            <v>26</v>
          </cell>
          <cell r="N60">
            <v>3</v>
          </cell>
          <cell r="O60">
            <v>57</v>
          </cell>
        </row>
        <row r="61">
          <cell r="G61" t="str">
            <v>04301-OVALLE</v>
          </cell>
          <cell r="H61">
            <v>25</v>
          </cell>
          <cell r="I61">
            <v>113</v>
          </cell>
          <cell r="J61">
            <v>29</v>
          </cell>
          <cell r="K61">
            <v>49</v>
          </cell>
          <cell r="L61">
            <v>136</v>
          </cell>
          <cell r="M61">
            <v>108</v>
          </cell>
          <cell r="O61">
            <v>460</v>
          </cell>
        </row>
        <row r="62">
          <cell r="G62" t="str">
            <v>105317-CES. JORGE JORDAN D.</v>
          </cell>
          <cell r="H62">
            <v>18</v>
          </cell>
          <cell r="I62">
            <v>14</v>
          </cell>
          <cell r="J62">
            <v>10</v>
          </cell>
          <cell r="L62">
            <v>35</v>
          </cell>
          <cell r="M62">
            <v>31</v>
          </cell>
          <cell r="O62">
            <v>108</v>
          </cell>
        </row>
        <row r="63">
          <cell r="G63" t="str">
            <v>105322-CES. MARCOS MACUADA</v>
          </cell>
          <cell r="I63">
            <v>83</v>
          </cell>
          <cell r="L63">
            <v>87</v>
          </cell>
          <cell r="M63">
            <v>70</v>
          </cell>
          <cell r="O63">
            <v>240</v>
          </cell>
        </row>
        <row r="64">
          <cell r="G64" t="str">
            <v>105324-CES. SOTAQUI</v>
          </cell>
          <cell r="K64">
            <v>2</v>
          </cell>
          <cell r="O64">
            <v>2</v>
          </cell>
        </row>
        <row r="65">
          <cell r="G65" t="str">
            <v>105422-P.S.R. HORNILLOS</v>
          </cell>
          <cell r="M65">
            <v>7</v>
          </cell>
          <cell r="O65">
            <v>7</v>
          </cell>
        </row>
        <row r="66">
          <cell r="G66" t="str">
            <v>105439-P.S.R. CERRO BLANCO</v>
          </cell>
          <cell r="L66">
            <v>11</v>
          </cell>
          <cell r="O66">
            <v>11</v>
          </cell>
        </row>
        <row r="67">
          <cell r="G67" t="str">
            <v>105507-P.S.R. HUAMALATA</v>
          </cell>
          <cell r="J67">
            <v>8</v>
          </cell>
          <cell r="O67">
            <v>8</v>
          </cell>
        </row>
        <row r="68">
          <cell r="G68" t="str">
            <v>105723-CECOF LIMARI</v>
          </cell>
          <cell r="I68">
            <v>16</v>
          </cell>
          <cell r="K68">
            <v>47</v>
          </cell>
          <cell r="L68">
            <v>3</v>
          </cell>
          <cell r="O68">
            <v>66</v>
          </cell>
        </row>
        <row r="69">
          <cell r="G69" t="str">
            <v>200258-CECOF LOS COPIHUES</v>
          </cell>
          <cell r="H69">
            <v>7</v>
          </cell>
          <cell r="O69">
            <v>7</v>
          </cell>
        </row>
        <row r="70">
          <cell r="G70" t="str">
            <v>200367-CECOF COLONIA LIMARÍ</v>
          </cell>
          <cell r="J70">
            <v>11</v>
          </cell>
          <cell r="O70">
            <v>11</v>
          </cell>
        </row>
        <row r="71">
          <cell r="G71" t="str">
            <v>04302-COMBARBALÁ</v>
          </cell>
          <cell r="H71">
            <v>4</v>
          </cell>
          <cell r="I71">
            <v>1</v>
          </cell>
          <cell r="J71">
            <v>3</v>
          </cell>
          <cell r="K71">
            <v>4</v>
          </cell>
          <cell r="L71">
            <v>57</v>
          </cell>
          <cell r="M71">
            <v>62</v>
          </cell>
          <cell r="N71">
            <v>23</v>
          </cell>
          <cell r="O71">
            <v>154</v>
          </cell>
        </row>
        <row r="72">
          <cell r="G72" t="str">
            <v>105105-HOSPITAL COMBARBALÁ</v>
          </cell>
          <cell r="L72">
            <v>21</v>
          </cell>
          <cell r="O72">
            <v>21</v>
          </cell>
        </row>
        <row r="73">
          <cell r="G73" t="str">
            <v>105433-P.S.R. SAN LORENZO</v>
          </cell>
          <cell r="J73">
            <v>1</v>
          </cell>
          <cell r="O73">
            <v>1</v>
          </cell>
        </row>
        <row r="74">
          <cell r="G74" t="str">
            <v>105434-P.S.R. SAN MARCOS</v>
          </cell>
          <cell r="M74">
            <v>13</v>
          </cell>
          <cell r="N74">
            <v>1</v>
          </cell>
          <cell r="O74">
            <v>14</v>
          </cell>
        </row>
        <row r="75">
          <cell r="G75" t="str">
            <v>105441-P.S.R. MANQUEHUA</v>
          </cell>
          <cell r="H75">
            <v>1</v>
          </cell>
          <cell r="I75">
            <v>1</v>
          </cell>
          <cell r="J75">
            <v>1</v>
          </cell>
          <cell r="K75">
            <v>1</v>
          </cell>
          <cell r="L75">
            <v>9</v>
          </cell>
          <cell r="O75">
            <v>13</v>
          </cell>
        </row>
        <row r="76">
          <cell r="G76" t="str">
            <v>105460-P.S.R. COGOTI 18</v>
          </cell>
          <cell r="K76">
            <v>1</v>
          </cell>
          <cell r="L76">
            <v>2</v>
          </cell>
          <cell r="M76">
            <v>3</v>
          </cell>
          <cell r="N76">
            <v>20</v>
          </cell>
          <cell r="O76">
            <v>26</v>
          </cell>
        </row>
        <row r="77">
          <cell r="G77" t="str">
            <v>105461-P.S.R. EL HUACHO</v>
          </cell>
          <cell r="H77">
            <v>1</v>
          </cell>
          <cell r="O77">
            <v>1</v>
          </cell>
        </row>
        <row r="78">
          <cell r="G78" t="str">
            <v>105463-P.S.R. QUILITAPIA</v>
          </cell>
          <cell r="J78">
            <v>1</v>
          </cell>
          <cell r="M78">
            <v>3</v>
          </cell>
          <cell r="O78">
            <v>4</v>
          </cell>
        </row>
        <row r="79">
          <cell r="G79" t="str">
            <v>105464-P.S.R. LA LIGUA</v>
          </cell>
          <cell r="K79">
            <v>2</v>
          </cell>
          <cell r="L79">
            <v>5</v>
          </cell>
          <cell r="M79">
            <v>32</v>
          </cell>
          <cell r="O79">
            <v>39</v>
          </cell>
        </row>
        <row r="80">
          <cell r="G80" t="str">
            <v>105465-P.S.R. RAMADILLA</v>
          </cell>
          <cell r="H80">
            <v>2</v>
          </cell>
          <cell r="M80">
            <v>1</v>
          </cell>
          <cell r="O80">
            <v>3</v>
          </cell>
        </row>
        <row r="81">
          <cell r="G81" t="str">
            <v>105466-P.S.R. VALLE HERMOSO</v>
          </cell>
          <cell r="L81">
            <v>20</v>
          </cell>
          <cell r="O81">
            <v>20</v>
          </cell>
        </row>
        <row r="82">
          <cell r="G82" t="str">
            <v>105490-P.S.R. EL DURAZNO</v>
          </cell>
          <cell r="M82">
            <v>10</v>
          </cell>
          <cell r="N82">
            <v>2</v>
          </cell>
          <cell r="O82">
            <v>12</v>
          </cell>
        </row>
        <row r="83">
          <cell r="G83" t="str">
            <v>04303-MONTE PATRIA</v>
          </cell>
          <cell r="J83">
            <v>80</v>
          </cell>
          <cell r="K83">
            <v>78</v>
          </cell>
          <cell r="M83">
            <v>36</v>
          </cell>
          <cell r="N83">
            <v>29</v>
          </cell>
          <cell r="O83">
            <v>223</v>
          </cell>
        </row>
        <row r="84">
          <cell r="G84" t="str">
            <v>105311-CES. RURAL CHAÑARAL ALTO</v>
          </cell>
          <cell r="K84">
            <v>12</v>
          </cell>
          <cell r="M84">
            <v>6</v>
          </cell>
          <cell r="N84">
            <v>9</v>
          </cell>
          <cell r="O84">
            <v>27</v>
          </cell>
        </row>
        <row r="85">
          <cell r="G85" t="str">
            <v>105428-P.S.R. HUATULAME</v>
          </cell>
          <cell r="M85">
            <v>8</v>
          </cell>
          <cell r="O85">
            <v>8</v>
          </cell>
        </row>
        <row r="86">
          <cell r="G86" t="str">
            <v>105431-P.S.R. PEDREGAL</v>
          </cell>
          <cell r="J86">
            <v>80</v>
          </cell>
          <cell r="K86">
            <v>66</v>
          </cell>
          <cell r="M86">
            <v>22</v>
          </cell>
          <cell r="N86">
            <v>20</v>
          </cell>
          <cell r="O86">
            <v>188</v>
          </cell>
        </row>
        <row r="87">
          <cell r="G87" t="str">
            <v>Total general</v>
          </cell>
          <cell r="H87">
            <v>317</v>
          </cell>
          <cell r="I87">
            <v>308</v>
          </cell>
          <cell r="J87">
            <v>654</v>
          </cell>
          <cell r="K87">
            <v>722</v>
          </cell>
          <cell r="L87">
            <v>895</v>
          </cell>
          <cell r="M87">
            <v>611</v>
          </cell>
          <cell r="N87">
            <v>659</v>
          </cell>
          <cell r="O87">
            <v>4166</v>
          </cell>
        </row>
      </sheetData>
      <sheetData sheetId="1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 t="str">
            <v>Total general</v>
          </cell>
        </row>
        <row r="5">
          <cell r="G5" t="str">
            <v>04101-LA SERENA</v>
          </cell>
          <cell r="H5">
            <v>2</v>
          </cell>
          <cell r="J5">
            <v>49</v>
          </cell>
          <cell r="K5">
            <v>73</v>
          </cell>
          <cell r="L5">
            <v>66</v>
          </cell>
          <cell r="M5">
            <v>78</v>
          </cell>
          <cell r="N5">
            <v>167</v>
          </cell>
          <cell r="O5">
            <v>435</v>
          </cell>
        </row>
        <row r="6">
          <cell r="G6" t="str">
            <v>105100-HOSPITAL LA SERENA</v>
          </cell>
          <cell r="K6">
            <v>16</v>
          </cell>
          <cell r="L6">
            <v>10</v>
          </cell>
          <cell r="M6">
            <v>16</v>
          </cell>
          <cell r="N6">
            <v>2</v>
          </cell>
          <cell r="O6">
            <v>44</v>
          </cell>
        </row>
        <row r="7">
          <cell r="G7" t="str">
            <v>105300-CES. CARDENAL CARO</v>
          </cell>
          <cell r="L7">
            <v>5</v>
          </cell>
          <cell r="O7">
            <v>5</v>
          </cell>
        </row>
        <row r="8">
          <cell r="G8" t="str">
            <v>105301-CES. LAS COMPAÑIAS</v>
          </cell>
          <cell r="N8">
            <v>99</v>
          </cell>
          <cell r="O8">
            <v>99</v>
          </cell>
        </row>
        <row r="9">
          <cell r="G9" t="str">
            <v>105302-CES. PEDRO AGUIRRE C.</v>
          </cell>
          <cell r="K9">
            <v>57</v>
          </cell>
          <cell r="L9">
            <v>37</v>
          </cell>
          <cell r="M9">
            <v>35</v>
          </cell>
          <cell r="O9">
            <v>129</v>
          </cell>
        </row>
        <row r="10">
          <cell r="G10" t="str">
            <v>105319-CES. CARDENAL R.S.H.</v>
          </cell>
          <cell r="J10">
            <v>13</v>
          </cell>
          <cell r="L10">
            <v>14</v>
          </cell>
          <cell r="M10">
            <v>27</v>
          </cell>
          <cell r="N10">
            <v>66</v>
          </cell>
          <cell r="O10">
            <v>120</v>
          </cell>
        </row>
        <row r="11">
          <cell r="G11" t="str">
            <v>105325-CESFAM JUAN PABLO II</v>
          </cell>
          <cell r="H11">
            <v>2</v>
          </cell>
          <cell r="J11">
            <v>36</v>
          </cell>
          <cell r="O11">
            <v>38</v>
          </cell>
        </row>
        <row r="12">
          <cell r="G12" t="str">
            <v>04102-COQUIMBO</v>
          </cell>
          <cell r="I12">
            <v>1</v>
          </cell>
          <cell r="K12">
            <v>10</v>
          </cell>
          <cell r="N12">
            <v>40</v>
          </cell>
          <cell r="O12">
            <v>51</v>
          </cell>
        </row>
        <row r="13">
          <cell r="G13" t="str">
            <v>105304-CES. SANTA CECILIA</v>
          </cell>
          <cell r="N13">
            <v>40</v>
          </cell>
          <cell r="O13">
            <v>40</v>
          </cell>
        </row>
        <row r="14">
          <cell r="G14" t="str">
            <v>105321-CES. RURAL  TONGOY</v>
          </cell>
          <cell r="I14">
            <v>1</v>
          </cell>
          <cell r="O14">
            <v>1</v>
          </cell>
        </row>
        <row r="15">
          <cell r="G15" t="str">
            <v>105323-CES. DR. SERGIO AGUILAR</v>
          </cell>
          <cell r="K15">
            <v>10</v>
          </cell>
          <cell r="O15">
            <v>10</v>
          </cell>
        </row>
        <row r="16">
          <cell r="G16" t="str">
            <v>04103-ANDACOLLO</v>
          </cell>
          <cell r="L16">
            <v>13</v>
          </cell>
          <cell r="M16">
            <v>13</v>
          </cell>
          <cell r="N16">
            <v>13</v>
          </cell>
          <cell r="O16">
            <v>39</v>
          </cell>
        </row>
        <row r="17">
          <cell r="G17" t="str">
            <v>105106-HOSPITAL ANDACOLLO</v>
          </cell>
          <cell r="L17">
            <v>13</v>
          </cell>
          <cell r="M17">
            <v>13</v>
          </cell>
          <cell r="N17">
            <v>13</v>
          </cell>
          <cell r="O17">
            <v>39</v>
          </cell>
        </row>
        <row r="18">
          <cell r="G18" t="str">
            <v>04105-PAIHUANO</v>
          </cell>
          <cell r="M18">
            <v>10</v>
          </cell>
          <cell r="O18">
            <v>10</v>
          </cell>
        </row>
        <row r="19">
          <cell r="G19" t="str">
            <v>105306-CES. PAIHUANO</v>
          </cell>
          <cell r="M19">
            <v>9</v>
          </cell>
          <cell r="O19">
            <v>9</v>
          </cell>
        </row>
        <row r="20">
          <cell r="G20" t="str">
            <v>105476-P.S.R. MONTE GRANDE</v>
          </cell>
          <cell r="M20">
            <v>1</v>
          </cell>
          <cell r="O20">
            <v>1</v>
          </cell>
        </row>
        <row r="21">
          <cell r="G21" t="str">
            <v>04106-VICUÑA</v>
          </cell>
          <cell r="K21">
            <v>9</v>
          </cell>
          <cell r="L21">
            <v>9</v>
          </cell>
          <cell r="M21">
            <v>3</v>
          </cell>
          <cell r="N21">
            <v>7</v>
          </cell>
          <cell r="O21">
            <v>28</v>
          </cell>
        </row>
        <row r="22">
          <cell r="G22" t="str">
            <v>105107-HOSPITAL VICUÑA</v>
          </cell>
          <cell r="K22">
            <v>9</v>
          </cell>
          <cell r="L22">
            <v>9</v>
          </cell>
          <cell r="N22">
            <v>7</v>
          </cell>
          <cell r="O22">
            <v>25</v>
          </cell>
        </row>
        <row r="23">
          <cell r="G23" t="str">
            <v>105502-P.S.R. CALINGASTA</v>
          </cell>
          <cell r="M23">
            <v>3</v>
          </cell>
          <cell r="O23">
            <v>3</v>
          </cell>
        </row>
        <row r="24">
          <cell r="G24" t="str">
            <v>04201-ILLAPEL</v>
          </cell>
          <cell r="L24">
            <v>34</v>
          </cell>
          <cell r="M24">
            <v>31</v>
          </cell>
          <cell r="N24">
            <v>32</v>
          </cell>
          <cell r="O24">
            <v>97</v>
          </cell>
        </row>
        <row r="25">
          <cell r="G25" t="str">
            <v>105103-HOSPITAL ILLAPEL</v>
          </cell>
          <cell r="L25">
            <v>34</v>
          </cell>
          <cell r="M25">
            <v>31</v>
          </cell>
          <cell r="N25">
            <v>32</v>
          </cell>
          <cell r="O25">
            <v>97</v>
          </cell>
        </row>
        <row r="26">
          <cell r="G26" t="str">
            <v>04202-CANELA</v>
          </cell>
          <cell r="L26">
            <v>9</v>
          </cell>
          <cell r="O26">
            <v>9</v>
          </cell>
        </row>
        <row r="27">
          <cell r="G27" t="str">
            <v>105309-CES. RURAL CANELA</v>
          </cell>
          <cell r="L27">
            <v>9</v>
          </cell>
          <cell r="O27">
            <v>9</v>
          </cell>
        </row>
        <row r="28">
          <cell r="G28" t="str">
            <v>04203-LOS VILOS</v>
          </cell>
          <cell r="H28">
            <v>4</v>
          </cell>
          <cell r="K28">
            <v>12</v>
          </cell>
          <cell r="L28">
            <v>9</v>
          </cell>
          <cell r="M28">
            <v>11</v>
          </cell>
          <cell r="N28">
            <v>34</v>
          </cell>
          <cell r="O28">
            <v>70</v>
          </cell>
        </row>
        <row r="29">
          <cell r="G29" t="str">
            <v>105108-HOSPITAL LOS VILOS</v>
          </cell>
          <cell r="H29">
            <v>4</v>
          </cell>
          <cell r="K29">
            <v>12</v>
          </cell>
          <cell r="L29">
            <v>9</v>
          </cell>
          <cell r="M29">
            <v>11</v>
          </cell>
          <cell r="N29">
            <v>34</v>
          </cell>
          <cell r="O29">
            <v>70</v>
          </cell>
        </row>
        <row r="30">
          <cell r="G30" t="str">
            <v>04204-SALAMANCA</v>
          </cell>
          <cell r="H30">
            <v>18</v>
          </cell>
          <cell r="I30">
            <v>27</v>
          </cell>
          <cell r="J30">
            <v>34</v>
          </cell>
          <cell r="K30">
            <v>101</v>
          </cell>
          <cell r="L30">
            <v>287</v>
          </cell>
          <cell r="M30">
            <v>126</v>
          </cell>
          <cell r="N30">
            <v>228</v>
          </cell>
          <cell r="O30">
            <v>821</v>
          </cell>
        </row>
        <row r="31">
          <cell r="G31" t="str">
            <v>105104-HOSPITAL SALAMANCA</v>
          </cell>
          <cell r="I31">
            <v>13</v>
          </cell>
          <cell r="J31">
            <v>26</v>
          </cell>
          <cell r="K31">
            <v>101</v>
          </cell>
          <cell r="L31">
            <v>287</v>
          </cell>
          <cell r="M31">
            <v>116</v>
          </cell>
          <cell r="N31">
            <v>138</v>
          </cell>
          <cell r="O31">
            <v>681</v>
          </cell>
        </row>
        <row r="32">
          <cell r="G32" t="str">
            <v>105453-P.S.R. TRANQUILLA</v>
          </cell>
          <cell r="H32">
            <v>18</v>
          </cell>
          <cell r="I32">
            <v>14</v>
          </cell>
          <cell r="J32">
            <v>8</v>
          </cell>
          <cell r="M32">
            <v>10</v>
          </cell>
          <cell r="O32">
            <v>50</v>
          </cell>
        </row>
        <row r="33">
          <cell r="G33" t="str">
            <v>105458-P.S.R. TAHUINCO</v>
          </cell>
          <cell r="N33">
            <v>90</v>
          </cell>
          <cell r="O33">
            <v>90</v>
          </cell>
        </row>
        <row r="34">
          <cell r="G34" t="str">
            <v>04301-OVALLE</v>
          </cell>
          <cell r="H34">
            <v>23</v>
          </cell>
          <cell r="I34">
            <v>19</v>
          </cell>
          <cell r="J34">
            <v>187</v>
          </cell>
          <cell r="K34">
            <v>233</v>
          </cell>
          <cell r="L34">
            <v>235</v>
          </cell>
          <cell r="M34">
            <v>1218</v>
          </cell>
          <cell r="N34">
            <v>299</v>
          </cell>
          <cell r="O34">
            <v>2214</v>
          </cell>
        </row>
        <row r="35">
          <cell r="G35" t="str">
            <v>105315-CES. RURAL C. DE TAMAYA</v>
          </cell>
          <cell r="H35">
            <v>16</v>
          </cell>
          <cell r="O35">
            <v>16</v>
          </cell>
        </row>
        <row r="36">
          <cell r="G36" t="str">
            <v>105317-CES. JORGE JORDAN D.</v>
          </cell>
          <cell r="J36">
            <v>187</v>
          </cell>
          <cell r="K36">
            <v>233</v>
          </cell>
          <cell r="L36">
            <v>235</v>
          </cell>
          <cell r="M36">
            <v>498</v>
          </cell>
          <cell r="N36">
            <v>287</v>
          </cell>
          <cell r="O36">
            <v>1440</v>
          </cell>
        </row>
        <row r="37">
          <cell r="G37" t="str">
            <v>105322-CES. MARCOS MACUADA</v>
          </cell>
          <cell r="M37">
            <v>720</v>
          </cell>
          <cell r="O37">
            <v>720</v>
          </cell>
        </row>
        <row r="38">
          <cell r="G38" t="str">
            <v>105415-P.S.R. BARRAZA</v>
          </cell>
          <cell r="H38">
            <v>7</v>
          </cell>
          <cell r="O38">
            <v>7</v>
          </cell>
        </row>
        <row r="39">
          <cell r="G39" t="str">
            <v>105439-P.S.R. CERRO BLANCO</v>
          </cell>
          <cell r="I39">
            <v>10</v>
          </cell>
          <cell r="O39">
            <v>10</v>
          </cell>
        </row>
        <row r="40">
          <cell r="G40" t="str">
            <v>105723-CECOF LIMARI</v>
          </cell>
          <cell r="I40">
            <v>9</v>
          </cell>
          <cell r="N40">
            <v>12</v>
          </cell>
          <cell r="O40">
            <v>21</v>
          </cell>
        </row>
        <row r="41">
          <cell r="G41" t="str">
            <v>04302-COMBARBALÁ</v>
          </cell>
          <cell r="L41">
            <v>12</v>
          </cell>
          <cell r="M41">
            <v>20</v>
          </cell>
          <cell r="O41">
            <v>32</v>
          </cell>
        </row>
        <row r="42">
          <cell r="G42" t="str">
            <v>105105-HOSPITAL COMBARBALÁ</v>
          </cell>
          <cell r="L42">
            <v>12</v>
          </cell>
          <cell r="M42">
            <v>9</v>
          </cell>
          <cell r="O42">
            <v>21</v>
          </cell>
        </row>
        <row r="43">
          <cell r="G43" t="str">
            <v>105434-P.S.R. SAN MARCOS</v>
          </cell>
          <cell r="M43">
            <v>11</v>
          </cell>
          <cell r="O43">
            <v>11</v>
          </cell>
        </row>
        <row r="44">
          <cell r="G44" t="str">
            <v>04303-MONTE PATRIA</v>
          </cell>
          <cell r="J44">
            <v>6</v>
          </cell>
          <cell r="K44">
            <v>54</v>
          </cell>
          <cell r="O44">
            <v>60</v>
          </cell>
        </row>
        <row r="45">
          <cell r="G45" t="str">
            <v>105307-CES. RURAL MONTE PATRIA</v>
          </cell>
          <cell r="J45">
            <v>6</v>
          </cell>
          <cell r="O45">
            <v>6</v>
          </cell>
        </row>
        <row r="46">
          <cell r="G46" t="str">
            <v>105312-CES. RURAL CAREN</v>
          </cell>
          <cell r="K46">
            <v>10</v>
          </cell>
          <cell r="O46">
            <v>10</v>
          </cell>
        </row>
        <row r="47">
          <cell r="G47" t="str">
            <v>105431-P.S.R. PEDREGAL</v>
          </cell>
          <cell r="K47">
            <v>9</v>
          </cell>
          <cell r="O47">
            <v>9</v>
          </cell>
        </row>
        <row r="48">
          <cell r="G48" t="str">
            <v>105435-P.S.R. TULAHUEN</v>
          </cell>
          <cell r="K48">
            <v>13</v>
          </cell>
          <cell r="O48">
            <v>13</v>
          </cell>
        </row>
        <row r="49">
          <cell r="G49" t="str">
            <v>105436-P.S.R. EL MAITEN</v>
          </cell>
          <cell r="K49">
            <v>13</v>
          </cell>
          <cell r="O49">
            <v>13</v>
          </cell>
        </row>
        <row r="50">
          <cell r="G50" t="str">
            <v>105489-P.S.R. RAMADAS DE TULAHUEN</v>
          </cell>
          <cell r="K50">
            <v>9</v>
          </cell>
          <cell r="O50">
            <v>9</v>
          </cell>
        </row>
        <row r="51">
          <cell r="G51" t="str">
            <v>04304-PUNITAQUI</v>
          </cell>
          <cell r="M51">
            <v>16</v>
          </cell>
          <cell r="O51">
            <v>16</v>
          </cell>
        </row>
        <row r="52">
          <cell r="G52" t="str">
            <v>105308-CES. RURAL PUNITAQUI</v>
          </cell>
          <cell r="M52">
            <v>16</v>
          </cell>
          <cell r="O52">
            <v>16</v>
          </cell>
        </row>
        <row r="53">
          <cell r="G53" t="str">
            <v>Total general</v>
          </cell>
          <cell r="H53">
            <v>47</v>
          </cell>
          <cell r="I53">
            <v>47</v>
          </cell>
          <cell r="J53">
            <v>276</v>
          </cell>
          <cell r="K53">
            <v>492</v>
          </cell>
          <cell r="L53">
            <v>674</v>
          </cell>
          <cell r="M53">
            <v>1526</v>
          </cell>
          <cell r="N53">
            <v>820</v>
          </cell>
          <cell r="O53">
            <v>3882</v>
          </cell>
        </row>
      </sheetData>
      <sheetData sheetId="2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6</v>
          </cell>
          <cell r="I4" t="str">
            <v>Total general</v>
          </cell>
        </row>
        <row r="5">
          <cell r="G5" t="str">
            <v>04101-LA SERENA</v>
          </cell>
          <cell r="H5">
            <v>7680</v>
          </cell>
          <cell r="I5">
            <v>7680</v>
          </cell>
        </row>
        <row r="6">
          <cell r="G6" t="str">
            <v>105300-CES. CARDENAL CARO</v>
          </cell>
          <cell r="H6">
            <v>1758</v>
          </cell>
          <cell r="I6">
            <v>1758</v>
          </cell>
        </row>
        <row r="7">
          <cell r="G7" t="str">
            <v>105301-CES. LAS COMPAÑIAS</v>
          </cell>
          <cell r="H7">
            <v>1006</v>
          </cell>
          <cell r="I7">
            <v>1006</v>
          </cell>
        </row>
        <row r="8">
          <cell r="G8" t="str">
            <v>105302-CES. PEDRO AGUIRRE C.</v>
          </cell>
          <cell r="H8">
            <v>1204</v>
          </cell>
          <cell r="I8">
            <v>1204</v>
          </cell>
        </row>
        <row r="9">
          <cell r="G9" t="str">
            <v>105313-CES. SCHAFFHAUSER</v>
          </cell>
          <cell r="H9">
            <v>1466</v>
          </cell>
          <cell r="I9">
            <v>1466</v>
          </cell>
        </row>
        <row r="10">
          <cell r="G10" t="str">
            <v>105319-CES. CARDENAL R.S.H.</v>
          </cell>
          <cell r="H10">
            <v>855</v>
          </cell>
          <cell r="I10">
            <v>855</v>
          </cell>
        </row>
        <row r="11">
          <cell r="G11" t="str">
            <v>105325-CESFAM JUAN PABLO II</v>
          </cell>
          <cell r="H11">
            <v>729</v>
          </cell>
          <cell r="I11">
            <v>729</v>
          </cell>
        </row>
        <row r="12">
          <cell r="G12" t="str">
            <v xml:space="preserve">105400-P.S.R. ALGARROBITO            </v>
          </cell>
          <cell r="H12">
            <v>130</v>
          </cell>
          <cell r="I12">
            <v>130</v>
          </cell>
        </row>
        <row r="13">
          <cell r="G13" t="str">
            <v>105401-P.S.R. LAS ROJAS</v>
          </cell>
          <cell r="H13">
            <v>33</v>
          </cell>
          <cell r="I13">
            <v>33</v>
          </cell>
        </row>
        <row r="14">
          <cell r="G14" t="str">
            <v>105402-P.S.R. EL ROMERO</v>
          </cell>
          <cell r="H14">
            <v>23</v>
          </cell>
          <cell r="I14">
            <v>23</v>
          </cell>
        </row>
        <row r="15">
          <cell r="G15" t="str">
            <v>105499-P.S.R. LAMBERT</v>
          </cell>
          <cell r="H15">
            <v>23</v>
          </cell>
          <cell r="I15">
            <v>23</v>
          </cell>
        </row>
        <row r="16">
          <cell r="G16" t="str">
            <v>105700-CECOF VILLA EL INDIO</v>
          </cell>
          <cell r="H16">
            <v>220</v>
          </cell>
          <cell r="I16">
            <v>220</v>
          </cell>
        </row>
        <row r="17">
          <cell r="G17" t="str">
            <v>105701-CECOF VILLA ALEMANIA</v>
          </cell>
          <cell r="H17">
            <v>82</v>
          </cell>
          <cell r="I17">
            <v>82</v>
          </cell>
        </row>
        <row r="18">
          <cell r="G18" t="str">
            <v>105702-CECOF VILLA LAMBERT</v>
          </cell>
          <cell r="H18">
            <v>102</v>
          </cell>
          <cell r="I18">
            <v>102</v>
          </cell>
        </row>
        <row r="19">
          <cell r="G19" t="str">
            <v>200402-CECOF ARCOS DE PINAMAR</v>
          </cell>
          <cell r="H19">
            <v>49</v>
          </cell>
          <cell r="I19">
            <v>49</v>
          </cell>
        </row>
        <row r="20">
          <cell r="G20" t="str">
            <v>04102-COQUIMBO</v>
          </cell>
          <cell r="H20">
            <v>6080</v>
          </cell>
          <cell r="I20">
            <v>6080</v>
          </cell>
        </row>
        <row r="21">
          <cell r="G21" t="str">
            <v>105303-CES. SAN JUAN</v>
          </cell>
          <cell r="H21">
            <v>878</v>
          </cell>
          <cell r="I21">
            <v>878</v>
          </cell>
        </row>
        <row r="22">
          <cell r="G22" t="str">
            <v>105304-CES. SANTA CECILIA</v>
          </cell>
          <cell r="H22">
            <v>842</v>
          </cell>
          <cell r="I22">
            <v>842</v>
          </cell>
        </row>
        <row r="23">
          <cell r="G23" t="str">
            <v>105305-CES. TIERRAS BLANCAS</v>
          </cell>
          <cell r="H23">
            <v>1657</v>
          </cell>
          <cell r="I23">
            <v>1657</v>
          </cell>
        </row>
        <row r="24">
          <cell r="G24" t="str">
            <v>105321-CES. RURAL  TONGOY</v>
          </cell>
          <cell r="H24">
            <v>327</v>
          </cell>
          <cell r="I24">
            <v>327</v>
          </cell>
        </row>
        <row r="25">
          <cell r="G25" t="str">
            <v>105323-CES. DR. SERGIO AGUILAR</v>
          </cell>
          <cell r="H25">
            <v>1605</v>
          </cell>
          <cell r="I25">
            <v>1605</v>
          </cell>
        </row>
        <row r="26">
          <cell r="G26" t="str">
            <v>105405-P.S.R. GUANAQUEROS</v>
          </cell>
          <cell r="H26">
            <v>96</v>
          </cell>
          <cell r="I26">
            <v>96</v>
          </cell>
        </row>
        <row r="27">
          <cell r="G27" t="str">
            <v>105406-P.S.R. PAN DE AZUCAR</v>
          </cell>
          <cell r="H27">
            <v>255</v>
          </cell>
          <cell r="I27">
            <v>255</v>
          </cell>
        </row>
        <row r="28">
          <cell r="G28" t="str">
            <v>105407-P.S.R. TAMBILLOS</v>
          </cell>
          <cell r="H28">
            <v>46</v>
          </cell>
          <cell r="I28">
            <v>46</v>
          </cell>
        </row>
        <row r="29">
          <cell r="G29" t="str">
            <v>105705-CECOF EL ALBA</v>
          </cell>
          <cell r="H29">
            <v>195</v>
          </cell>
          <cell r="I29">
            <v>195</v>
          </cell>
        </row>
        <row r="30">
          <cell r="G30" t="str">
            <v>200273-CECOF PUNTA MIRA</v>
          </cell>
          <cell r="H30">
            <v>179</v>
          </cell>
          <cell r="I30">
            <v>179</v>
          </cell>
        </row>
        <row r="31">
          <cell r="G31" t="str">
            <v>04103-ANDACOLLO</v>
          </cell>
          <cell r="H31">
            <v>357</v>
          </cell>
          <cell r="I31">
            <v>357</v>
          </cell>
        </row>
        <row r="32">
          <cell r="G32" t="str">
            <v>105106-HOSPITAL ANDACOLLO</v>
          </cell>
          <cell r="H32">
            <v>357</v>
          </cell>
          <cell r="I32">
            <v>357</v>
          </cell>
        </row>
        <row r="33">
          <cell r="G33" t="str">
            <v>04104-LA HIGUERA</v>
          </cell>
          <cell r="H33">
            <v>261</v>
          </cell>
          <cell r="I33">
            <v>261</v>
          </cell>
        </row>
        <row r="34">
          <cell r="G34" t="str">
            <v>105314-CES. LA HIGUERA</v>
          </cell>
          <cell r="H34">
            <v>96</v>
          </cell>
          <cell r="I34">
            <v>96</v>
          </cell>
        </row>
        <row r="35">
          <cell r="G35" t="str">
            <v xml:space="preserve">105500-P.S.R. CALETA HORNOS        </v>
          </cell>
          <cell r="H35">
            <v>67</v>
          </cell>
          <cell r="I35">
            <v>67</v>
          </cell>
        </row>
        <row r="36">
          <cell r="G36" t="str">
            <v>105505-P.S.R. LOS CHOROS</v>
          </cell>
          <cell r="H36">
            <v>60</v>
          </cell>
          <cell r="I36">
            <v>60</v>
          </cell>
        </row>
        <row r="37">
          <cell r="G37" t="str">
            <v>105506-P.S.R. EL TRAPICHE</v>
          </cell>
          <cell r="H37">
            <v>38</v>
          </cell>
          <cell r="I37">
            <v>38</v>
          </cell>
        </row>
        <row r="38">
          <cell r="G38" t="str">
            <v>04105-PAIHUANO</v>
          </cell>
          <cell r="H38">
            <v>189</v>
          </cell>
          <cell r="I38">
            <v>189</v>
          </cell>
        </row>
        <row r="39">
          <cell r="G39" t="str">
            <v>105306-CES. PAIHUANO</v>
          </cell>
          <cell r="H39">
            <v>189</v>
          </cell>
          <cell r="I39">
            <v>189</v>
          </cell>
        </row>
        <row r="40">
          <cell r="G40" t="str">
            <v>04106-VICUÑA</v>
          </cell>
          <cell r="H40">
            <v>1373</v>
          </cell>
          <cell r="I40">
            <v>1373</v>
          </cell>
        </row>
        <row r="41">
          <cell r="G41" t="str">
            <v>105107-HOSPITAL VICUÑA</v>
          </cell>
          <cell r="H41">
            <v>502</v>
          </cell>
          <cell r="I41">
            <v>502</v>
          </cell>
        </row>
        <row r="42">
          <cell r="G42" t="str">
            <v>105467-P.S.R. DIAGUITAS</v>
          </cell>
          <cell r="H42">
            <v>79</v>
          </cell>
          <cell r="I42">
            <v>79</v>
          </cell>
        </row>
        <row r="43">
          <cell r="G43" t="str">
            <v>105468-P.S.R. EL MOLLE</v>
          </cell>
          <cell r="H43">
            <v>96</v>
          </cell>
          <cell r="I43">
            <v>96</v>
          </cell>
        </row>
        <row r="44">
          <cell r="G44" t="str">
            <v>105469-P.S.R. EL TAMBO</v>
          </cell>
          <cell r="H44">
            <v>109</v>
          </cell>
          <cell r="I44">
            <v>109</v>
          </cell>
        </row>
        <row r="45">
          <cell r="G45" t="str">
            <v>105470-P.S.R. HUANTA</v>
          </cell>
          <cell r="H45">
            <v>7</v>
          </cell>
          <cell r="I45">
            <v>7</v>
          </cell>
        </row>
        <row r="46">
          <cell r="G46" t="str">
            <v>105471-P.S.R. PERALILLO</v>
          </cell>
          <cell r="H46">
            <v>148</v>
          </cell>
          <cell r="I46">
            <v>148</v>
          </cell>
        </row>
        <row r="47">
          <cell r="G47" t="str">
            <v>105472-P.S.R. RIVADAVIA</v>
          </cell>
          <cell r="H47">
            <v>48</v>
          </cell>
          <cell r="I47">
            <v>48</v>
          </cell>
        </row>
        <row r="48">
          <cell r="G48" t="str">
            <v>105473-P.S.R. TALCUNA</v>
          </cell>
          <cell r="H48">
            <v>106</v>
          </cell>
          <cell r="I48">
            <v>106</v>
          </cell>
        </row>
        <row r="49">
          <cell r="G49" t="str">
            <v>105474-P.S.R. CHAPILCA</v>
          </cell>
          <cell r="H49">
            <v>23</v>
          </cell>
          <cell r="I49">
            <v>23</v>
          </cell>
        </row>
        <row r="50">
          <cell r="G50" t="str">
            <v>105502-P.S.R. CALINGASTA</v>
          </cell>
          <cell r="H50">
            <v>200</v>
          </cell>
          <cell r="I50">
            <v>200</v>
          </cell>
        </row>
        <row r="51">
          <cell r="G51" t="str">
            <v>105509-P.S.R. GUALLIGUAICA</v>
          </cell>
          <cell r="H51">
            <v>55</v>
          </cell>
          <cell r="I51">
            <v>55</v>
          </cell>
        </row>
        <row r="52">
          <cell r="G52" t="str">
            <v>04201-ILLAPEL</v>
          </cell>
          <cell r="H52">
            <v>771</v>
          </cell>
          <cell r="I52">
            <v>771</v>
          </cell>
        </row>
        <row r="53">
          <cell r="G53" t="str">
            <v>105326-CESFAM SAN RAFAEL</v>
          </cell>
          <cell r="H53">
            <v>437</v>
          </cell>
          <cell r="I53">
            <v>437</v>
          </cell>
        </row>
        <row r="54">
          <cell r="G54" t="str">
            <v xml:space="preserve">105443-P.S.R. CARCAMO                   </v>
          </cell>
          <cell r="H54">
            <v>22</v>
          </cell>
          <cell r="I54">
            <v>22</v>
          </cell>
        </row>
        <row r="55">
          <cell r="G55" t="str">
            <v>105444-P.S.R. HUINTIL</v>
          </cell>
          <cell r="H55">
            <v>11</v>
          </cell>
          <cell r="I55">
            <v>11</v>
          </cell>
        </row>
        <row r="56">
          <cell r="G56" t="str">
            <v>105445-P.S.R. LIMAHUIDA</v>
          </cell>
          <cell r="H56">
            <v>14</v>
          </cell>
          <cell r="I56">
            <v>14</v>
          </cell>
        </row>
        <row r="57">
          <cell r="G57" t="str">
            <v>105446-P.S.R. MATANCILLA</v>
          </cell>
          <cell r="H57">
            <v>5</v>
          </cell>
          <cell r="I57">
            <v>5</v>
          </cell>
        </row>
        <row r="58">
          <cell r="G58" t="str">
            <v>105447-P.S.R. PERALILLO</v>
          </cell>
          <cell r="H58">
            <v>6</v>
          </cell>
          <cell r="I58">
            <v>6</v>
          </cell>
        </row>
        <row r="59">
          <cell r="G59" t="str">
            <v>105448-P.S.R. SANTA VIRGINIA</v>
          </cell>
          <cell r="H59">
            <v>8</v>
          </cell>
          <cell r="I59">
            <v>8</v>
          </cell>
        </row>
        <row r="60">
          <cell r="G60" t="str">
            <v>105449-P.S.R. TUNGA NORTE</v>
          </cell>
          <cell r="H60">
            <v>10</v>
          </cell>
          <cell r="I60">
            <v>10</v>
          </cell>
        </row>
        <row r="61">
          <cell r="G61" t="str">
            <v>105485-P.S.R. PLAN DE HORNOS</v>
          </cell>
          <cell r="H61">
            <v>5</v>
          </cell>
          <cell r="I61">
            <v>5</v>
          </cell>
        </row>
        <row r="62">
          <cell r="G62" t="str">
            <v>105486-P.S.R. TUNGA SUR</v>
          </cell>
          <cell r="H62">
            <v>11</v>
          </cell>
          <cell r="I62">
            <v>11</v>
          </cell>
        </row>
        <row r="63">
          <cell r="G63" t="str">
            <v>105487-P.S.R. CAÑAS UNO</v>
          </cell>
          <cell r="H63">
            <v>29</v>
          </cell>
          <cell r="I63">
            <v>29</v>
          </cell>
        </row>
        <row r="64">
          <cell r="G64" t="str">
            <v>105496-P.S.R. PINTACURA SUR</v>
          </cell>
          <cell r="H64">
            <v>7</v>
          </cell>
          <cell r="I64">
            <v>7</v>
          </cell>
        </row>
        <row r="65">
          <cell r="G65" t="str">
            <v>105504-P.S.R. SOCAVON</v>
          </cell>
          <cell r="H65">
            <v>5</v>
          </cell>
          <cell r="I65">
            <v>5</v>
          </cell>
        </row>
        <row r="66">
          <cell r="G66" t="str">
            <v>200366-CESFAM URBANO II</v>
          </cell>
          <cell r="H66">
            <v>201</v>
          </cell>
          <cell r="I66">
            <v>201</v>
          </cell>
        </row>
        <row r="67">
          <cell r="G67" t="str">
            <v>04202-CANELA</v>
          </cell>
          <cell r="H67">
            <v>272</v>
          </cell>
          <cell r="I67">
            <v>272</v>
          </cell>
        </row>
        <row r="68">
          <cell r="G68" t="str">
            <v>105309-CES. RURAL CANELA</v>
          </cell>
          <cell r="H68">
            <v>136</v>
          </cell>
          <cell r="I68">
            <v>136</v>
          </cell>
        </row>
        <row r="69">
          <cell r="G69" t="str">
            <v xml:space="preserve">105450-P.S.R. MINCHA NORTE            </v>
          </cell>
          <cell r="H69">
            <v>47</v>
          </cell>
          <cell r="I69">
            <v>47</v>
          </cell>
        </row>
        <row r="70">
          <cell r="G70" t="str">
            <v>105451-P.S.R. AGUA FRIA</v>
          </cell>
          <cell r="H70">
            <v>10</v>
          </cell>
          <cell r="I70">
            <v>10</v>
          </cell>
        </row>
        <row r="71">
          <cell r="G71" t="str">
            <v>105482-P.S.R. CANELA ALTA</v>
          </cell>
          <cell r="H71">
            <v>6</v>
          </cell>
          <cell r="I71">
            <v>6</v>
          </cell>
        </row>
        <row r="72">
          <cell r="G72" t="str">
            <v>105483-P.S.R. LOS RULOS</v>
          </cell>
          <cell r="H72">
            <v>5</v>
          </cell>
          <cell r="I72">
            <v>5</v>
          </cell>
        </row>
        <row r="73">
          <cell r="G73" t="str">
            <v>105484-P.S.R. HUENTELAUQUEN</v>
          </cell>
          <cell r="H73">
            <v>38</v>
          </cell>
          <cell r="I73">
            <v>38</v>
          </cell>
        </row>
        <row r="74">
          <cell r="G74" t="str">
            <v>105488-P.S.R. ESPIRITU SANTO</v>
          </cell>
          <cell r="H74">
            <v>14</v>
          </cell>
          <cell r="I74">
            <v>14</v>
          </cell>
        </row>
        <row r="75">
          <cell r="G75" t="str">
            <v>105493-P.S.R. MINCHA SUR</v>
          </cell>
          <cell r="H75">
            <v>4</v>
          </cell>
          <cell r="I75">
            <v>4</v>
          </cell>
        </row>
        <row r="76">
          <cell r="G76" t="str">
            <v>105497-P.S.R. JABONERIA</v>
          </cell>
          <cell r="H76">
            <v>3</v>
          </cell>
          <cell r="I76">
            <v>3</v>
          </cell>
        </row>
        <row r="77">
          <cell r="G77" t="str">
            <v>105498-P.S.R. QUEBRADA DE LINARES</v>
          </cell>
          <cell r="H77">
            <v>9</v>
          </cell>
          <cell r="I77">
            <v>9</v>
          </cell>
        </row>
        <row r="78">
          <cell r="G78" t="str">
            <v>04203-LOS VILOS</v>
          </cell>
          <cell r="H78">
            <v>347</v>
          </cell>
          <cell r="I78">
            <v>347</v>
          </cell>
        </row>
        <row r="79">
          <cell r="G79" t="str">
            <v>105108-HOSPITAL LOS VILOS</v>
          </cell>
          <cell r="H79">
            <v>194</v>
          </cell>
          <cell r="I79">
            <v>194</v>
          </cell>
        </row>
        <row r="80">
          <cell r="G80" t="str">
            <v xml:space="preserve">105478-P.S.R. CAIMANES                   </v>
          </cell>
          <cell r="H80">
            <v>16</v>
          </cell>
          <cell r="I80">
            <v>16</v>
          </cell>
        </row>
        <row r="81">
          <cell r="G81" t="str">
            <v>105479-P.S.R. GUANGUALI</v>
          </cell>
          <cell r="H81">
            <v>26</v>
          </cell>
          <cell r="I81">
            <v>26</v>
          </cell>
        </row>
        <row r="82">
          <cell r="G82" t="str">
            <v>105480-P.S.R. QUILIMARI</v>
          </cell>
          <cell r="H82">
            <v>82</v>
          </cell>
          <cell r="I82">
            <v>82</v>
          </cell>
        </row>
        <row r="83">
          <cell r="G83" t="str">
            <v>105481-P.S.R. TILAMA</v>
          </cell>
          <cell r="H83">
            <v>16</v>
          </cell>
          <cell r="I83">
            <v>16</v>
          </cell>
        </row>
        <row r="84">
          <cell r="G84" t="str">
            <v>105511-P.S.R. LOS CONDORES</v>
          </cell>
          <cell r="H84">
            <v>13</v>
          </cell>
          <cell r="I84">
            <v>13</v>
          </cell>
        </row>
        <row r="85">
          <cell r="G85" t="str">
            <v>04204-SALAMANCA</v>
          </cell>
          <cell r="H85">
            <v>914</v>
          </cell>
          <cell r="I85">
            <v>914</v>
          </cell>
        </row>
        <row r="86">
          <cell r="G86" t="str">
            <v>105104-HOSPITAL SALAMANCA</v>
          </cell>
          <cell r="H86">
            <v>184</v>
          </cell>
          <cell r="I86">
            <v>184</v>
          </cell>
        </row>
        <row r="87">
          <cell r="G87" t="str">
            <v xml:space="preserve">105452-P.S.R. CUNCUMEN                 </v>
          </cell>
          <cell r="H87">
            <v>29</v>
          </cell>
          <cell r="I87">
            <v>29</v>
          </cell>
        </row>
        <row r="88">
          <cell r="G88" t="str">
            <v>105453-P.S.R. TRANQUILLA</v>
          </cell>
          <cell r="H88">
            <v>105</v>
          </cell>
          <cell r="I88">
            <v>105</v>
          </cell>
        </row>
        <row r="89">
          <cell r="G89" t="str">
            <v>105454-P.S.R. CUNLAGUA</v>
          </cell>
          <cell r="H89">
            <v>15</v>
          </cell>
          <cell r="I89">
            <v>15</v>
          </cell>
        </row>
        <row r="90">
          <cell r="G90" t="str">
            <v>105455-P.S.R. CHILLEPIN</v>
          </cell>
          <cell r="H90">
            <v>60</v>
          </cell>
          <cell r="I90">
            <v>60</v>
          </cell>
        </row>
        <row r="91">
          <cell r="G91" t="str">
            <v>105456-P.S.R. LLIMPO</v>
          </cell>
          <cell r="H91">
            <v>60</v>
          </cell>
          <cell r="I91">
            <v>60</v>
          </cell>
        </row>
        <row r="92">
          <cell r="G92" t="str">
            <v>105457-P.S.R. SAN AGUSTIN</v>
          </cell>
          <cell r="H92">
            <v>35</v>
          </cell>
          <cell r="I92">
            <v>35</v>
          </cell>
        </row>
        <row r="93">
          <cell r="G93" t="str">
            <v>105458-P.S.R. TAHUINCO</v>
          </cell>
          <cell r="H93">
            <v>135</v>
          </cell>
          <cell r="I93">
            <v>135</v>
          </cell>
        </row>
        <row r="94">
          <cell r="G94" t="str">
            <v>105491-P.S.R. QUELEN BAJO</v>
          </cell>
          <cell r="H94">
            <v>142</v>
          </cell>
          <cell r="I94">
            <v>142</v>
          </cell>
        </row>
        <row r="95">
          <cell r="G95" t="str">
            <v>105492-P.S.R. CAMISA</v>
          </cell>
          <cell r="H95">
            <v>52</v>
          </cell>
          <cell r="I95">
            <v>52</v>
          </cell>
        </row>
        <row r="96">
          <cell r="G96" t="str">
            <v>105501-P.S.R. ARBOLEDA GRANDE</v>
          </cell>
          <cell r="H96">
            <v>97</v>
          </cell>
          <cell r="I96">
            <v>97</v>
          </cell>
        </row>
        <row r="97">
          <cell r="G97" t="str">
            <v>04301-OVALLE</v>
          </cell>
          <cell r="H97">
            <v>4128</v>
          </cell>
          <cell r="I97">
            <v>4128</v>
          </cell>
        </row>
        <row r="98">
          <cell r="G98" t="str">
            <v>105315-CES. RURAL C. DE TAMAYA</v>
          </cell>
          <cell r="H98">
            <v>173</v>
          </cell>
          <cell r="I98">
            <v>173</v>
          </cell>
        </row>
        <row r="99">
          <cell r="G99" t="str">
            <v>105317-CES. JORGE JORDAN D.</v>
          </cell>
          <cell r="H99">
            <v>963</v>
          </cell>
          <cell r="I99">
            <v>963</v>
          </cell>
        </row>
        <row r="100">
          <cell r="G100" t="str">
            <v>105322-CES. MARCOS MACUADA</v>
          </cell>
          <cell r="H100">
            <v>1428</v>
          </cell>
          <cell r="I100">
            <v>1428</v>
          </cell>
        </row>
        <row r="101">
          <cell r="G101" t="str">
            <v>105324-CES. SOTAQUI</v>
          </cell>
          <cell r="H101">
            <v>241</v>
          </cell>
          <cell r="I101">
            <v>241</v>
          </cell>
        </row>
        <row r="102">
          <cell r="G102" t="str">
            <v>105415-P.S.R. BARRAZA</v>
          </cell>
          <cell r="H102">
            <v>69</v>
          </cell>
          <cell r="I102">
            <v>69</v>
          </cell>
        </row>
        <row r="103">
          <cell r="G103" t="str">
            <v xml:space="preserve">105416-P.S.R. CAMARICO                  </v>
          </cell>
          <cell r="H103">
            <v>58</v>
          </cell>
          <cell r="I103">
            <v>58</v>
          </cell>
        </row>
        <row r="104">
          <cell r="G104" t="str">
            <v>105417-P.S.R. ALCONES BAJOS</v>
          </cell>
          <cell r="H104">
            <v>32</v>
          </cell>
          <cell r="I104">
            <v>32</v>
          </cell>
        </row>
        <row r="105">
          <cell r="G105" t="str">
            <v>105419-P.S.R. LAS SOSSAS</v>
          </cell>
          <cell r="H105">
            <v>48</v>
          </cell>
          <cell r="I105">
            <v>48</v>
          </cell>
        </row>
        <row r="106">
          <cell r="G106" t="str">
            <v>105422-P.S.R. HORNILLOS</v>
          </cell>
          <cell r="H106">
            <v>10</v>
          </cell>
          <cell r="I106">
            <v>10</v>
          </cell>
        </row>
        <row r="107">
          <cell r="G107" t="str">
            <v>105437-P.S.R. CHALINGA</v>
          </cell>
          <cell r="H107">
            <v>30</v>
          </cell>
          <cell r="I107">
            <v>30</v>
          </cell>
        </row>
        <row r="108">
          <cell r="G108" t="str">
            <v>105439-P.S.R. CERRO BLANCO</v>
          </cell>
          <cell r="H108">
            <v>10</v>
          </cell>
          <cell r="I108">
            <v>10</v>
          </cell>
        </row>
        <row r="109">
          <cell r="G109" t="str">
            <v>105507-P.S.R. HUAMALATA</v>
          </cell>
          <cell r="H109">
            <v>76</v>
          </cell>
          <cell r="I109">
            <v>76</v>
          </cell>
        </row>
        <row r="110">
          <cell r="G110" t="str">
            <v>105510-P.S.R. RECOLETA</v>
          </cell>
          <cell r="H110">
            <v>67</v>
          </cell>
          <cell r="I110">
            <v>67</v>
          </cell>
        </row>
        <row r="111">
          <cell r="G111" t="str">
            <v>105722-CECOF SAN JOSE DE LA DEHESA</v>
          </cell>
          <cell r="H111">
            <v>453</v>
          </cell>
          <cell r="I111">
            <v>453</v>
          </cell>
        </row>
        <row r="112">
          <cell r="G112" t="str">
            <v>105723-CECOF LIMARI</v>
          </cell>
          <cell r="H112">
            <v>193</v>
          </cell>
          <cell r="I112">
            <v>193</v>
          </cell>
        </row>
        <row r="113">
          <cell r="G113" t="str">
            <v>200258-CECOF LOS COPIHUES</v>
          </cell>
          <cell r="H113">
            <v>167</v>
          </cell>
          <cell r="I113">
            <v>167</v>
          </cell>
        </row>
        <row r="114">
          <cell r="G114" t="str">
            <v>200367-CECOF COLONIA LIMARÍ</v>
          </cell>
          <cell r="H114">
            <v>110</v>
          </cell>
          <cell r="I114">
            <v>110</v>
          </cell>
        </row>
        <row r="115">
          <cell r="G115" t="str">
            <v>04302-COMBARBALÁ</v>
          </cell>
          <cell r="H115">
            <v>235</v>
          </cell>
          <cell r="I115">
            <v>235</v>
          </cell>
        </row>
        <row r="116">
          <cell r="G116" t="str">
            <v>105105-HOSPITAL COMBARBALÁ</v>
          </cell>
          <cell r="H116">
            <v>209</v>
          </cell>
          <cell r="I116">
            <v>209</v>
          </cell>
        </row>
        <row r="117">
          <cell r="G117" t="str">
            <v>105441-P.S.R. MANQUEHUA</v>
          </cell>
          <cell r="H117">
            <v>2</v>
          </cell>
          <cell r="I117">
            <v>2</v>
          </cell>
        </row>
        <row r="118">
          <cell r="G118" t="str">
            <v xml:space="preserve">105459-P.S.R. BARRANCAS                </v>
          </cell>
          <cell r="H118">
            <v>12</v>
          </cell>
          <cell r="I118">
            <v>12</v>
          </cell>
        </row>
        <row r="119">
          <cell r="G119" t="str">
            <v>105490-P.S.R. EL DURAZNO</v>
          </cell>
          <cell r="H119">
            <v>12</v>
          </cell>
          <cell r="I119">
            <v>12</v>
          </cell>
        </row>
        <row r="120">
          <cell r="G120" t="str">
            <v>04303-MONTE PATRIA</v>
          </cell>
          <cell r="H120">
            <v>1357</v>
          </cell>
          <cell r="I120">
            <v>1357</v>
          </cell>
        </row>
        <row r="121">
          <cell r="G121" t="str">
            <v>105307-CES. RURAL MONTE PATRIA</v>
          </cell>
          <cell r="H121">
            <v>522</v>
          </cell>
          <cell r="I121">
            <v>522</v>
          </cell>
        </row>
        <row r="122">
          <cell r="G122" t="str">
            <v>105311-CES. RURAL CHAÑARAL ALTO</v>
          </cell>
          <cell r="H122">
            <v>192</v>
          </cell>
          <cell r="I122">
            <v>192</v>
          </cell>
        </row>
        <row r="123">
          <cell r="G123" t="str">
            <v>105312-CES. RURAL CAREN</v>
          </cell>
          <cell r="H123">
            <v>111</v>
          </cell>
          <cell r="I123">
            <v>111</v>
          </cell>
        </row>
        <row r="124">
          <cell r="G124" t="str">
            <v>105318-CES. RURAL EL PALQUI</v>
          </cell>
          <cell r="H124">
            <v>290</v>
          </cell>
          <cell r="I124">
            <v>290</v>
          </cell>
        </row>
        <row r="125">
          <cell r="G125" t="str">
            <v>105425-P.S.R. CHILECITO</v>
          </cell>
          <cell r="H125">
            <v>22</v>
          </cell>
          <cell r="I125">
            <v>22</v>
          </cell>
        </row>
        <row r="126">
          <cell r="G126" t="str">
            <v>105427-P.S.R. HACIENDA VALDIVIA</v>
          </cell>
          <cell r="H126">
            <v>20</v>
          </cell>
          <cell r="I126">
            <v>20</v>
          </cell>
        </row>
        <row r="127">
          <cell r="G127" t="str">
            <v>105428-P.S.R. HUATULAME</v>
          </cell>
          <cell r="H127">
            <v>37</v>
          </cell>
          <cell r="I127">
            <v>37</v>
          </cell>
        </row>
        <row r="128">
          <cell r="G128" t="str">
            <v>105430-P.S.R. MIALQUI</v>
          </cell>
          <cell r="H128">
            <v>26</v>
          </cell>
          <cell r="I128">
            <v>26</v>
          </cell>
        </row>
        <row r="129">
          <cell r="G129" t="str">
            <v>105431-P.S.R. PEDREGAL</v>
          </cell>
          <cell r="H129">
            <v>21</v>
          </cell>
          <cell r="I129">
            <v>21</v>
          </cell>
        </row>
        <row r="130">
          <cell r="G130" t="str">
            <v>105432-P.S.R. RAPEL</v>
          </cell>
          <cell r="H130">
            <v>37</v>
          </cell>
          <cell r="I130">
            <v>37</v>
          </cell>
        </row>
        <row r="131">
          <cell r="G131" t="str">
            <v>105435-P.S.R. TULAHUEN</v>
          </cell>
          <cell r="H131">
            <v>47</v>
          </cell>
          <cell r="I131">
            <v>47</v>
          </cell>
        </row>
        <row r="132">
          <cell r="G132" t="str">
            <v>105436-P.S.R. EL MAITEN</v>
          </cell>
          <cell r="H132">
            <v>19</v>
          </cell>
          <cell r="I132">
            <v>19</v>
          </cell>
        </row>
        <row r="133">
          <cell r="G133" t="str">
            <v>105489-P.S.R. RAMADAS DE TULAHUEN</v>
          </cell>
          <cell r="H133">
            <v>13</v>
          </cell>
          <cell r="I133">
            <v>13</v>
          </cell>
        </row>
        <row r="134">
          <cell r="G134" t="str">
            <v>04304-PUNITAQUI</v>
          </cell>
          <cell r="H134">
            <v>435</v>
          </cell>
          <cell r="I134">
            <v>435</v>
          </cell>
        </row>
        <row r="135">
          <cell r="G135" t="str">
            <v>105308-CES. RURAL PUNITAQUI</v>
          </cell>
          <cell r="H135">
            <v>429</v>
          </cell>
          <cell r="I135">
            <v>429</v>
          </cell>
        </row>
        <row r="136">
          <cell r="G136" t="str">
            <v>105442-P.S.R. SAN PEDRO DE QUILES</v>
          </cell>
          <cell r="H136">
            <v>4</v>
          </cell>
          <cell r="I136">
            <v>4</v>
          </cell>
        </row>
        <row r="137">
          <cell r="G137" t="str">
            <v xml:space="preserve">105508-P.S.R. EL PARRAL DE QUILES  </v>
          </cell>
          <cell r="H137">
            <v>2</v>
          </cell>
          <cell r="I137">
            <v>2</v>
          </cell>
        </row>
        <row r="138">
          <cell r="G138" t="str">
            <v>04305-RIO HURTADO</v>
          </cell>
          <cell r="H138">
            <v>246</v>
          </cell>
          <cell r="I138">
            <v>246</v>
          </cell>
        </row>
        <row r="139">
          <cell r="G139" t="str">
            <v>105310-CES. RURAL PICHASCA</v>
          </cell>
          <cell r="H139">
            <v>90</v>
          </cell>
          <cell r="I139">
            <v>90</v>
          </cell>
        </row>
        <row r="140">
          <cell r="G140" t="str">
            <v>105409-P.S.R. EL CHAÑAR</v>
          </cell>
          <cell r="H140">
            <v>15</v>
          </cell>
          <cell r="I140">
            <v>15</v>
          </cell>
        </row>
        <row r="141">
          <cell r="G141" t="str">
            <v>105410-P.S.R. HURTADO</v>
          </cell>
          <cell r="H141">
            <v>23</v>
          </cell>
          <cell r="I141">
            <v>23</v>
          </cell>
        </row>
        <row r="142">
          <cell r="G142" t="str">
            <v>105411-P.S.R. LAS BREAS</v>
          </cell>
          <cell r="H142">
            <v>27</v>
          </cell>
          <cell r="I142">
            <v>27</v>
          </cell>
        </row>
        <row r="143">
          <cell r="G143" t="str">
            <v>105413-P.S.R. SAMO ALTO</v>
          </cell>
          <cell r="H143">
            <v>40</v>
          </cell>
          <cell r="I143">
            <v>40</v>
          </cell>
        </row>
        <row r="144">
          <cell r="G144" t="str">
            <v>105414-P.S.R. SERON</v>
          </cell>
          <cell r="H144">
            <v>36</v>
          </cell>
          <cell r="I144">
            <v>36</v>
          </cell>
        </row>
        <row r="145">
          <cell r="G145" t="str">
            <v>105503-P.S.R. TABAQUEROS</v>
          </cell>
          <cell r="H145">
            <v>15</v>
          </cell>
          <cell r="I145">
            <v>15</v>
          </cell>
        </row>
        <row r="146">
          <cell r="G146" t="str">
            <v>Total general</v>
          </cell>
          <cell r="H146">
            <v>24645</v>
          </cell>
          <cell r="I146">
            <v>24645</v>
          </cell>
        </row>
      </sheetData>
      <sheetData sheetId="3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 t="str">
            <v>Total general</v>
          </cell>
        </row>
        <row r="5">
          <cell r="G5" t="str">
            <v>04101-LA SERENA</v>
          </cell>
          <cell r="H5">
            <v>37</v>
          </cell>
          <cell r="I5">
            <v>19</v>
          </cell>
          <cell r="J5">
            <v>41</v>
          </cell>
          <cell r="K5">
            <v>47</v>
          </cell>
          <cell r="L5">
            <v>43</v>
          </cell>
          <cell r="M5">
            <v>77</v>
          </cell>
          <cell r="N5">
            <v>27</v>
          </cell>
          <cell r="O5">
            <v>291</v>
          </cell>
        </row>
        <row r="6">
          <cell r="G6" t="str">
            <v>105100-HOSPITAL LA SERENA</v>
          </cell>
          <cell r="H6">
            <v>1</v>
          </cell>
          <cell r="I6">
            <v>1</v>
          </cell>
          <cell r="J6">
            <v>27</v>
          </cell>
          <cell r="K6">
            <v>18</v>
          </cell>
          <cell r="L6">
            <v>27</v>
          </cell>
          <cell r="M6">
            <v>20</v>
          </cell>
          <cell r="N6">
            <v>14</v>
          </cell>
          <cell r="O6">
            <v>108</v>
          </cell>
        </row>
        <row r="7">
          <cell r="G7" t="str">
            <v>105300-CES. CARDENAL CARO</v>
          </cell>
          <cell r="H7">
            <v>3</v>
          </cell>
          <cell r="J7">
            <v>3</v>
          </cell>
          <cell r="K7">
            <v>9</v>
          </cell>
          <cell r="L7">
            <v>2</v>
          </cell>
          <cell r="M7">
            <v>1</v>
          </cell>
          <cell r="N7">
            <v>2</v>
          </cell>
          <cell r="O7">
            <v>20</v>
          </cell>
        </row>
        <row r="8">
          <cell r="G8" t="str">
            <v>105301-CES. LAS COMPAÑIAS</v>
          </cell>
          <cell r="H8">
            <v>5</v>
          </cell>
          <cell r="I8">
            <v>4</v>
          </cell>
          <cell r="J8">
            <v>1</v>
          </cell>
          <cell r="K8">
            <v>4</v>
          </cell>
          <cell r="L8">
            <v>3</v>
          </cell>
          <cell r="M8">
            <v>9</v>
          </cell>
          <cell r="N8">
            <v>1</v>
          </cell>
          <cell r="O8">
            <v>27</v>
          </cell>
        </row>
        <row r="9">
          <cell r="G9" t="str">
            <v>105302-CES. PEDRO AGUIRRE C.</v>
          </cell>
          <cell r="H9">
            <v>14</v>
          </cell>
          <cell r="I9">
            <v>3</v>
          </cell>
          <cell r="J9">
            <v>1</v>
          </cell>
          <cell r="K9">
            <v>1</v>
          </cell>
          <cell r="L9">
            <v>2</v>
          </cell>
          <cell r="M9">
            <v>15</v>
          </cell>
          <cell r="N9">
            <v>1</v>
          </cell>
          <cell r="O9">
            <v>37</v>
          </cell>
        </row>
        <row r="10">
          <cell r="G10" t="str">
            <v>105313-CES. SCHAFFHAUSER</v>
          </cell>
          <cell r="H10">
            <v>8</v>
          </cell>
          <cell r="I10">
            <v>2</v>
          </cell>
          <cell r="J10">
            <v>8</v>
          </cell>
          <cell r="K10">
            <v>3</v>
          </cell>
          <cell r="L10">
            <v>1</v>
          </cell>
          <cell r="M10">
            <v>5</v>
          </cell>
          <cell r="N10">
            <v>1</v>
          </cell>
          <cell r="O10">
            <v>28</v>
          </cell>
        </row>
        <row r="11">
          <cell r="G11" t="str">
            <v>105319-CES. CARDENAL R.S.H.</v>
          </cell>
          <cell r="M11">
            <v>0</v>
          </cell>
          <cell r="O11">
            <v>0</v>
          </cell>
        </row>
        <row r="12">
          <cell r="G12" t="str">
            <v>105325-CESFAM JUAN PABLO II</v>
          </cell>
          <cell r="H12">
            <v>6</v>
          </cell>
          <cell r="I12">
            <v>9</v>
          </cell>
          <cell r="K12">
            <v>3</v>
          </cell>
          <cell r="M12">
            <v>0</v>
          </cell>
          <cell r="O12">
            <v>18</v>
          </cell>
        </row>
        <row r="13">
          <cell r="G13" t="str">
            <v xml:space="preserve">105400-P.S.R. ALGARROBITO            </v>
          </cell>
          <cell r="J13">
            <v>1</v>
          </cell>
          <cell r="K13">
            <v>3</v>
          </cell>
          <cell r="L13">
            <v>4</v>
          </cell>
          <cell r="M13">
            <v>3</v>
          </cell>
          <cell r="N13">
            <v>2</v>
          </cell>
          <cell r="O13">
            <v>13</v>
          </cell>
        </row>
        <row r="14">
          <cell r="G14" t="str">
            <v>105401-P.S.R. LAS ROJAS</v>
          </cell>
          <cell r="K14">
            <v>1</v>
          </cell>
          <cell r="M14">
            <v>0</v>
          </cell>
          <cell r="O14">
            <v>1</v>
          </cell>
        </row>
        <row r="15">
          <cell r="G15" t="str">
            <v>105402-P.S.R. EL ROMERO</v>
          </cell>
          <cell r="M15">
            <v>0</v>
          </cell>
          <cell r="O15">
            <v>0</v>
          </cell>
        </row>
        <row r="16">
          <cell r="G16" t="str">
            <v>105499-P.S.R. LAMBERT</v>
          </cell>
          <cell r="M16">
            <v>0</v>
          </cell>
          <cell r="O16">
            <v>0</v>
          </cell>
        </row>
        <row r="17">
          <cell r="G17" t="str">
            <v>105700-CECOF VILLA EL INDIO</v>
          </cell>
          <cell r="K17">
            <v>4</v>
          </cell>
          <cell r="M17">
            <v>22</v>
          </cell>
          <cell r="N17">
            <v>6</v>
          </cell>
          <cell r="O17">
            <v>32</v>
          </cell>
        </row>
        <row r="18">
          <cell r="G18" t="str">
            <v>105701-CECOF VILLA ALEMANIA</v>
          </cell>
          <cell r="K18">
            <v>0</v>
          </cell>
          <cell r="L18">
            <v>2</v>
          </cell>
          <cell r="O18">
            <v>2</v>
          </cell>
        </row>
        <row r="19">
          <cell r="G19" t="str">
            <v>105702-CECOF VILLA LAMBERT</v>
          </cell>
          <cell r="M19">
            <v>1</v>
          </cell>
          <cell r="O19">
            <v>1</v>
          </cell>
        </row>
        <row r="20">
          <cell r="G20" t="str">
            <v>200402-CECOF ARCOS DE PINAMAR</v>
          </cell>
          <cell r="K20">
            <v>1</v>
          </cell>
          <cell r="L20">
            <v>2</v>
          </cell>
          <cell r="M20">
            <v>1</v>
          </cell>
          <cell r="O20">
            <v>4</v>
          </cell>
        </row>
        <row r="21">
          <cell r="G21" t="str">
            <v>04102-COQUIMBO</v>
          </cell>
          <cell r="H21">
            <v>104</v>
          </cell>
          <cell r="I21">
            <v>41</v>
          </cell>
          <cell r="J21">
            <v>89</v>
          </cell>
          <cell r="K21">
            <v>95</v>
          </cell>
          <cell r="L21">
            <v>70</v>
          </cell>
          <cell r="M21">
            <v>266</v>
          </cell>
          <cell r="N21">
            <v>65</v>
          </cell>
          <cell r="O21">
            <v>730</v>
          </cell>
        </row>
        <row r="22">
          <cell r="G22" t="str">
            <v>105101-HOSPITAL COQUIMBO</v>
          </cell>
          <cell r="H22">
            <v>6</v>
          </cell>
          <cell r="I22">
            <v>0</v>
          </cell>
          <cell r="J22">
            <v>8</v>
          </cell>
          <cell r="K22">
            <v>2</v>
          </cell>
          <cell r="L22">
            <v>1</v>
          </cell>
          <cell r="M22">
            <v>0</v>
          </cell>
          <cell r="N22">
            <v>5</v>
          </cell>
          <cell r="O22">
            <v>22</v>
          </cell>
        </row>
        <row r="23">
          <cell r="G23" t="str">
            <v>105303-CES. SAN JUAN</v>
          </cell>
          <cell r="H23">
            <v>34</v>
          </cell>
          <cell r="I23">
            <v>1</v>
          </cell>
          <cell r="J23">
            <v>21</v>
          </cell>
          <cell r="K23">
            <v>13</v>
          </cell>
          <cell r="L23">
            <v>20</v>
          </cell>
          <cell r="M23">
            <v>28</v>
          </cell>
          <cell r="N23">
            <v>4</v>
          </cell>
          <cell r="O23">
            <v>121</v>
          </cell>
        </row>
        <row r="24">
          <cell r="G24" t="str">
            <v>105304-CES. SANTA CECILIA</v>
          </cell>
          <cell r="H24">
            <v>6</v>
          </cell>
          <cell r="J24">
            <v>3</v>
          </cell>
          <cell r="K24">
            <v>1</v>
          </cell>
          <cell r="L24">
            <v>5</v>
          </cell>
          <cell r="M24">
            <v>7</v>
          </cell>
          <cell r="N24">
            <v>2</v>
          </cell>
          <cell r="O24">
            <v>24</v>
          </cell>
        </row>
        <row r="25">
          <cell r="G25" t="str">
            <v>105305-CES. TIERRAS BLANCAS</v>
          </cell>
          <cell r="H25">
            <v>43</v>
          </cell>
          <cell r="I25">
            <v>23</v>
          </cell>
          <cell r="J25">
            <v>38</v>
          </cell>
          <cell r="K25">
            <v>60</v>
          </cell>
          <cell r="L25">
            <v>13</v>
          </cell>
          <cell r="M25">
            <v>214</v>
          </cell>
          <cell r="N25">
            <v>35</v>
          </cell>
          <cell r="O25">
            <v>426</v>
          </cell>
        </row>
        <row r="26">
          <cell r="G26" t="str">
            <v>105321-CES. RURAL  TONGOY</v>
          </cell>
          <cell r="J26">
            <v>1</v>
          </cell>
          <cell r="K26">
            <v>6</v>
          </cell>
          <cell r="L26">
            <v>16</v>
          </cell>
          <cell r="M26">
            <v>1</v>
          </cell>
          <cell r="N26">
            <v>13</v>
          </cell>
          <cell r="O26">
            <v>37</v>
          </cell>
        </row>
        <row r="27">
          <cell r="G27" t="str">
            <v>105323-CES. DR. SERGIO AGUILAR</v>
          </cell>
          <cell r="H27">
            <v>1</v>
          </cell>
          <cell r="I27">
            <v>1</v>
          </cell>
          <cell r="J27">
            <v>4</v>
          </cell>
          <cell r="K27">
            <v>5</v>
          </cell>
          <cell r="L27">
            <v>4</v>
          </cell>
          <cell r="M27">
            <v>9</v>
          </cell>
          <cell r="N27">
            <v>4</v>
          </cell>
          <cell r="O27">
            <v>28</v>
          </cell>
        </row>
        <row r="28">
          <cell r="G28" t="str">
            <v>105405-P.S.R. GUANAQUEROS</v>
          </cell>
          <cell r="J28">
            <v>2</v>
          </cell>
          <cell r="O28">
            <v>2</v>
          </cell>
        </row>
        <row r="29">
          <cell r="G29" t="str">
            <v>105406-P.S.R. PAN DE AZUCAR</v>
          </cell>
          <cell r="I29">
            <v>1</v>
          </cell>
          <cell r="M29">
            <v>2</v>
          </cell>
          <cell r="O29">
            <v>3</v>
          </cell>
        </row>
        <row r="30">
          <cell r="G30" t="str">
            <v>105600-COSAM Tierras Blancas (CESAM)</v>
          </cell>
          <cell r="H30">
            <v>12</v>
          </cell>
          <cell r="I30">
            <v>10</v>
          </cell>
          <cell r="J30">
            <v>5</v>
          </cell>
          <cell r="K30">
            <v>3</v>
          </cell>
          <cell r="L30">
            <v>1</v>
          </cell>
          <cell r="M30">
            <v>0</v>
          </cell>
          <cell r="N30">
            <v>1</v>
          </cell>
          <cell r="O30">
            <v>32</v>
          </cell>
        </row>
        <row r="31">
          <cell r="G31" t="str">
            <v>105705-CECOF EL ALBA</v>
          </cell>
          <cell r="H31">
            <v>1</v>
          </cell>
          <cell r="I31">
            <v>5</v>
          </cell>
          <cell r="J31">
            <v>7</v>
          </cell>
          <cell r="K31">
            <v>4</v>
          </cell>
          <cell r="L31">
            <v>9</v>
          </cell>
          <cell r="M31">
            <v>4</v>
          </cell>
          <cell r="O31">
            <v>30</v>
          </cell>
        </row>
        <row r="32">
          <cell r="G32" t="str">
            <v>200273-CECOF PUNTA MIRA</v>
          </cell>
          <cell r="H32">
            <v>1</v>
          </cell>
          <cell r="K32">
            <v>1</v>
          </cell>
          <cell r="L32">
            <v>1</v>
          </cell>
          <cell r="M32">
            <v>1</v>
          </cell>
          <cell r="N32">
            <v>1</v>
          </cell>
          <cell r="O32">
            <v>5</v>
          </cell>
        </row>
        <row r="33">
          <cell r="G33" t="str">
            <v>04103-ANDACOLLO</v>
          </cell>
          <cell r="H33">
            <v>2</v>
          </cell>
          <cell r="I33">
            <v>2</v>
          </cell>
          <cell r="J33">
            <v>17</v>
          </cell>
          <cell r="K33">
            <v>14</v>
          </cell>
          <cell r="L33">
            <v>2</v>
          </cell>
          <cell r="M33">
            <v>5</v>
          </cell>
          <cell r="N33">
            <v>6</v>
          </cell>
          <cell r="O33">
            <v>48</v>
          </cell>
        </row>
        <row r="34">
          <cell r="G34" t="str">
            <v>105106-HOSPITAL ANDACOLLO</v>
          </cell>
          <cell r="H34">
            <v>2</v>
          </cell>
          <cell r="I34">
            <v>2</v>
          </cell>
          <cell r="J34">
            <v>17</v>
          </cell>
          <cell r="K34">
            <v>14</v>
          </cell>
          <cell r="L34">
            <v>2</v>
          </cell>
          <cell r="M34">
            <v>5</v>
          </cell>
          <cell r="N34">
            <v>6</v>
          </cell>
          <cell r="O34">
            <v>48</v>
          </cell>
        </row>
        <row r="35">
          <cell r="G35" t="str">
            <v>04104-LA HIGUERA</v>
          </cell>
          <cell r="H35">
            <v>3</v>
          </cell>
          <cell r="J35">
            <v>1</v>
          </cell>
          <cell r="K35">
            <v>1</v>
          </cell>
          <cell r="O35">
            <v>5</v>
          </cell>
        </row>
        <row r="36">
          <cell r="G36" t="str">
            <v>105314-CES. LA HIGUERA</v>
          </cell>
          <cell r="H36">
            <v>3</v>
          </cell>
          <cell r="K36">
            <v>1</v>
          </cell>
          <cell r="O36">
            <v>4</v>
          </cell>
        </row>
        <row r="37">
          <cell r="G37" t="str">
            <v xml:space="preserve">105500-P.S.R. CALETA HORNOS        </v>
          </cell>
          <cell r="J37">
            <v>1</v>
          </cell>
          <cell r="O37">
            <v>1</v>
          </cell>
        </row>
        <row r="38">
          <cell r="G38" t="str">
            <v>04105-PAIHUANO</v>
          </cell>
          <cell r="I38">
            <v>1</v>
          </cell>
          <cell r="J38">
            <v>1</v>
          </cell>
          <cell r="O38">
            <v>2</v>
          </cell>
        </row>
        <row r="39">
          <cell r="G39" t="str">
            <v>105306-CES. PAIHUANO</v>
          </cell>
          <cell r="I39">
            <v>1</v>
          </cell>
          <cell r="J39">
            <v>1</v>
          </cell>
          <cell r="O39">
            <v>2</v>
          </cell>
        </row>
        <row r="40">
          <cell r="G40" t="str">
            <v>04106-VICUÑA</v>
          </cell>
          <cell r="H40">
            <v>10</v>
          </cell>
          <cell r="I40">
            <v>10</v>
          </cell>
          <cell r="J40">
            <v>12</v>
          </cell>
          <cell r="K40">
            <v>3</v>
          </cell>
          <cell r="L40">
            <v>9</v>
          </cell>
          <cell r="M40">
            <v>6</v>
          </cell>
          <cell r="N40">
            <v>12</v>
          </cell>
          <cell r="O40">
            <v>62</v>
          </cell>
        </row>
        <row r="41">
          <cell r="G41" t="str">
            <v>105107-HOSPITAL VICUÑA</v>
          </cell>
          <cell r="H41">
            <v>7</v>
          </cell>
          <cell r="I41">
            <v>9</v>
          </cell>
          <cell r="J41">
            <v>10</v>
          </cell>
          <cell r="K41">
            <v>2</v>
          </cell>
          <cell r="L41">
            <v>8</v>
          </cell>
          <cell r="M41">
            <v>6</v>
          </cell>
          <cell r="N41">
            <v>3</v>
          </cell>
          <cell r="O41">
            <v>45</v>
          </cell>
        </row>
        <row r="42">
          <cell r="G42" t="str">
            <v>105467-P.S.R. DIAGUITAS</v>
          </cell>
          <cell r="J42">
            <v>1</v>
          </cell>
          <cell r="K42">
            <v>1</v>
          </cell>
          <cell r="O42">
            <v>2</v>
          </cell>
        </row>
        <row r="43">
          <cell r="G43" t="str">
            <v>105472-P.S.R. RIVADAVIA</v>
          </cell>
          <cell r="N43">
            <v>1</v>
          </cell>
          <cell r="O43">
            <v>1</v>
          </cell>
        </row>
        <row r="44">
          <cell r="G44" t="str">
            <v>105473-P.S.R. TALCUNA</v>
          </cell>
          <cell r="N44">
            <v>1</v>
          </cell>
          <cell r="O44">
            <v>1</v>
          </cell>
        </row>
        <row r="45">
          <cell r="G45" t="str">
            <v>105502-P.S.R. CALINGASTA</v>
          </cell>
          <cell r="H45">
            <v>3</v>
          </cell>
          <cell r="I45">
            <v>1</v>
          </cell>
          <cell r="J45">
            <v>1</v>
          </cell>
          <cell r="L45">
            <v>1</v>
          </cell>
          <cell r="N45">
            <v>7</v>
          </cell>
          <cell r="O45">
            <v>13</v>
          </cell>
        </row>
        <row r="46">
          <cell r="G46" t="str">
            <v>04201-ILLAPEL</v>
          </cell>
          <cell r="H46">
            <v>9</v>
          </cell>
          <cell r="I46">
            <v>22</v>
          </cell>
          <cell r="J46">
            <v>18</v>
          </cell>
          <cell r="K46">
            <v>18</v>
          </cell>
          <cell r="L46">
            <v>53</v>
          </cell>
          <cell r="M46">
            <v>9</v>
          </cell>
          <cell r="N46">
            <v>7</v>
          </cell>
          <cell r="O46">
            <v>136</v>
          </cell>
        </row>
        <row r="47">
          <cell r="G47" t="str">
            <v>105103-HOSPITAL ILLAPEL</v>
          </cell>
          <cell r="H47">
            <v>7</v>
          </cell>
          <cell r="I47">
            <v>3</v>
          </cell>
          <cell r="J47">
            <v>10</v>
          </cell>
          <cell r="K47">
            <v>9</v>
          </cell>
          <cell r="L47">
            <v>13</v>
          </cell>
          <cell r="M47">
            <v>3</v>
          </cell>
          <cell r="N47">
            <v>2</v>
          </cell>
          <cell r="O47">
            <v>47</v>
          </cell>
        </row>
        <row r="48">
          <cell r="G48" t="str">
            <v>105326-CESFAM SAN RAFAEL</v>
          </cell>
          <cell r="H48">
            <v>2</v>
          </cell>
          <cell r="I48">
            <v>1</v>
          </cell>
          <cell r="J48">
            <v>3</v>
          </cell>
          <cell r="K48">
            <v>6</v>
          </cell>
          <cell r="L48">
            <v>38</v>
          </cell>
          <cell r="M48">
            <v>1</v>
          </cell>
          <cell r="N48">
            <v>1</v>
          </cell>
          <cell r="O48">
            <v>52</v>
          </cell>
        </row>
        <row r="49">
          <cell r="G49" t="str">
            <v xml:space="preserve">105443-P.S.R. CARCAMO                   </v>
          </cell>
          <cell r="I49">
            <v>1</v>
          </cell>
          <cell r="M49">
            <v>2</v>
          </cell>
          <cell r="N49">
            <v>1</v>
          </cell>
          <cell r="O49">
            <v>4</v>
          </cell>
        </row>
        <row r="50">
          <cell r="G50" t="str">
            <v>105444-P.S.R. HUINTIL</v>
          </cell>
          <cell r="K50">
            <v>2</v>
          </cell>
          <cell r="O50">
            <v>2</v>
          </cell>
        </row>
        <row r="51">
          <cell r="G51" t="str">
            <v>105445-P.S.R. LIMAHUIDA</v>
          </cell>
          <cell r="J51">
            <v>2</v>
          </cell>
          <cell r="L51">
            <v>1</v>
          </cell>
          <cell r="O51">
            <v>3</v>
          </cell>
        </row>
        <row r="52">
          <cell r="G52" t="str">
            <v>105446-P.S.R. MATANCILLA</v>
          </cell>
          <cell r="J52">
            <v>1</v>
          </cell>
          <cell r="L52">
            <v>1</v>
          </cell>
          <cell r="M52">
            <v>1</v>
          </cell>
          <cell r="O52">
            <v>3</v>
          </cell>
        </row>
        <row r="53">
          <cell r="G53" t="str">
            <v>105447-P.S.R. PERALILLO</v>
          </cell>
          <cell r="I53">
            <v>2</v>
          </cell>
          <cell r="O53">
            <v>2</v>
          </cell>
        </row>
        <row r="54">
          <cell r="G54" t="str">
            <v>105448-P.S.R. SANTA VIRGINIA</v>
          </cell>
          <cell r="I54">
            <v>3</v>
          </cell>
          <cell r="O54">
            <v>3</v>
          </cell>
        </row>
        <row r="55">
          <cell r="G55" t="str">
            <v>105485-P.S.R. PLAN DE HORNOS</v>
          </cell>
          <cell r="I55">
            <v>2</v>
          </cell>
          <cell r="J55">
            <v>1</v>
          </cell>
          <cell r="K55">
            <v>1</v>
          </cell>
          <cell r="O55">
            <v>4</v>
          </cell>
        </row>
        <row r="56">
          <cell r="G56" t="str">
            <v>105486-P.S.R. TUNGA SUR</v>
          </cell>
          <cell r="I56">
            <v>2</v>
          </cell>
          <cell r="O56">
            <v>2</v>
          </cell>
        </row>
        <row r="57">
          <cell r="G57" t="str">
            <v>105487-P.S.R. CAÑAS UNO</v>
          </cell>
          <cell r="I57">
            <v>6</v>
          </cell>
          <cell r="M57">
            <v>1</v>
          </cell>
          <cell r="N57">
            <v>2</v>
          </cell>
          <cell r="O57">
            <v>9</v>
          </cell>
        </row>
        <row r="58">
          <cell r="G58" t="str">
            <v>105496-P.S.R. PINTACURA SUR</v>
          </cell>
          <cell r="J58">
            <v>1</v>
          </cell>
          <cell r="M58">
            <v>1</v>
          </cell>
          <cell r="O58">
            <v>2</v>
          </cell>
        </row>
        <row r="59">
          <cell r="G59" t="str">
            <v>105504-P.S.R. SOCAVON</v>
          </cell>
          <cell r="I59">
            <v>2</v>
          </cell>
          <cell r="O59">
            <v>2</v>
          </cell>
        </row>
        <row r="60">
          <cell r="G60" t="str">
            <v>200366-CESFAM URBANO II</v>
          </cell>
          <cell r="N60">
            <v>1</v>
          </cell>
          <cell r="O60">
            <v>1</v>
          </cell>
        </row>
        <row r="61">
          <cell r="G61" t="str">
            <v>04202-CANELA</v>
          </cell>
          <cell r="M61">
            <v>2</v>
          </cell>
          <cell r="O61">
            <v>2</v>
          </cell>
        </row>
        <row r="62">
          <cell r="G62" t="str">
            <v>105451-P.S.R. AGUA FRIA</v>
          </cell>
          <cell r="M62">
            <v>2</v>
          </cell>
          <cell r="O62">
            <v>2</v>
          </cell>
        </row>
        <row r="63">
          <cell r="G63" t="str">
            <v>04203-LOS VILOS</v>
          </cell>
          <cell r="H63">
            <v>1</v>
          </cell>
          <cell r="I63">
            <v>4</v>
          </cell>
          <cell r="J63">
            <v>4</v>
          </cell>
          <cell r="K63">
            <v>6</v>
          </cell>
          <cell r="L63">
            <v>2</v>
          </cell>
          <cell r="M63">
            <v>9</v>
          </cell>
          <cell r="N63">
            <v>2</v>
          </cell>
          <cell r="O63">
            <v>28</v>
          </cell>
        </row>
        <row r="64">
          <cell r="G64" t="str">
            <v>105108-HOSPITAL LOS VILOS</v>
          </cell>
          <cell r="H64">
            <v>1</v>
          </cell>
          <cell r="I64">
            <v>3</v>
          </cell>
          <cell r="J64">
            <v>2</v>
          </cell>
          <cell r="K64">
            <v>6</v>
          </cell>
          <cell r="L64">
            <v>2</v>
          </cell>
          <cell r="M64">
            <v>6</v>
          </cell>
          <cell r="N64">
            <v>2</v>
          </cell>
          <cell r="O64">
            <v>22</v>
          </cell>
        </row>
        <row r="65">
          <cell r="G65" t="str">
            <v xml:space="preserve">105478-P.S.R. CAIMANES                   </v>
          </cell>
          <cell r="J65">
            <v>1</v>
          </cell>
          <cell r="M65">
            <v>2</v>
          </cell>
          <cell r="O65">
            <v>3</v>
          </cell>
        </row>
        <row r="66">
          <cell r="G66" t="str">
            <v>105480-P.S.R. QUILIMARI</v>
          </cell>
          <cell r="I66">
            <v>1</v>
          </cell>
          <cell r="J66">
            <v>1</v>
          </cell>
          <cell r="M66">
            <v>1</v>
          </cell>
          <cell r="O66">
            <v>3</v>
          </cell>
        </row>
        <row r="67">
          <cell r="G67" t="str">
            <v>04204-SALAMANCA</v>
          </cell>
          <cell r="H67">
            <v>36</v>
          </cell>
          <cell r="I67">
            <v>12</v>
          </cell>
          <cell r="J67">
            <v>9</v>
          </cell>
          <cell r="K67">
            <v>22</v>
          </cell>
          <cell r="L67">
            <v>14</v>
          </cell>
          <cell r="M67">
            <v>22</v>
          </cell>
          <cell r="N67">
            <v>18</v>
          </cell>
          <cell r="O67">
            <v>133</v>
          </cell>
        </row>
        <row r="68">
          <cell r="G68" t="str">
            <v>105104-HOSPITAL SALAMANCA</v>
          </cell>
          <cell r="J68">
            <v>2</v>
          </cell>
          <cell r="K68">
            <v>11</v>
          </cell>
          <cell r="M68">
            <v>8</v>
          </cell>
          <cell r="N68">
            <v>12</v>
          </cell>
          <cell r="O68">
            <v>33</v>
          </cell>
        </row>
        <row r="69">
          <cell r="G69" t="str">
            <v xml:space="preserve">105452-P.S.R. CUNCUMEN                 </v>
          </cell>
          <cell r="H69">
            <v>2</v>
          </cell>
          <cell r="I69">
            <v>1</v>
          </cell>
          <cell r="L69">
            <v>1</v>
          </cell>
          <cell r="O69">
            <v>4</v>
          </cell>
        </row>
        <row r="70">
          <cell r="G70" t="str">
            <v>105453-P.S.R. TRANQUILLA</v>
          </cell>
          <cell r="H70">
            <v>6</v>
          </cell>
          <cell r="I70">
            <v>1</v>
          </cell>
          <cell r="K70">
            <v>1</v>
          </cell>
          <cell r="L70">
            <v>0</v>
          </cell>
          <cell r="M70">
            <v>1</v>
          </cell>
          <cell r="N70">
            <v>1</v>
          </cell>
          <cell r="O70">
            <v>10</v>
          </cell>
        </row>
        <row r="71">
          <cell r="G71" t="str">
            <v>105454-P.S.R. CUNLAGUA</v>
          </cell>
          <cell r="H71">
            <v>3</v>
          </cell>
          <cell r="J71">
            <v>1</v>
          </cell>
          <cell r="K71">
            <v>1</v>
          </cell>
          <cell r="L71">
            <v>1</v>
          </cell>
          <cell r="M71">
            <v>1</v>
          </cell>
          <cell r="O71">
            <v>7</v>
          </cell>
        </row>
        <row r="72">
          <cell r="G72" t="str">
            <v>105455-P.S.R. CHILLEPIN</v>
          </cell>
          <cell r="H72">
            <v>2</v>
          </cell>
          <cell r="M72">
            <v>1</v>
          </cell>
          <cell r="N72">
            <v>1</v>
          </cell>
          <cell r="O72">
            <v>4</v>
          </cell>
        </row>
        <row r="73">
          <cell r="G73" t="str">
            <v>105456-P.S.R. LLIMPO</v>
          </cell>
          <cell r="H73">
            <v>0</v>
          </cell>
          <cell r="J73">
            <v>2</v>
          </cell>
          <cell r="K73">
            <v>3</v>
          </cell>
          <cell r="L73">
            <v>3</v>
          </cell>
          <cell r="O73">
            <v>8</v>
          </cell>
        </row>
        <row r="74">
          <cell r="G74" t="str">
            <v>105457-P.S.R. SAN AGUSTIN</v>
          </cell>
          <cell r="H74">
            <v>2</v>
          </cell>
          <cell r="K74">
            <v>1</v>
          </cell>
          <cell r="L74">
            <v>1</v>
          </cell>
          <cell r="M74">
            <v>1</v>
          </cell>
          <cell r="O74">
            <v>5</v>
          </cell>
        </row>
        <row r="75">
          <cell r="G75" t="str">
            <v>105458-P.S.R. TAHUINCO</v>
          </cell>
          <cell r="H75">
            <v>2</v>
          </cell>
          <cell r="I75">
            <v>1</v>
          </cell>
          <cell r="J75">
            <v>1</v>
          </cell>
          <cell r="K75">
            <v>2</v>
          </cell>
          <cell r="L75">
            <v>1</v>
          </cell>
          <cell r="M75">
            <v>3</v>
          </cell>
          <cell r="O75">
            <v>10</v>
          </cell>
        </row>
        <row r="76">
          <cell r="G76" t="str">
            <v>105491-P.S.R. QUELEN BAJO</v>
          </cell>
          <cell r="H76">
            <v>19</v>
          </cell>
          <cell r="I76">
            <v>3</v>
          </cell>
          <cell r="K76">
            <v>3</v>
          </cell>
          <cell r="L76">
            <v>4</v>
          </cell>
          <cell r="M76">
            <v>6</v>
          </cell>
          <cell r="O76">
            <v>35</v>
          </cell>
        </row>
        <row r="77">
          <cell r="G77" t="str">
            <v>105492-P.S.R. CAMISA</v>
          </cell>
          <cell r="I77">
            <v>4</v>
          </cell>
          <cell r="L77">
            <v>1</v>
          </cell>
          <cell r="N77">
            <v>2</v>
          </cell>
          <cell r="O77">
            <v>7</v>
          </cell>
        </row>
        <row r="78">
          <cell r="G78" t="str">
            <v>105501-P.S.R. ARBOLEDA GRANDE</v>
          </cell>
          <cell r="I78">
            <v>2</v>
          </cell>
          <cell r="J78">
            <v>3</v>
          </cell>
          <cell r="L78">
            <v>2</v>
          </cell>
          <cell r="M78">
            <v>1</v>
          </cell>
          <cell r="N78">
            <v>2</v>
          </cell>
          <cell r="O78">
            <v>10</v>
          </cell>
        </row>
        <row r="79">
          <cell r="G79" t="str">
            <v>04301-OVALLE</v>
          </cell>
          <cell r="H79">
            <v>32</v>
          </cell>
          <cell r="I79">
            <v>23</v>
          </cell>
          <cell r="J79">
            <v>74</v>
          </cell>
          <cell r="K79">
            <v>76</v>
          </cell>
          <cell r="L79">
            <v>55</v>
          </cell>
          <cell r="M79">
            <v>248</v>
          </cell>
          <cell r="N79">
            <v>120</v>
          </cell>
          <cell r="O79">
            <v>628</v>
          </cell>
        </row>
        <row r="80">
          <cell r="G80" t="str">
            <v>105102-HOSPITAL OVALLE</v>
          </cell>
          <cell r="H80">
            <v>20</v>
          </cell>
          <cell r="I80">
            <v>10</v>
          </cell>
          <cell r="J80">
            <v>28</v>
          </cell>
          <cell r="K80">
            <v>21</v>
          </cell>
          <cell r="L80">
            <v>32</v>
          </cell>
          <cell r="M80">
            <v>44</v>
          </cell>
          <cell r="N80">
            <v>17</v>
          </cell>
          <cell r="O80">
            <v>172</v>
          </cell>
        </row>
        <row r="81">
          <cell r="G81" t="str">
            <v>105315-CES. RURAL C. DE TAMAYA</v>
          </cell>
          <cell r="H81">
            <v>2</v>
          </cell>
          <cell r="K81">
            <v>1</v>
          </cell>
          <cell r="L81">
            <v>8</v>
          </cell>
          <cell r="M81">
            <v>1</v>
          </cell>
          <cell r="N81">
            <v>2</v>
          </cell>
          <cell r="O81">
            <v>14</v>
          </cell>
        </row>
        <row r="82">
          <cell r="G82" t="str">
            <v>105317-CES. JORGE JORDAN D.</v>
          </cell>
          <cell r="H82">
            <v>4</v>
          </cell>
          <cell r="J82">
            <v>9</v>
          </cell>
          <cell r="K82">
            <v>3</v>
          </cell>
          <cell r="L82">
            <v>0</v>
          </cell>
          <cell r="M82">
            <v>1</v>
          </cell>
          <cell r="N82">
            <v>17</v>
          </cell>
          <cell r="O82">
            <v>34</v>
          </cell>
        </row>
        <row r="83">
          <cell r="G83" t="str">
            <v>105322-CES. MARCOS MACUADA</v>
          </cell>
          <cell r="I83">
            <v>3</v>
          </cell>
          <cell r="J83">
            <v>34</v>
          </cell>
          <cell r="K83">
            <v>25</v>
          </cell>
          <cell r="M83">
            <v>143</v>
          </cell>
          <cell r="N83">
            <v>77</v>
          </cell>
          <cell r="O83">
            <v>282</v>
          </cell>
        </row>
        <row r="84">
          <cell r="G84" t="str">
            <v>105324-CES. SOTAQUI</v>
          </cell>
          <cell r="I84">
            <v>4</v>
          </cell>
          <cell r="J84">
            <v>1</v>
          </cell>
          <cell r="K84">
            <v>24</v>
          </cell>
          <cell r="L84">
            <v>3</v>
          </cell>
          <cell r="N84">
            <v>4</v>
          </cell>
          <cell r="O84">
            <v>36</v>
          </cell>
        </row>
        <row r="85">
          <cell r="G85" t="str">
            <v>105417-P.S.R. ALCONES BAJOS</v>
          </cell>
          <cell r="I85">
            <v>1</v>
          </cell>
          <cell r="O85">
            <v>1</v>
          </cell>
        </row>
        <row r="86">
          <cell r="G86" t="str">
            <v>105439-P.S.R. CERRO BLANCO</v>
          </cell>
          <cell r="J86">
            <v>2</v>
          </cell>
          <cell r="O86">
            <v>2</v>
          </cell>
        </row>
        <row r="87">
          <cell r="G87" t="str">
            <v>105507-P.S.R. HUAMALATA</v>
          </cell>
          <cell r="H87">
            <v>1</v>
          </cell>
          <cell r="O87">
            <v>1</v>
          </cell>
        </row>
        <row r="88">
          <cell r="G88" t="str">
            <v>105510-P.S.R. RECOLETA</v>
          </cell>
          <cell r="M88">
            <v>1</v>
          </cell>
          <cell r="O88">
            <v>1</v>
          </cell>
        </row>
        <row r="89">
          <cell r="G89" t="str">
            <v>105722-CECOF SAN JOSE DE LA DEHESA</v>
          </cell>
          <cell r="H89">
            <v>1</v>
          </cell>
          <cell r="I89">
            <v>3</v>
          </cell>
          <cell r="L89">
            <v>2</v>
          </cell>
          <cell r="M89">
            <v>28</v>
          </cell>
          <cell r="O89">
            <v>34</v>
          </cell>
        </row>
        <row r="90">
          <cell r="G90" t="str">
            <v>105723-CECOF LIMARI</v>
          </cell>
          <cell r="H90">
            <v>4</v>
          </cell>
          <cell r="K90">
            <v>2</v>
          </cell>
          <cell r="L90">
            <v>10</v>
          </cell>
          <cell r="M90">
            <v>16</v>
          </cell>
          <cell r="N90">
            <v>2</v>
          </cell>
          <cell r="O90">
            <v>34</v>
          </cell>
        </row>
        <row r="91">
          <cell r="G91" t="str">
            <v>200258-CECOF LOS COPIHUES</v>
          </cell>
          <cell r="M91">
            <v>6</v>
          </cell>
          <cell r="N91">
            <v>1</v>
          </cell>
          <cell r="O91">
            <v>7</v>
          </cell>
        </row>
        <row r="92">
          <cell r="G92" t="str">
            <v>200367-CECOF COLONIA LIMARÍ</v>
          </cell>
          <cell r="I92">
            <v>2</v>
          </cell>
          <cell r="M92">
            <v>8</v>
          </cell>
          <cell r="O92">
            <v>10</v>
          </cell>
        </row>
        <row r="93">
          <cell r="G93" t="str">
            <v>04302-COMBARBALÁ</v>
          </cell>
          <cell r="H93">
            <v>3</v>
          </cell>
          <cell r="I93">
            <v>12</v>
          </cell>
          <cell r="J93">
            <v>10</v>
          </cell>
          <cell r="K93">
            <v>8</v>
          </cell>
          <cell r="L93">
            <v>5</v>
          </cell>
          <cell r="M93">
            <v>10</v>
          </cell>
          <cell r="N93">
            <v>3</v>
          </cell>
          <cell r="O93">
            <v>51</v>
          </cell>
        </row>
        <row r="94">
          <cell r="G94" t="str">
            <v>105105-HOSPITAL COMBARBALÁ</v>
          </cell>
          <cell r="I94">
            <v>4</v>
          </cell>
          <cell r="J94">
            <v>6</v>
          </cell>
          <cell r="K94">
            <v>2</v>
          </cell>
          <cell r="L94">
            <v>4</v>
          </cell>
          <cell r="M94">
            <v>1</v>
          </cell>
          <cell r="N94">
            <v>2</v>
          </cell>
          <cell r="O94">
            <v>19</v>
          </cell>
        </row>
        <row r="95">
          <cell r="G95" t="str">
            <v>105433-P.S.R. SAN LORENZO</v>
          </cell>
          <cell r="I95">
            <v>1</v>
          </cell>
          <cell r="J95">
            <v>1</v>
          </cell>
          <cell r="O95">
            <v>2</v>
          </cell>
        </row>
        <row r="96">
          <cell r="G96" t="str">
            <v xml:space="preserve">105459-P.S.R. BARRANCAS                </v>
          </cell>
          <cell r="H96">
            <v>1</v>
          </cell>
          <cell r="L96">
            <v>1</v>
          </cell>
          <cell r="O96">
            <v>2</v>
          </cell>
        </row>
        <row r="97">
          <cell r="G97" t="str">
            <v>105460-P.S.R. COGOTI 18</v>
          </cell>
          <cell r="H97">
            <v>1</v>
          </cell>
          <cell r="I97">
            <v>3</v>
          </cell>
          <cell r="J97">
            <v>1</v>
          </cell>
          <cell r="N97">
            <v>1</v>
          </cell>
          <cell r="O97">
            <v>6</v>
          </cell>
        </row>
        <row r="98">
          <cell r="G98" t="str">
            <v>105462-P.S.R. EL SAUCE</v>
          </cell>
          <cell r="M98">
            <v>1</v>
          </cell>
          <cell r="O98">
            <v>1</v>
          </cell>
        </row>
        <row r="99">
          <cell r="G99" t="str">
            <v>105464-P.S.R. LA LIGUA</v>
          </cell>
          <cell r="H99">
            <v>1</v>
          </cell>
          <cell r="I99">
            <v>2</v>
          </cell>
          <cell r="J99">
            <v>2</v>
          </cell>
          <cell r="K99">
            <v>4</v>
          </cell>
          <cell r="O99">
            <v>9</v>
          </cell>
        </row>
        <row r="100">
          <cell r="G100" t="str">
            <v>105466-P.S.R. VALLE HERMOSO</v>
          </cell>
          <cell r="M100">
            <v>8</v>
          </cell>
          <cell r="O100">
            <v>8</v>
          </cell>
        </row>
        <row r="101">
          <cell r="G101" t="str">
            <v>105490-P.S.R. EL DURAZNO</v>
          </cell>
          <cell r="I101">
            <v>2</v>
          </cell>
          <cell r="K101">
            <v>2</v>
          </cell>
          <cell r="O101">
            <v>4</v>
          </cell>
        </row>
        <row r="102">
          <cell r="G102" t="str">
            <v>04303-MONTE PATRIA</v>
          </cell>
          <cell r="H102">
            <v>39</v>
          </cell>
          <cell r="I102">
            <v>19</v>
          </cell>
          <cell r="J102">
            <v>3</v>
          </cell>
          <cell r="K102">
            <v>2</v>
          </cell>
          <cell r="L102">
            <v>7</v>
          </cell>
          <cell r="M102">
            <v>3</v>
          </cell>
          <cell r="N102">
            <v>10</v>
          </cell>
          <cell r="O102">
            <v>83</v>
          </cell>
        </row>
        <row r="103">
          <cell r="G103" t="str">
            <v>105307-CES. RURAL MONTE PATRIA</v>
          </cell>
          <cell r="H103">
            <v>12</v>
          </cell>
          <cell r="I103">
            <v>12</v>
          </cell>
          <cell r="J103">
            <v>1</v>
          </cell>
          <cell r="K103">
            <v>1</v>
          </cell>
          <cell r="M103">
            <v>2</v>
          </cell>
          <cell r="N103">
            <v>6</v>
          </cell>
          <cell r="O103">
            <v>34</v>
          </cell>
        </row>
        <row r="104">
          <cell r="G104" t="str">
            <v>105311-CES. RURAL CHAÑARAL ALTO</v>
          </cell>
          <cell r="L104">
            <v>1</v>
          </cell>
          <cell r="O104">
            <v>1</v>
          </cell>
        </row>
        <row r="105">
          <cell r="G105" t="str">
            <v>105312-CES. RURAL CAREN</v>
          </cell>
          <cell r="H105">
            <v>1</v>
          </cell>
          <cell r="J105">
            <v>1</v>
          </cell>
          <cell r="L105">
            <v>1</v>
          </cell>
          <cell r="M105">
            <v>1</v>
          </cell>
          <cell r="N105">
            <v>1</v>
          </cell>
          <cell r="O105">
            <v>5</v>
          </cell>
        </row>
        <row r="106">
          <cell r="G106" t="str">
            <v>105318-CES. RURAL EL PALQUI</v>
          </cell>
          <cell r="H106">
            <v>23</v>
          </cell>
          <cell r="I106">
            <v>1</v>
          </cell>
          <cell r="N106">
            <v>3</v>
          </cell>
          <cell r="O106">
            <v>27</v>
          </cell>
        </row>
        <row r="107">
          <cell r="G107" t="str">
            <v>105425-P.S.R. CHILECITO</v>
          </cell>
          <cell r="I107">
            <v>4</v>
          </cell>
          <cell r="O107">
            <v>4</v>
          </cell>
        </row>
        <row r="108">
          <cell r="G108" t="str">
            <v>105427-P.S.R. HACIENDA VALDIVIA</v>
          </cell>
          <cell r="H108">
            <v>1</v>
          </cell>
          <cell r="O108">
            <v>1</v>
          </cell>
        </row>
        <row r="109">
          <cell r="G109" t="str">
            <v>105430-P.S.R. MIALQUI</v>
          </cell>
          <cell r="K109">
            <v>1</v>
          </cell>
          <cell r="O109">
            <v>1</v>
          </cell>
        </row>
        <row r="110">
          <cell r="G110" t="str">
            <v>105431-P.S.R. PEDREGAL</v>
          </cell>
          <cell r="H110">
            <v>2</v>
          </cell>
          <cell r="J110">
            <v>1</v>
          </cell>
          <cell r="L110">
            <v>2</v>
          </cell>
          <cell r="O110">
            <v>5</v>
          </cell>
        </row>
        <row r="111">
          <cell r="G111" t="str">
            <v>105432-P.S.R. RAPEL</v>
          </cell>
          <cell r="I111">
            <v>2</v>
          </cell>
          <cell r="L111">
            <v>3</v>
          </cell>
          <cell r="O111">
            <v>5</v>
          </cell>
        </row>
        <row r="112">
          <cell r="G112" t="str">
            <v>04304-PUNITAQUI</v>
          </cell>
          <cell r="H112">
            <v>1</v>
          </cell>
          <cell r="J112">
            <v>1</v>
          </cell>
          <cell r="K112">
            <v>1</v>
          </cell>
          <cell r="M112">
            <v>87</v>
          </cell>
          <cell r="N112">
            <v>2</v>
          </cell>
          <cell r="O112">
            <v>92</v>
          </cell>
        </row>
        <row r="113">
          <cell r="G113" t="str">
            <v>105308-CES. RURAL PUNITAQUI</v>
          </cell>
          <cell r="H113">
            <v>1</v>
          </cell>
          <cell r="J113">
            <v>1</v>
          </cell>
          <cell r="K113">
            <v>1</v>
          </cell>
          <cell r="M113">
            <v>87</v>
          </cell>
          <cell r="N113">
            <v>2</v>
          </cell>
          <cell r="O113">
            <v>92</v>
          </cell>
        </row>
        <row r="114">
          <cell r="G114" t="str">
            <v>04305-RIO HURTADO</v>
          </cell>
          <cell r="I114">
            <v>2</v>
          </cell>
          <cell r="J114">
            <v>1</v>
          </cell>
          <cell r="M114">
            <v>3</v>
          </cell>
          <cell r="N114">
            <v>3</v>
          </cell>
          <cell r="O114">
            <v>9</v>
          </cell>
        </row>
        <row r="115">
          <cell r="G115" t="str">
            <v>105310-CES. RURAL PICHASCA</v>
          </cell>
          <cell r="J115">
            <v>1</v>
          </cell>
          <cell r="M115">
            <v>1</v>
          </cell>
          <cell r="N115">
            <v>2</v>
          </cell>
          <cell r="O115">
            <v>4</v>
          </cell>
        </row>
        <row r="116">
          <cell r="G116" t="str">
            <v>105409-P.S.R. EL CHAÑAR</v>
          </cell>
          <cell r="I116">
            <v>1</v>
          </cell>
          <cell r="O116">
            <v>1</v>
          </cell>
        </row>
        <row r="117">
          <cell r="G117" t="str">
            <v>105411-P.S.R. LAS BREAS</v>
          </cell>
          <cell r="M117">
            <v>2</v>
          </cell>
          <cell r="O117">
            <v>2</v>
          </cell>
        </row>
        <row r="118">
          <cell r="G118" t="str">
            <v>105414-P.S.R. SERON</v>
          </cell>
          <cell r="I118">
            <v>1</v>
          </cell>
          <cell r="N118">
            <v>1</v>
          </cell>
          <cell r="O118">
            <v>2</v>
          </cell>
        </row>
        <row r="119">
          <cell r="G119" t="str">
            <v>Total general</v>
          </cell>
          <cell r="H119">
            <v>277</v>
          </cell>
          <cell r="I119">
            <v>167</v>
          </cell>
          <cell r="J119">
            <v>281</v>
          </cell>
          <cell r="K119">
            <v>293</v>
          </cell>
          <cell r="L119">
            <v>260</v>
          </cell>
          <cell r="M119">
            <v>747</v>
          </cell>
          <cell r="N119">
            <v>275</v>
          </cell>
          <cell r="O119">
            <v>2300</v>
          </cell>
        </row>
      </sheetData>
      <sheetData sheetId="4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 t="str">
            <v>Total general</v>
          </cell>
        </row>
        <row r="5">
          <cell r="G5" t="str">
            <v>04101-LA SERENA</v>
          </cell>
          <cell r="H5">
            <v>3558</v>
          </cell>
          <cell r="I5">
            <v>2418</v>
          </cell>
          <cell r="J5">
            <v>3430</v>
          </cell>
          <cell r="K5">
            <v>3399</v>
          </cell>
          <cell r="L5">
            <v>3392</v>
          </cell>
          <cell r="M5">
            <v>3440</v>
          </cell>
          <cell r="N5">
            <v>3256</v>
          </cell>
          <cell r="O5">
            <v>22893</v>
          </cell>
        </row>
        <row r="6">
          <cell r="G6" t="str">
            <v>105011-PRAIS</v>
          </cell>
          <cell r="H6">
            <v>110</v>
          </cell>
          <cell r="I6">
            <v>83</v>
          </cell>
          <cell r="J6">
            <v>108</v>
          </cell>
          <cell r="K6">
            <v>147</v>
          </cell>
          <cell r="L6">
            <v>152</v>
          </cell>
          <cell r="M6">
            <v>169</v>
          </cell>
          <cell r="N6">
            <v>134</v>
          </cell>
          <cell r="O6">
            <v>903</v>
          </cell>
        </row>
        <row r="7">
          <cell r="G7" t="str">
            <v>105100-HOSPITAL LA SERENA</v>
          </cell>
          <cell r="H7">
            <v>994</v>
          </cell>
          <cell r="I7">
            <v>632</v>
          </cell>
          <cell r="J7">
            <v>1045</v>
          </cell>
          <cell r="K7">
            <v>992</v>
          </cell>
          <cell r="L7">
            <v>1070</v>
          </cell>
          <cell r="M7">
            <v>967</v>
          </cell>
          <cell r="N7">
            <v>923</v>
          </cell>
          <cell r="O7">
            <v>6623</v>
          </cell>
        </row>
        <row r="8">
          <cell r="G8" t="str">
            <v>105300-CES. CARDENAL CARO</v>
          </cell>
          <cell r="H8">
            <v>436</v>
          </cell>
          <cell r="I8">
            <v>350</v>
          </cell>
          <cell r="J8">
            <v>420</v>
          </cell>
          <cell r="K8">
            <v>359</v>
          </cell>
          <cell r="L8">
            <v>351</v>
          </cell>
          <cell r="M8">
            <v>470</v>
          </cell>
          <cell r="N8">
            <v>338</v>
          </cell>
          <cell r="O8">
            <v>2724</v>
          </cell>
        </row>
        <row r="9">
          <cell r="G9" t="str">
            <v>105301-CES. LAS COMPAÑIAS</v>
          </cell>
          <cell r="H9">
            <v>495</v>
          </cell>
          <cell r="I9">
            <v>380</v>
          </cell>
          <cell r="J9">
            <v>386</v>
          </cell>
          <cell r="K9">
            <v>349</v>
          </cell>
          <cell r="L9">
            <v>375</v>
          </cell>
          <cell r="M9">
            <v>300</v>
          </cell>
          <cell r="N9">
            <v>364</v>
          </cell>
          <cell r="O9">
            <v>2649</v>
          </cell>
        </row>
        <row r="10">
          <cell r="G10" t="str">
            <v>105302-CES. PEDRO AGUIRRE C.</v>
          </cell>
          <cell r="H10">
            <v>239</v>
          </cell>
          <cell r="I10">
            <v>198</v>
          </cell>
          <cell r="J10">
            <v>246</v>
          </cell>
          <cell r="K10">
            <v>218</v>
          </cell>
          <cell r="L10">
            <v>183</v>
          </cell>
          <cell r="M10">
            <v>158</v>
          </cell>
          <cell r="N10">
            <v>167</v>
          </cell>
          <cell r="O10">
            <v>1409</v>
          </cell>
        </row>
        <row r="11">
          <cell r="G11" t="str">
            <v>105313-CES. SCHAFFHAUSER</v>
          </cell>
          <cell r="H11">
            <v>425</v>
          </cell>
          <cell r="I11">
            <v>310</v>
          </cell>
          <cell r="J11">
            <v>500</v>
          </cell>
          <cell r="K11">
            <v>508</v>
          </cell>
          <cell r="L11">
            <v>380</v>
          </cell>
          <cell r="M11">
            <v>475</v>
          </cell>
          <cell r="N11">
            <v>377</v>
          </cell>
          <cell r="O11">
            <v>2975</v>
          </cell>
        </row>
        <row r="12">
          <cell r="G12" t="str">
            <v>105319-CES. CARDENAL R.S.H.</v>
          </cell>
          <cell r="H12">
            <v>352</v>
          </cell>
          <cell r="I12">
            <v>265</v>
          </cell>
          <cell r="J12">
            <v>260</v>
          </cell>
          <cell r="K12">
            <v>271</v>
          </cell>
          <cell r="L12">
            <v>340</v>
          </cell>
          <cell r="M12">
            <v>337</v>
          </cell>
          <cell r="N12">
            <v>339</v>
          </cell>
          <cell r="O12">
            <v>2164</v>
          </cell>
        </row>
        <row r="13">
          <cell r="G13" t="str">
            <v>105325-CESFAM JUAN PABLO II</v>
          </cell>
          <cell r="H13">
            <v>308</v>
          </cell>
          <cell r="I13">
            <v>89</v>
          </cell>
          <cell r="J13">
            <v>319</v>
          </cell>
          <cell r="K13">
            <v>248</v>
          </cell>
          <cell r="L13">
            <v>275</v>
          </cell>
          <cell r="M13">
            <v>362</v>
          </cell>
          <cell r="N13">
            <v>287</v>
          </cell>
          <cell r="O13">
            <v>1888</v>
          </cell>
        </row>
        <row r="14">
          <cell r="G14" t="str">
            <v xml:space="preserve">105400-P.S.R. ALGARROBITO            </v>
          </cell>
          <cell r="H14">
            <v>42</v>
          </cell>
          <cell r="I14">
            <v>36</v>
          </cell>
          <cell r="J14">
            <v>27</v>
          </cell>
          <cell r="K14">
            <v>65</v>
          </cell>
          <cell r="L14">
            <v>56</v>
          </cell>
          <cell r="M14">
            <v>43</v>
          </cell>
          <cell r="N14">
            <v>69</v>
          </cell>
          <cell r="O14">
            <v>338</v>
          </cell>
        </row>
        <row r="15">
          <cell r="G15" t="str">
            <v>105401-P.S.R. LAS ROJAS</v>
          </cell>
          <cell r="H15">
            <v>5</v>
          </cell>
          <cell r="I15">
            <v>4</v>
          </cell>
          <cell r="J15">
            <v>5</v>
          </cell>
          <cell r="K15">
            <v>9</v>
          </cell>
          <cell r="L15">
            <v>17</v>
          </cell>
          <cell r="M15">
            <v>10</v>
          </cell>
          <cell r="N15">
            <v>18</v>
          </cell>
          <cell r="O15">
            <v>68</v>
          </cell>
        </row>
        <row r="16">
          <cell r="G16" t="str">
            <v>105402-P.S.R. EL ROMERO</v>
          </cell>
          <cell r="H16">
            <v>7</v>
          </cell>
          <cell r="I16">
            <v>5</v>
          </cell>
          <cell r="J16">
            <v>5</v>
          </cell>
          <cell r="K16">
            <v>22</v>
          </cell>
          <cell r="L16">
            <v>10</v>
          </cell>
          <cell r="M16">
            <v>6</v>
          </cell>
          <cell r="N16">
            <v>12</v>
          </cell>
          <cell r="O16">
            <v>67</v>
          </cell>
        </row>
        <row r="17">
          <cell r="G17" t="str">
            <v>105499-P.S.R. LAMBERT</v>
          </cell>
          <cell r="H17">
            <v>3</v>
          </cell>
          <cell r="I17">
            <v>6</v>
          </cell>
          <cell r="J17">
            <v>8</v>
          </cell>
          <cell r="K17">
            <v>26</v>
          </cell>
          <cell r="L17">
            <v>11</v>
          </cell>
          <cell r="M17">
            <v>11</v>
          </cell>
          <cell r="N17">
            <v>8</v>
          </cell>
          <cell r="O17">
            <v>73</v>
          </cell>
        </row>
        <row r="18">
          <cell r="G18" t="str">
            <v>105700-CECOF VILLA EL INDIO</v>
          </cell>
          <cell r="H18">
            <v>53</v>
          </cell>
          <cell r="I18">
            <v>8</v>
          </cell>
          <cell r="J18">
            <v>45</v>
          </cell>
          <cell r="K18">
            <v>80</v>
          </cell>
          <cell r="L18">
            <v>60</v>
          </cell>
          <cell r="M18">
            <v>56</v>
          </cell>
          <cell r="N18">
            <v>81</v>
          </cell>
          <cell r="O18">
            <v>383</v>
          </cell>
        </row>
        <row r="19">
          <cell r="G19" t="str">
            <v>105701-CECOF VILLA ALEMANIA</v>
          </cell>
          <cell r="H19">
            <v>47</v>
          </cell>
          <cell r="I19">
            <v>29</v>
          </cell>
          <cell r="J19">
            <v>32</v>
          </cell>
          <cell r="K19">
            <v>48</v>
          </cell>
          <cell r="L19">
            <v>43</v>
          </cell>
          <cell r="M19">
            <v>7</v>
          </cell>
          <cell r="N19">
            <v>18</v>
          </cell>
          <cell r="O19">
            <v>224</v>
          </cell>
        </row>
        <row r="20">
          <cell r="G20" t="str">
            <v>105702-CECOF VILLA LAMBERT</v>
          </cell>
          <cell r="H20">
            <v>24</v>
          </cell>
          <cell r="I20">
            <v>2</v>
          </cell>
          <cell r="J20">
            <v>4</v>
          </cell>
          <cell r="K20">
            <v>32</v>
          </cell>
          <cell r="L20">
            <v>43</v>
          </cell>
          <cell r="M20">
            <v>44</v>
          </cell>
          <cell r="N20">
            <v>95</v>
          </cell>
          <cell r="O20">
            <v>244</v>
          </cell>
        </row>
        <row r="21">
          <cell r="G21" t="str">
            <v>200402-CECOF ARCOS DE PINAMAR</v>
          </cell>
          <cell r="H21">
            <v>18</v>
          </cell>
          <cell r="I21">
            <v>21</v>
          </cell>
          <cell r="J21">
            <v>20</v>
          </cell>
          <cell r="K21">
            <v>25</v>
          </cell>
          <cell r="L21">
            <v>26</v>
          </cell>
          <cell r="M21">
            <v>25</v>
          </cell>
          <cell r="N21">
            <v>26</v>
          </cell>
          <cell r="O21">
            <v>161</v>
          </cell>
        </row>
        <row r="22">
          <cell r="G22" t="str">
            <v>04102-COQUIMBO</v>
          </cell>
          <cell r="H22">
            <v>3436</v>
          </cell>
          <cell r="I22">
            <v>2698</v>
          </cell>
          <cell r="J22">
            <v>3295</v>
          </cell>
          <cell r="K22">
            <v>3535</v>
          </cell>
          <cell r="L22">
            <v>3678</v>
          </cell>
          <cell r="M22">
            <v>3284</v>
          </cell>
          <cell r="N22">
            <v>3519</v>
          </cell>
          <cell r="O22">
            <v>23445</v>
          </cell>
        </row>
        <row r="23">
          <cell r="G23" t="str">
            <v>105101-HOSPITAL COQUIMBO</v>
          </cell>
          <cell r="H23">
            <v>504</v>
          </cell>
          <cell r="I23">
            <v>333</v>
          </cell>
          <cell r="J23">
            <v>348</v>
          </cell>
          <cell r="K23">
            <v>466</v>
          </cell>
          <cell r="L23">
            <v>485</v>
          </cell>
          <cell r="M23">
            <v>367</v>
          </cell>
          <cell r="N23">
            <v>576</v>
          </cell>
          <cell r="O23">
            <v>3079</v>
          </cell>
        </row>
        <row r="24">
          <cell r="G24" t="str">
            <v>105303-CES. SAN JUAN</v>
          </cell>
          <cell r="H24">
            <v>367</v>
          </cell>
          <cell r="I24">
            <v>274</v>
          </cell>
          <cell r="J24">
            <v>391</v>
          </cell>
          <cell r="K24">
            <v>647</v>
          </cell>
          <cell r="L24">
            <v>500</v>
          </cell>
          <cell r="M24">
            <v>427</v>
          </cell>
          <cell r="N24">
            <v>418</v>
          </cell>
          <cell r="O24">
            <v>3024</v>
          </cell>
        </row>
        <row r="25">
          <cell r="G25" t="str">
            <v>105304-CES. SANTA CECILIA</v>
          </cell>
          <cell r="H25">
            <v>608</v>
          </cell>
          <cell r="I25">
            <v>447</v>
          </cell>
          <cell r="J25">
            <v>526</v>
          </cell>
          <cell r="K25">
            <v>276</v>
          </cell>
          <cell r="L25">
            <v>574</v>
          </cell>
          <cell r="M25">
            <v>490</v>
          </cell>
          <cell r="N25">
            <v>537</v>
          </cell>
          <cell r="O25">
            <v>3458</v>
          </cell>
        </row>
        <row r="26">
          <cell r="G26" t="str">
            <v>105305-CES. TIERRAS BLANCAS</v>
          </cell>
          <cell r="H26">
            <v>816</v>
          </cell>
          <cell r="I26">
            <v>483</v>
          </cell>
          <cell r="J26">
            <v>775</v>
          </cell>
          <cell r="K26">
            <v>827</v>
          </cell>
          <cell r="L26">
            <v>801</v>
          </cell>
          <cell r="M26">
            <v>725</v>
          </cell>
          <cell r="N26">
            <v>696</v>
          </cell>
          <cell r="O26">
            <v>5123</v>
          </cell>
        </row>
        <row r="27">
          <cell r="G27" t="str">
            <v>105321-CES. RURAL  TONGOY</v>
          </cell>
          <cell r="H27">
            <v>124</v>
          </cell>
          <cell r="I27">
            <v>107</v>
          </cell>
          <cell r="J27">
            <v>130</v>
          </cell>
          <cell r="K27">
            <v>156</v>
          </cell>
          <cell r="L27">
            <v>2</v>
          </cell>
          <cell r="N27">
            <v>181</v>
          </cell>
          <cell r="O27">
            <v>700</v>
          </cell>
        </row>
        <row r="28">
          <cell r="G28" t="str">
            <v>105323-CES. DR. SERGIO AGUILAR</v>
          </cell>
          <cell r="H28">
            <v>329</v>
          </cell>
          <cell r="I28">
            <v>398</v>
          </cell>
          <cell r="J28">
            <v>320</v>
          </cell>
          <cell r="K28">
            <v>388</v>
          </cell>
          <cell r="L28">
            <v>511</v>
          </cell>
          <cell r="M28">
            <v>452</v>
          </cell>
          <cell r="N28">
            <v>390</v>
          </cell>
          <cell r="O28">
            <v>2788</v>
          </cell>
        </row>
        <row r="29">
          <cell r="G29" t="str">
            <v xml:space="preserve">105404-P.S.R. EL TANGUE                         </v>
          </cell>
          <cell r="I29">
            <v>3</v>
          </cell>
          <cell r="K29">
            <v>1</v>
          </cell>
          <cell r="N29">
            <v>5</v>
          </cell>
          <cell r="O29">
            <v>9</v>
          </cell>
        </row>
        <row r="30">
          <cell r="G30" t="str">
            <v>105405-P.S.R. GUANAQUEROS</v>
          </cell>
          <cell r="H30">
            <v>23</v>
          </cell>
          <cell r="I30">
            <v>18</v>
          </cell>
          <cell r="J30">
            <v>27</v>
          </cell>
          <cell r="K30">
            <v>33</v>
          </cell>
          <cell r="O30">
            <v>101</v>
          </cell>
        </row>
        <row r="31">
          <cell r="G31" t="str">
            <v>105406-P.S.R. PAN DE AZUCAR</v>
          </cell>
          <cell r="H31">
            <v>185</v>
          </cell>
          <cell r="I31">
            <v>192</v>
          </cell>
          <cell r="J31">
            <v>204</v>
          </cell>
          <cell r="K31">
            <v>117</v>
          </cell>
          <cell r="L31">
            <v>148</v>
          </cell>
          <cell r="M31">
            <v>191</v>
          </cell>
          <cell r="N31">
            <v>144</v>
          </cell>
          <cell r="O31">
            <v>1181</v>
          </cell>
        </row>
        <row r="32">
          <cell r="G32" t="str">
            <v>105407-P.S.R. TAMBILLOS</v>
          </cell>
          <cell r="H32">
            <v>6</v>
          </cell>
          <cell r="I32">
            <v>8</v>
          </cell>
          <cell r="J32">
            <v>11</v>
          </cell>
          <cell r="K32">
            <v>4</v>
          </cell>
          <cell r="L32">
            <v>8</v>
          </cell>
          <cell r="M32">
            <v>8</v>
          </cell>
          <cell r="O32">
            <v>45</v>
          </cell>
        </row>
        <row r="33">
          <cell r="G33" t="str">
            <v>105600-COSAM Tierras Blancas (CESAM)</v>
          </cell>
          <cell r="H33">
            <v>255</v>
          </cell>
          <cell r="I33">
            <v>228</v>
          </cell>
          <cell r="J33">
            <v>342</v>
          </cell>
          <cell r="K33">
            <v>419</v>
          </cell>
          <cell r="L33">
            <v>461</v>
          </cell>
          <cell r="M33">
            <v>455</v>
          </cell>
          <cell r="N33">
            <v>393</v>
          </cell>
          <cell r="O33">
            <v>2553</v>
          </cell>
        </row>
        <row r="34">
          <cell r="G34" t="str">
            <v>105705-CECOF EL ALBA</v>
          </cell>
          <cell r="H34">
            <v>118</v>
          </cell>
          <cell r="I34">
            <v>63</v>
          </cell>
          <cell r="J34">
            <v>121</v>
          </cell>
          <cell r="K34">
            <v>92</v>
          </cell>
          <cell r="L34">
            <v>124</v>
          </cell>
          <cell r="M34">
            <v>98</v>
          </cell>
          <cell r="N34">
            <v>99</v>
          </cell>
          <cell r="O34">
            <v>715</v>
          </cell>
        </row>
        <row r="35">
          <cell r="G35" t="str">
            <v>200273-CECOF PUNTA MIRA</v>
          </cell>
          <cell r="H35">
            <v>101</v>
          </cell>
          <cell r="I35">
            <v>144</v>
          </cell>
          <cell r="J35">
            <v>100</v>
          </cell>
          <cell r="K35">
            <v>109</v>
          </cell>
          <cell r="L35">
            <v>64</v>
          </cell>
          <cell r="M35">
            <v>71</v>
          </cell>
          <cell r="N35">
            <v>80</v>
          </cell>
          <cell r="O35">
            <v>669</v>
          </cell>
        </row>
        <row r="36">
          <cell r="G36" t="str">
            <v>04103-ANDACOLLO</v>
          </cell>
          <cell r="H36">
            <v>187</v>
          </cell>
          <cell r="I36">
            <v>170</v>
          </cell>
          <cell r="J36">
            <v>208</v>
          </cell>
          <cell r="K36">
            <v>238</v>
          </cell>
          <cell r="L36">
            <v>172</v>
          </cell>
          <cell r="M36">
            <v>201</v>
          </cell>
          <cell r="N36">
            <v>93</v>
          </cell>
          <cell r="O36">
            <v>1269</v>
          </cell>
        </row>
        <row r="37">
          <cell r="G37" t="str">
            <v>105106-HOSPITAL ANDACOLLO</v>
          </cell>
          <cell r="H37">
            <v>187</v>
          </cell>
          <cell r="I37">
            <v>170</v>
          </cell>
          <cell r="J37">
            <v>208</v>
          </cell>
          <cell r="K37">
            <v>238</v>
          </cell>
          <cell r="L37">
            <v>172</v>
          </cell>
          <cell r="M37">
            <v>201</v>
          </cell>
          <cell r="N37">
            <v>93</v>
          </cell>
          <cell r="O37">
            <v>1269</v>
          </cell>
        </row>
        <row r="38">
          <cell r="G38" t="str">
            <v>04104-LA HIGUERA</v>
          </cell>
          <cell r="H38">
            <v>134</v>
          </cell>
          <cell r="I38">
            <v>131</v>
          </cell>
          <cell r="J38">
            <v>102</v>
          </cell>
          <cell r="K38">
            <v>77</v>
          </cell>
          <cell r="L38">
            <v>109</v>
          </cell>
          <cell r="M38">
            <v>135</v>
          </cell>
          <cell r="N38">
            <v>106</v>
          </cell>
          <cell r="O38">
            <v>794</v>
          </cell>
        </row>
        <row r="39">
          <cell r="G39" t="str">
            <v>105314-CES. LA HIGUERA</v>
          </cell>
          <cell r="H39">
            <v>64</v>
          </cell>
          <cell r="I39">
            <v>56</v>
          </cell>
          <cell r="J39">
            <v>35</v>
          </cell>
          <cell r="K39">
            <v>42</v>
          </cell>
          <cell r="L39">
            <v>41</v>
          </cell>
          <cell r="M39">
            <v>56</v>
          </cell>
          <cell r="N39">
            <v>53</v>
          </cell>
          <cell r="O39">
            <v>347</v>
          </cell>
        </row>
        <row r="40">
          <cell r="G40" t="str">
            <v xml:space="preserve">105500-P.S.R. CALETA HORNOS        </v>
          </cell>
          <cell r="H40">
            <v>30</v>
          </cell>
          <cell r="I40">
            <v>26</v>
          </cell>
          <cell r="J40">
            <v>22</v>
          </cell>
          <cell r="K40">
            <v>11</v>
          </cell>
          <cell r="L40">
            <v>28</v>
          </cell>
          <cell r="M40">
            <v>38</v>
          </cell>
          <cell r="N40">
            <v>34</v>
          </cell>
          <cell r="O40">
            <v>189</v>
          </cell>
        </row>
        <row r="41">
          <cell r="G41" t="str">
            <v>105505-P.S.R. LOS CHOROS</v>
          </cell>
          <cell r="H41">
            <v>20</v>
          </cell>
          <cell r="I41">
            <v>25</v>
          </cell>
          <cell r="J41">
            <v>25</v>
          </cell>
          <cell r="K41">
            <v>13</v>
          </cell>
          <cell r="L41">
            <v>23</v>
          </cell>
          <cell r="M41">
            <v>21</v>
          </cell>
          <cell r="N41">
            <v>9</v>
          </cell>
          <cell r="O41">
            <v>136</v>
          </cell>
        </row>
        <row r="42">
          <cell r="G42" t="str">
            <v>105506-P.S.R. EL TRAPICHE</v>
          </cell>
          <cell r="H42">
            <v>20</v>
          </cell>
          <cell r="I42">
            <v>24</v>
          </cell>
          <cell r="J42">
            <v>20</v>
          </cell>
          <cell r="K42">
            <v>11</v>
          </cell>
          <cell r="L42">
            <v>17</v>
          </cell>
          <cell r="M42">
            <v>20</v>
          </cell>
          <cell r="N42">
            <v>10</v>
          </cell>
          <cell r="O42">
            <v>122</v>
          </cell>
        </row>
        <row r="43">
          <cell r="G43" t="str">
            <v>04105-PAIHUANO</v>
          </cell>
          <cell r="H43">
            <v>78</v>
          </cell>
          <cell r="I43">
            <v>73</v>
          </cell>
          <cell r="J43">
            <v>116</v>
          </cell>
          <cell r="K43">
            <v>116</v>
          </cell>
          <cell r="L43">
            <v>113</v>
          </cell>
          <cell r="M43">
            <v>101</v>
          </cell>
          <cell r="N43">
            <v>132</v>
          </cell>
          <cell r="O43">
            <v>729</v>
          </cell>
        </row>
        <row r="44">
          <cell r="G44" t="str">
            <v>105306-CES. PAIHUANO</v>
          </cell>
          <cell r="H44">
            <v>51</v>
          </cell>
          <cell r="I44">
            <v>53</v>
          </cell>
          <cell r="J44">
            <v>83</v>
          </cell>
          <cell r="K44">
            <v>76</v>
          </cell>
          <cell r="L44">
            <v>75</v>
          </cell>
          <cell r="M44">
            <v>71</v>
          </cell>
          <cell r="N44">
            <v>82</v>
          </cell>
          <cell r="O44">
            <v>491</v>
          </cell>
        </row>
        <row r="45">
          <cell r="G45" t="str">
            <v>105475-P.S.R. HORCON</v>
          </cell>
          <cell r="H45">
            <v>10</v>
          </cell>
          <cell r="I45">
            <v>7</v>
          </cell>
          <cell r="J45">
            <v>8</v>
          </cell>
          <cell r="K45">
            <v>8</v>
          </cell>
          <cell r="L45">
            <v>10</v>
          </cell>
          <cell r="M45">
            <v>4</v>
          </cell>
          <cell r="N45">
            <v>11</v>
          </cell>
          <cell r="O45">
            <v>58</v>
          </cell>
        </row>
        <row r="46">
          <cell r="G46" t="str">
            <v>105476-P.S.R. MONTE GRANDE</v>
          </cell>
          <cell r="H46">
            <v>5</v>
          </cell>
          <cell r="I46">
            <v>1</v>
          </cell>
          <cell r="J46">
            <v>4</v>
          </cell>
          <cell r="K46">
            <v>7</v>
          </cell>
          <cell r="L46">
            <v>5</v>
          </cell>
          <cell r="M46">
            <v>6</v>
          </cell>
          <cell r="N46">
            <v>8</v>
          </cell>
          <cell r="O46">
            <v>36</v>
          </cell>
        </row>
        <row r="47">
          <cell r="G47" t="str">
            <v>105477-P.S.R. PISCO ELQUI</v>
          </cell>
          <cell r="H47">
            <v>12</v>
          </cell>
          <cell r="I47">
            <v>12</v>
          </cell>
          <cell r="J47">
            <v>21</v>
          </cell>
          <cell r="K47">
            <v>25</v>
          </cell>
          <cell r="L47">
            <v>23</v>
          </cell>
          <cell r="M47">
            <v>20</v>
          </cell>
          <cell r="N47">
            <v>31</v>
          </cell>
          <cell r="O47">
            <v>144</v>
          </cell>
        </row>
        <row r="48">
          <cell r="G48" t="str">
            <v>04106-VICUÑA</v>
          </cell>
          <cell r="H48">
            <v>742</v>
          </cell>
          <cell r="I48">
            <v>606</v>
          </cell>
          <cell r="J48">
            <v>766</v>
          </cell>
          <cell r="K48">
            <v>663</v>
          </cell>
          <cell r="L48">
            <v>675</v>
          </cell>
          <cell r="M48">
            <v>656</v>
          </cell>
          <cell r="N48">
            <v>678</v>
          </cell>
          <cell r="O48">
            <v>4786</v>
          </cell>
        </row>
        <row r="49">
          <cell r="G49" t="str">
            <v>105107-HOSPITAL VICUÑA</v>
          </cell>
          <cell r="H49">
            <v>495</v>
          </cell>
          <cell r="I49">
            <v>432</v>
          </cell>
          <cell r="J49">
            <v>552</v>
          </cell>
          <cell r="K49">
            <v>401</v>
          </cell>
          <cell r="L49">
            <v>442</v>
          </cell>
          <cell r="M49">
            <v>427</v>
          </cell>
          <cell r="N49">
            <v>392</v>
          </cell>
          <cell r="O49">
            <v>3141</v>
          </cell>
        </row>
        <row r="50">
          <cell r="G50" t="str">
            <v>105467-P.S.R. DIAGUITAS</v>
          </cell>
          <cell r="H50">
            <v>50</v>
          </cell>
          <cell r="I50">
            <v>34</v>
          </cell>
          <cell r="J50">
            <v>43</v>
          </cell>
          <cell r="K50">
            <v>44</v>
          </cell>
          <cell r="L50">
            <v>43</v>
          </cell>
          <cell r="M50">
            <v>45</v>
          </cell>
          <cell r="N50">
            <v>59</v>
          </cell>
          <cell r="O50">
            <v>318</v>
          </cell>
        </row>
        <row r="51">
          <cell r="G51" t="str">
            <v>105468-P.S.R. EL MOLLE</v>
          </cell>
          <cell r="H51">
            <v>13</v>
          </cell>
          <cell r="I51">
            <v>8</v>
          </cell>
          <cell r="J51">
            <v>16</v>
          </cell>
          <cell r="K51">
            <v>12</v>
          </cell>
          <cell r="L51">
            <v>14</v>
          </cell>
          <cell r="M51">
            <v>20</v>
          </cell>
          <cell r="N51">
            <v>21</v>
          </cell>
          <cell r="O51">
            <v>104</v>
          </cell>
        </row>
        <row r="52">
          <cell r="G52" t="str">
            <v>105469-P.S.R. EL TAMBO</v>
          </cell>
          <cell r="H52">
            <v>14</v>
          </cell>
          <cell r="I52">
            <v>11</v>
          </cell>
          <cell r="J52">
            <v>16</v>
          </cell>
          <cell r="K52">
            <v>21</v>
          </cell>
          <cell r="L52">
            <v>15</v>
          </cell>
          <cell r="M52">
            <v>17</v>
          </cell>
          <cell r="N52">
            <v>9</v>
          </cell>
          <cell r="O52">
            <v>103</v>
          </cell>
        </row>
        <row r="53">
          <cell r="G53" t="str">
            <v>105470-P.S.R. HUANTA</v>
          </cell>
          <cell r="H53">
            <v>8</v>
          </cell>
          <cell r="I53">
            <v>3</v>
          </cell>
          <cell r="J53">
            <v>6</v>
          </cell>
          <cell r="K53">
            <v>3</v>
          </cell>
          <cell r="M53">
            <v>5</v>
          </cell>
          <cell r="N53">
            <v>1</v>
          </cell>
          <cell r="O53">
            <v>26</v>
          </cell>
        </row>
        <row r="54">
          <cell r="G54" t="str">
            <v>105471-P.S.R. PERALILLO</v>
          </cell>
          <cell r="H54">
            <v>35</v>
          </cell>
          <cell r="I54">
            <v>29</v>
          </cell>
          <cell r="J54">
            <v>27</v>
          </cell>
          <cell r="K54">
            <v>39</v>
          </cell>
          <cell r="L54">
            <v>33</v>
          </cell>
          <cell r="M54">
            <v>24</v>
          </cell>
          <cell r="N54">
            <v>39</v>
          </cell>
          <cell r="O54">
            <v>226</v>
          </cell>
        </row>
        <row r="55">
          <cell r="G55" t="str">
            <v>105472-P.S.R. RIVADAVIA</v>
          </cell>
          <cell r="H55">
            <v>40</v>
          </cell>
          <cell r="I55">
            <v>22</v>
          </cell>
          <cell r="J55">
            <v>17</v>
          </cell>
          <cell r="K55">
            <v>26</v>
          </cell>
          <cell r="L55">
            <v>46</v>
          </cell>
          <cell r="M55">
            <v>28</v>
          </cell>
          <cell r="N55">
            <v>49</v>
          </cell>
          <cell r="O55">
            <v>228</v>
          </cell>
        </row>
        <row r="56">
          <cell r="G56" t="str">
            <v>105473-P.S.R. TALCUNA</v>
          </cell>
          <cell r="H56">
            <v>16</v>
          </cell>
          <cell r="I56">
            <v>11</v>
          </cell>
          <cell r="J56">
            <v>12</v>
          </cell>
          <cell r="K56">
            <v>26</v>
          </cell>
          <cell r="L56">
            <v>24</v>
          </cell>
          <cell r="M56">
            <v>13</v>
          </cell>
          <cell r="N56">
            <v>23</v>
          </cell>
          <cell r="O56">
            <v>125</v>
          </cell>
        </row>
        <row r="57">
          <cell r="G57" t="str">
            <v>105474-P.S.R. CHAPILCA</v>
          </cell>
          <cell r="H57">
            <v>13</v>
          </cell>
          <cell r="I57">
            <v>8</v>
          </cell>
          <cell r="J57">
            <v>21</v>
          </cell>
          <cell r="K57">
            <v>11</v>
          </cell>
          <cell r="L57">
            <v>6</v>
          </cell>
          <cell r="M57">
            <v>10</v>
          </cell>
          <cell r="N57">
            <v>14</v>
          </cell>
          <cell r="O57">
            <v>83</v>
          </cell>
        </row>
        <row r="58">
          <cell r="G58" t="str">
            <v>105502-P.S.R. CALINGASTA</v>
          </cell>
          <cell r="H58">
            <v>51</v>
          </cell>
          <cell r="I58">
            <v>47</v>
          </cell>
          <cell r="J58">
            <v>47</v>
          </cell>
          <cell r="K58">
            <v>64</v>
          </cell>
          <cell r="L58">
            <v>43</v>
          </cell>
          <cell r="M58">
            <v>52</v>
          </cell>
          <cell r="N58">
            <v>61</v>
          </cell>
          <cell r="O58">
            <v>365</v>
          </cell>
        </row>
        <row r="59">
          <cell r="G59" t="str">
            <v>105509-P.S.R. GUALLIGUAICA</v>
          </cell>
          <cell r="H59">
            <v>7</v>
          </cell>
          <cell r="I59">
            <v>1</v>
          </cell>
          <cell r="J59">
            <v>9</v>
          </cell>
          <cell r="K59">
            <v>16</v>
          </cell>
          <cell r="L59">
            <v>9</v>
          </cell>
          <cell r="M59">
            <v>15</v>
          </cell>
          <cell r="N59">
            <v>10</v>
          </cell>
          <cell r="O59">
            <v>67</v>
          </cell>
        </row>
        <row r="60">
          <cell r="G60" t="str">
            <v>04201-ILLAPEL</v>
          </cell>
          <cell r="H60">
            <v>868</v>
          </cell>
          <cell r="I60">
            <v>955</v>
          </cell>
          <cell r="J60">
            <v>811</v>
          </cell>
          <cell r="K60">
            <v>847</v>
          </cell>
          <cell r="L60">
            <v>1088</v>
          </cell>
          <cell r="M60">
            <v>1047</v>
          </cell>
          <cell r="N60">
            <v>991</v>
          </cell>
          <cell r="O60">
            <v>6607</v>
          </cell>
        </row>
        <row r="61">
          <cell r="G61" t="str">
            <v>105103-HOSPITAL ILLAPEL</v>
          </cell>
          <cell r="H61">
            <v>653</v>
          </cell>
          <cell r="I61">
            <v>708</v>
          </cell>
          <cell r="J61">
            <v>544</v>
          </cell>
          <cell r="K61">
            <v>595</v>
          </cell>
          <cell r="L61">
            <v>734</v>
          </cell>
          <cell r="M61">
            <v>786</v>
          </cell>
          <cell r="N61">
            <v>659</v>
          </cell>
          <cell r="O61">
            <v>4679</v>
          </cell>
        </row>
        <row r="62">
          <cell r="G62" t="str">
            <v>105326-CESFAM SAN RAFAEL</v>
          </cell>
          <cell r="H62">
            <v>146</v>
          </cell>
          <cell r="I62">
            <v>99</v>
          </cell>
          <cell r="J62">
            <v>120</v>
          </cell>
          <cell r="K62">
            <v>84</v>
          </cell>
          <cell r="L62">
            <v>134</v>
          </cell>
          <cell r="M62">
            <v>100</v>
          </cell>
          <cell r="N62">
            <v>141</v>
          </cell>
          <cell r="O62">
            <v>824</v>
          </cell>
        </row>
        <row r="63">
          <cell r="G63" t="str">
            <v xml:space="preserve">105443-P.S.R. CARCAMO                   </v>
          </cell>
          <cell r="H63">
            <v>4</v>
          </cell>
          <cell r="I63">
            <v>7</v>
          </cell>
          <cell r="J63">
            <v>4</v>
          </cell>
          <cell r="K63">
            <v>7</v>
          </cell>
          <cell r="L63">
            <v>8</v>
          </cell>
          <cell r="M63">
            <v>4</v>
          </cell>
          <cell r="N63">
            <v>11</v>
          </cell>
          <cell r="O63">
            <v>45</v>
          </cell>
        </row>
        <row r="64">
          <cell r="G64" t="str">
            <v>105444-P.S.R. HUINTIL</v>
          </cell>
          <cell r="H64">
            <v>2</v>
          </cell>
          <cell r="I64">
            <v>5</v>
          </cell>
          <cell r="J64">
            <v>2</v>
          </cell>
          <cell r="K64">
            <v>3</v>
          </cell>
          <cell r="L64">
            <v>7</v>
          </cell>
          <cell r="M64">
            <v>2</v>
          </cell>
          <cell r="N64">
            <v>3</v>
          </cell>
          <cell r="O64">
            <v>24</v>
          </cell>
        </row>
        <row r="65">
          <cell r="G65" t="str">
            <v>105445-P.S.R. LIMAHUIDA</v>
          </cell>
          <cell r="H65">
            <v>3</v>
          </cell>
          <cell r="J65">
            <v>5</v>
          </cell>
          <cell r="K65">
            <v>8</v>
          </cell>
          <cell r="L65">
            <v>2</v>
          </cell>
          <cell r="M65">
            <v>6</v>
          </cell>
          <cell r="N65">
            <v>7</v>
          </cell>
          <cell r="O65">
            <v>31</v>
          </cell>
        </row>
        <row r="66">
          <cell r="G66" t="str">
            <v>105446-P.S.R. MATANCILLA</v>
          </cell>
          <cell r="H66">
            <v>5</v>
          </cell>
          <cell r="J66">
            <v>5</v>
          </cell>
          <cell r="K66">
            <v>5</v>
          </cell>
          <cell r="L66">
            <v>3</v>
          </cell>
          <cell r="M66">
            <v>3</v>
          </cell>
          <cell r="O66">
            <v>21</v>
          </cell>
        </row>
        <row r="67">
          <cell r="G67" t="str">
            <v>105447-P.S.R. PERALILLO</v>
          </cell>
          <cell r="I67">
            <v>4</v>
          </cell>
          <cell r="J67">
            <v>4</v>
          </cell>
          <cell r="K67">
            <v>2</v>
          </cell>
          <cell r="L67">
            <v>2</v>
          </cell>
          <cell r="M67">
            <v>1</v>
          </cell>
          <cell r="N67">
            <v>1</v>
          </cell>
          <cell r="O67">
            <v>14</v>
          </cell>
        </row>
        <row r="68">
          <cell r="G68" t="str">
            <v>105448-P.S.R. SANTA VIRGINIA</v>
          </cell>
          <cell r="H68">
            <v>4</v>
          </cell>
          <cell r="I68">
            <v>5</v>
          </cell>
          <cell r="J68">
            <v>2</v>
          </cell>
          <cell r="K68">
            <v>5</v>
          </cell>
          <cell r="L68">
            <v>5</v>
          </cell>
          <cell r="M68">
            <v>6</v>
          </cell>
          <cell r="N68">
            <v>10</v>
          </cell>
          <cell r="O68">
            <v>37</v>
          </cell>
        </row>
        <row r="69">
          <cell r="G69" t="str">
            <v>105449-P.S.R. TUNGA NORTE</v>
          </cell>
          <cell r="K69">
            <v>1</v>
          </cell>
          <cell r="L69">
            <v>2</v>
          </cell>
          <cell r="M69">
            <v>1</v>
          </cell>
          <cell r="O69">
            <v>4</v>
          </cell>
        </row>
        <row r="70">
          <cell r="G70" t="str">
            <v>105485-P.S.R. PLAN DE HORNOS</v>
          </cell>
          <cell r="H70">
            <v>5</v>
          </cell>
          <cell r="I70">
            <v>1</v>
          </cell>
          <cell r="J70">
            <v>3</v>
          </cell>
          <cell r="K70">
            <v>3</v>
          </cell>
          <cell r="L70">
            <v>4</v>
          </cell>
          <cell r="M70">
            <v>3</v>
          </cell>
          <cell r="N70">
            <v>1</v>
          </cell>
          <cell r="O70">
            <v>20</v>
          </cell>
        </row>
        <row r="71">
          <cell r="G71" t="str">
            <v>105486-P.S.R. TUNGA SUR</v>
          </cell>
          <cell r="H71">
            <v>1</v>
          </cell>
          <cell r="I71">
            <v>3</v>
          </cell>
          <cell r="J71">
            <v>4</v>
          </cell>
          <cell r="M71">
            <v>3</v>
          </cell>
          <cell r="N71">
            <v>2</v>
          </cell>
          <cell r="O71">
            <v>13</v>
          </cell>
        </row>
        <row r="72">
          <cell r="G72" t="str">
            <v>105487-P.S.R. CAÑAS UNO</v>
          </cell>
          <cell r="H72">
            <v>10</v>
          </cell>
          <cell r="I72">
            <v>8</v>
          </cell>
          <cell r="J72">
            <v>5</v>
          </cell>
          <cell r="K72">
            <v>11</v>
          </cell>
          <cell r="L72">
            <v>2</v>
          </cell>
          <cell r="M72">
            <v>4</v>
          </cell>
          <cell r="N72">
            <v>9</v>
          </cell>
          <cell r="O72">
            <v>49</v>
          </cell>
        </row>
        <row r="73">
          <cell r="G73" t="str">
            <v>105496-P.S.R. PINTACURA SUR</v>
          </cell>
          <cell r="H73">
            <v>3</v>
          </cell>
          <cell r="J73">
            <v>2</v>
          </cell>
          <cell r="L73">
            <v>5</v>
          </cell>
          <cell r="M73">
            <v>2</v>
          </cell>
          <cell r="N73">
            <v>2</v>
          </cell>
          <cell r="O73">
            <v>14</v>
          </cell>
        </row>
        <row r="74">
          <cell r="G74" t="str">
            <v>105504-P.S.R. SOCAVON</v>
          </cell>
          <cell r="H74">
            <v>3</v>
          </cell>
          <cell r="J74">
            <v>2</v>
          </cell>
          <cell r="K74">
            <v>2</v>
          </cell>
          <cell r="L74">
            <v>2</v>
          </cell>
          <cell r="M74">
            <v>2</v>
          </cell>
          <cell r="N74">
            <v>4</v>
          </cell>
          <cell r="O74">
            <v>15</v>
          </cell>
        </row>
        <row r="75">
          <cell r="G75" t="str">
            <v>200366-CESFAM URBANO II</v>
          </cell>
          <cell r="H75">
            <v>29</v>
          </cell>
          <cell r="I75">
            <v>115</v>
          </cell>
          <cell r="J75">
            <v>109</v>
          </cell>
          <cell r="K75">
            <v>121</v>
          </cell>
          <cell r="L75">
            <v>178</v>
          </cell>
          <cell r="M75">
            <v>124</v>
          </cell>
          <cell r="N75">
            <v>141</v>
          </cell>
          <cell r="O75">
            <v>817</v>
          </cell>
        </row>
        <row r="76">
          <cell r="G76" t="str">
            <v>04202-CANELA</v>
          </cell>
          <cell r="H76">
            <v>36</v>
          </cell>
          <cell r="I76">
            <v>47</v>
          </cell>
          <cell r="J76">
            <v>63</v>
          </cell>
          <cell r="K76">
            <v>80</v>
          </cell>
          <cell r="L76">
            <v>85</v>
          </cell>
          <cell r="M76">
            <v>72</v>
          </cell>
          <cell r="N76">
            <v>76</v>
          </cell>
          <cell r="O76">
            <v>459</v>
          </cell>
        </row>
        <row r="77">
          <cell r="G77" t="str">
            <v>105309-CES. RURAL CANELA</v>
          </cell>
          <cell r="H77">
            <v>21</v>
          </cell>
          <cell r="I77">
            <v>20</v>
          </cell>
          <cell r="J77">
            <v>34</v>
          </cell>
          <cell r="K77">
            <v>64</v>
          </cell>
          <cell r="L77">
            <v>77</v>
          </cell>
          <cell r="M77">
            <v>49</v>
          </cell>
          <cell r="N77">
            <v>52</v>
          </cell>
          <cell r="O77">
            <v>317</v>
          </cell>
        </row>
        <row r="78">
          <cell r="G78" t="str">
            <v xml:space="preserve">105450-P.S.R. MINCHA NORTE            </v>
          </cell>
          <cell r="H78">
            <v>9</v>
          </cell>
          <cell r="I78">
            <v>13</v>
          </cell>
          <cell r="J78">
            <v>16</v>
          </cell>
          <cell r="K78">
            <v>6</v>
          </cell>
          <cell r="L78">
            <v>3</v>
          </cell>
          <cell r="M78">
            <v>12</v>
          </cell>
          <cell r="N78">
            <v>7</v>
          </cell>
          <cell r="O78">
            <v>66</v>
          </cell>
        </row>
        <row r="79">
          <cell r="G79" t="str">
            <v>105451-P.S.R. AGUA FRIA</v>
          </cell>
          <cell r="H79">
            <v>2</v>
          </cell>
          <cell r="I79">
            <v>2</v>
          </cell>
          <cell r="K79">
            <v>4</v>
          </cell>
          <cell r="L79">
            <v>1</v>
          </cell>
          <cell r="M79">
            <v>4</v>
          </cell>
          <cell r="O79">
            <v>13</v>
          </cell>
        </row>
        <row r="80">
          <cell r="G80" t="str">
            <v>105482-P.S.R. CANELA ALTA</v>
          </cell>
          <cell r="M80">
            <v>1</v>
          </cell>
          <cell r="N80">
            <v>1</v>
          </cell>
          <cell r="O80">
            <v>2</v>
          </cell>
        </row>
        <row r="81">
          <cell r="G81" t="str">
            <v>105483-P.S.R. LOS RULOS</v>
          </cell>
          <cell r="I81">
            <v>2</v>
          </cell>
          <cell r="M81">
            <v>1</v>
          </cell>
          <cell r="N81">
            <v>2</v>
          </cell>
          <cell r="O81">
            <v>5</v>
          </cell>
        </row>
        <row r="82">
          <cell r="G82" t="str">
            <v>105484-P.S.R. HUENTELAUQUEN</v>
          </cell>
          <cell r="H82">
            <v>1</v>
          </cell>
          <cell r="I82">
            <v>2</v>
          </cell>
          <cell r="J82">
            <v>9</v>
          </cell>
          <cell r="K82">
            <v>3</v>
          </cell>
          <cell r="L82">
            <v>1</v>
          </cell>
          <cell r="M82">
            <v>3</v>
          </cell>
          <cell r="N82">
            <v>11</v>
          </cell>
          <cell r="O82">
            <v>30</v>
          </cell>
        </row>
        <row r="83">
          <cell r="G83" t="str">
            <v>105493-P.S.R. MINCHA SUR</v>
          </cell>
          <cell r="H83">
            <v>2</v>
          </cell>
          <cell r="J83">
            <v>3</v>
          </cell>
          <cell r="K83">
            <v>1</v>
          </cell>
          <cell r="L83">
            <v>2</v>
          </cell>
          <cell r="N83">
            <v>3</v>
          </cell>
          <cell r="O83">
            <v>11</v>
          </cell>
        </row>
        <row r="84">
          <cell r="G84" t="str">
            <v>105497-P.S.R. JABONERIA</v>
          </cell>
          <cell r="K84">
            <v>1</v>
          </cell>
          <cell r="L84">
            <v>1</v>
          </cell>
          <cell r="M84">
            <v>1</v>
          </cell>
          <cell r="O84">
            <v>3</v>
          </cell>
        </row>
        <row r="85">
          <cell r="G85" t="str">
            <v>105498-P.S.R. QUEBRADA DE LINARES</v>
          </cell>
          <cell r="H85">
            <v>1</v>
          </cell>
          <cell r="I85">
            <v>8</v>
          </cell>
          <cell r="J85">
            <v>1</v>
          </cell>
          <cell r="K85">
            <v>1</v>
          </cell>
          <cell r="M85">
            <v>1</v>
          </cell>
          <cell r="O85">
            <v>12</v>
          </cell>
        </row>
        <row r="86">
          <cell r="G86" t="str">
            <v>04203-LOS VILOS</v>
          </cell>
          <cell r="H86">
            <v>437</v>
          </cell>
          <cell r="I86">
            <v>279</v>
          </cell>
          <cell r="J86">
            <v>408</v>
          </cell>
          <cell r="K86">
            <v>386</v>
          </cell>
          <cell r="L86">
            <v>327</v>
          </cell>
          <cell r="M86">
            <v>394</v>
          </cell>
          <cell r="N86">
            <v>415</v>
          </cell>
          <cell r="O86">
            <v>2646</v>
          </cell>
        </row>
        <row r="87">
          <cell r="G87" t="str">
            <v>105108-HOSPITAL LOS VILOS</v>
          </cell>
          <cell r="H87">
            <v>299</v>
          </cell>
          <cell r="I87">
            <v>155</v>
          </cell>
          <cell r="J87">
            <v>277</v>
          </cell>
          <cell r="K87">
            <v>306</v>
          </cell>
          <cell r="L87">
            <v>238</v>
          </cell>
          <cell r="M87">
            <v>277</v>
          </cell>
          <cell r="N87">
            <v>330</v>
          </cell>
          <cell r="O87">
            <v>1882</v>
          </cell>
        </row>
        <row r="88">
          <cell r="G88" t="str">
            <v xml:space="preserve">105478-P.S.R. CAIMANES                   </v>
          </cell>
          <cell r="H88">
            <v>9</v>
          </cell>
          <cell r="I88">
            <v>7</v>
          </cell>
          <cell r="J88">
            <v>13</v>
          </cell>
          <cell r="K88">
            <v>4</v>
          </cell>
          <cell r="L88">
            <v>15</v>
          </cell>
          <cell r="M88">
            <v>10</v>
          </cell>
          <cell r="N88">
            <v>7</v>
          </cell>
          <cell r="O88">
            <v>65</v>
          </cell>
        </row>
        <row r="89">
          <cell r="G89" t="str">
            <v>105479-P.S.R. GUANGUALI</v>
          </cell>
          <cell r="H89">
            <v>22</v>
          </cell>
          <cell r="I89">
            <v>15</v>
          </cell>
          <cell r="J89">
            <v>21</v>
          </cell>
          <cell r="K89">
            <v>7</v>
          </cell>
          <cell r="L89">
            <v>18</v>
          </cell>
          <cell r="M89">
            <v>24</v>
          </cell>
          <cell r="N89">
            <v>14</v>
          </cell>
          <cell r="O89">
            <v>121</v>
          </cell>
        </row>
        <row r="90">
          <cell r="G90" t="str">
            <v>105480-P.S.R. QUILIMARI</v>
          </cell>
          <cell r="H90">
            <v>97</v>
          </cell>
          <cell r="I90">
            <v>79</v>
          </cell>
          <cell r="J90">
            <v>88</v>
          </cell>
          <cell r="K90">
            <v>60</v>
          </cell>
          <cell r="L90">
            <v>49</v>
          </cell>
          <cell r="M90">
            <v>67</v>
          </cell>
          <cell r="N90">
            <v>48</v>
          </cell>
          <cell r="O90">
            <v>488</v>
          </cell>
        </row>
        <row r="91">
          <cell r="G91" t="str">
            <v>105481-P.S.R. TILAMA</v>
          </cell>
          <cell r="H91">
            <v>2</v>
          </cell>
          <cell r="I91">
            <v>12</v>
          </cell>
          <cell r="J91">
            <v>8</v>
          </cell>
          <cell r="K91">
            <v>3</v>
          </cell>
          <cell r="M91">
            <v>14</v>
          </cell>
          <cell r="N91">
            <v>4</v>
          </cell>
          <cell r="O91">
            <v>43</v>
          </cell>
        </row>
        <row r="92">
          <cell r="G92" t="str">
            <v>105511-P.S.R. LOS CONDORES</v>
          </cell>
          <cell r="H92">
            <v>8</v>
          </cell>
          <cell r="I92">
            <v>11</v>
          </cell>
          <cell r="J92">
            <v>1</v>
          </cell>
          <cell r="K92">
            <v>6</v>
          </cell>
          <cell r="L92">
            <v>7</v>
          </cell>
          <cell r="M92">
            <v>2</v>
          </cell>
          <cell r="N92">
            <v>12</v>
          </cell>
          <cell r="O92">
            <v>47</v>
          </cell>
        </row>
        <row r="93">
          <cell r="G93" t="str">
            <v>04204-SALAMANCA</v>
          </cell>
          <cell r="H93">
            <v>537</v>
          </cell>
          <cell r="I93">
            <v>507</v>
          </cell>
          <cell r="J93">
            <v>531</v>
          </cell>
          <cell r="K93">
            <v>570</v>
          </cell>
          <cell r="L93">
            <v>693</v>
          </cell>
          <cell r="M93">
            <v>651</v>
          </cell>
          <cell r="N93">
            <v>526</v>
          </cell>
          <cell r="O93">
            <v>4015</v>
          </cell>
        </row>
        <row r="94">
          <cell r="G94" t="str">
            <v>105104-HOSPITAL SALAMANCA</v>
          </cell>
          <cell r="H94">
            <v>405</v>
          </cell>
          <cell r="I94">
            <v>402</v>
          </cell>
          <cell r="J94">
            <v>457</v>
          </cell>
          <cell r="K94">
            <v>332</v>
          </cell>
          <cell r="L94">
            <v>423</v>
          </cell>
          <cell r="M94">
            <v>408</v>
          </cell>
          <cell r="N94">
            <v>400</v>
          </cell>
          <cell r="O94">
            <v>2827</v>
          </cell>
        </row>
        <row r="95">
          <cell r="G95" t="str">
            <v xml:space="preserve">105452-P.S.R. CUNCUMEN                 </v>
          </cell>
          <cell r="H95">
            <v>3</v>
          </cell>
          <cell r="I95">
            <v>7</v>
          </cell>
          <cell r="J95">
            <v>6</v>
          </cell>
          <cell r="K95">
            <v>19</v>
          </cell>
          <cell r="L95">
            <v>11</v>
          </cell>
          <cell r="M95">
            <v>11</v>
          </cell>
          <cell r="N95">
            <v>5</v>
          </cell>
          <cell r="O95">
            <v>62</v>
          </cell>
        </row>
        <row r="96">
          <cell r="G96" t="str">
            <v>105453-P.S.R. TRANQUILLA</v>
          </cell>
          <cell r="H96">
            <v>15</v>
          </cell>
          <cell r="I96">
            <v>14</v>
          </cell>
          <cell r="J96">
            <v>10</v>
          </cell>
          <cell r="K96">
            <v>30</v>
          </cell>
          <cell r="L96">
            <v>37</v>
          </cell>
          <cell r="M96">
            <v>30</v>
          </cell>
          <cell r="N96">
            <v>21</v>
          </cell>
          <cell r="O96">
            <v>157</v>
          </cell>
        </row>
        <row r="97">
          <cell r="G97" t="str">
            <v>105454-P.S.R. CUNLAGUA</v>
          </cell>
          <cell r="H97">
            <v>4</v>
          </cell>
          <cell r="J97">
            <v>3</v>
          </cell>
          <cell r="K97">
            <v>6</v>
          </cell>
          <cell r="L97">
            <v>8</v>
          </cell>
          <cell r="M97">
            <v>4</v>
          </cell>
          <cell r="N97">
            <v>2</v>
          </cell>
          <cell r="O97">
            <v>27</v>
          </cell>
        </row>
        <row r="98">
          <cell r="G98" t="str">
            <v>105455-P.S.R. CHILLEPIN</v>
          </cell>
          <cell r="H98">
            <v>13</v>
          </cell>
          <cell r="I98">
            <v>14</v>
          </cell>
          <cell r="K98">
            <v>21</v>
          </cell>
          <cell r="L98">
            <v>12</v>
          </cell>
          <cell r="M98">
            <v>19</v>
          </cell>
          <cell r="N98">
            <v>9</v>
          </cell>
          <cell r="O98">
            <v>88</v>
          </cell>
        </row>
        <row r="99">
          <cell r="G99" t="str">
            <v>105456-P.S.R. LLIMPO</v>
          </cell>
          <cell r="H99">
            <v>7</v>
          </cell>
          <cell r="I99">
            <v>9</v>
          </cell>
          <cell r="J99">
            <v>7</v>
          </cell>
          <cell r="K99">
            <v>21</v>
          </cell>
          <cell r="L99">
            <v>26</v>
          </cell>
          <cell r="M99">
            <v>26</v>
          </cell>
          <cell r="N99">
            <v>17</v>
          </cell>
          <cell r="O99">
            <v>113</v>
          </cell>
        </row>
        <row r="100">
          <cell r="G100" t="str">
            <v>105457-P.S.R. SAN AGUSTIN</v>
          </cell>
          <cell r="H100">
            <v>16</v>
          </cell>
          <cell r="I100">
            <v>2</v>
          </cell>
          <cell r="J100">
            <v>6</v>
          </cell>
          <cell r="K100">
            <v>17</v>
          </cell>
          <cell r="L100">
            <v>27</v>
          </cell>
          <cell r="M100">
            <v>16</v>
          </cell>
          <cell r="N100">
            <v>8</v>
          </cell>
          <cell r="O100">
            <v>92</v>
          </cell>
        </row>
        <row r="101">
          <cell r="G101" t="str">
            <v>105458-P.S.R. TAHUINCO</v>
          </cell>
          <cell r="H101">
            <v>23</v>
          </cell>
          <cell r="I101">
            <v>19</v>
          </cell>
          <cell r="J101">
            <v>9</v>
          </cell>
          <cell r="K101">
            <v>47</v>
          </cell>
          <cell r="L101">
            <v>59</v>
          </cell>
          <cell r="M101">
            <v>40</v>
          </cell>
          <cell r="N101">
            <v>21</v>
          </cell>
          <cell r="O101">
            <v>218</v>
          </cell>
        </row>
        <row r="102">
          <cell r="G102" t="str">
            <v>105491-P.S.R. QUELEN BAJO</v>
          </cell>
          <cell r="H102">
            <v>33</v>
          </cell>
          <cell r="I102">
            <v>16</v>
          </cell>
          <cell r="J102">
            <v>17</v>
          </cell>
          <cell r="K102">
            <v>34</v>
          </cell>
          <cell r="L102">
            <v>36</v>
          </cell>
          <cell r="M102">
            <v>44</v>
          </cell>
          <cell r="N102">
            <v>21</v>
          </cell>
          <cell r="O102">
            <v>201</v>
          </cell>
        </row>
        <row r="103">
          <cell r="G103" t="str">
            <v>105492-P.S.R. CAMISA</v>
          </cell>
          <cell r="H103">
            <v>6</v>
          </cell>
          <cell r="I103">
            <v>6</v>
          </cell>
          <cell r="J103">
            <v>5</v>
          </cell>
          <cell r="K103">
            <v>16</v>
          </cell>
          <cell r="L103">
            <v>15</v>
          </cell>
          <cell r="M103">
            <v>12</v>
          </cell>
          <cell r="N103">
            <v>4</v>
          </cell>
          <cell r="O103">
            <v>64</v>
          </cell>
        </row>
        <row r="104">
          <cell r="G104" t="str">
            <v>105501-P.S.R. ARBOLEDA GRANDE</v>
          </cell>
          <cell r="H104">
            <v>12</v>
          </cell>
          <cell r="I104">
            <v>18</v>
          </cell>
          <cell r="J104">
            <v>11</v>
          </cell>
          <cell r="K104">
            <v>27</v>
          </cell>
          <cell r="L104">
            <v>39</v>
          </cell>
          <cell r="M104">
            <v>41</v>
          </cell>
          <cell r="N104">
            <v>18</v>
          </cell>
          <cell r="O104">
            <v>166</v>
          </cell>
        </row>
        <row r="105">
          <cell r="G105" t="str">
            <v>04301-OVALLE</v>
          </cell>
          <cell r="H105">
            <v>1575</v>
          </cell>
          <cell r="I105">
            <v>1531</v>
          </cell>
          <cell r="J105">
            <v>1985</v>
          </cell>
          <cell r="K105">
            <v>1731</v>
          </cell>
          <cell r="L105">
            <v>2063</v>
          </cell>
          <cell r="M105">
            <v>2095</v>
          </cell>
          <cell r="N105">
            <v>1872</v>
          </cell>
          <cell r="O105">
            <v>12852</v>
          </cell>
        </row>
        <row r="106">
          <cell r="G106" t="str">
            <v>105102-HOSPITAL OVALLE</v>
          </cell>
          <cell r="H106">
            <v>651</v>
          </cell>
          <cell r="I106">
            <v>576</v>
          </cell>
          <cell r="J106">
            <v>788</v>
          </cell>
          <cell r="K106">
            <v>721</v>
          </cell>
          <cell r="L106">
            <v>862</v>
          </cell>
          <cell r="M106">
            <v>697</v>
          </cell>
          <cell r="N106">
            <v>745</v>
          </cell>
          <cell r="O106">
            <v>5040</v>
          </cell>
        </row>
        <row r="107">
          <cell r="G107" t="str">
            <v>105315-CES. RURAL C. DE TAMAYA</v>
          </cell>
          <cell r="H107">
            <v>31</v>
          </cell>
          <cell r="I107">
            <v>52</v>
          </cell>
          <cell r="J107">
            <v>55</v>
          </cell>
          <cell r="K107">
            <v>21</v>
          </cell>
          <cell r="L107">
            <v>56</v>
          </cell>
          <cell r="M107">
            <v>30</v>
          </cell>
          <cell r="N107">
            <v>24</v>
          </cell>
          <cell r="O107">
            <v>269</v>
          </cell>
        </row>
        <row r="108">
          <cell r="G108" t="str">
            <v>105317-CES. JORGE JORDAN D.</v>
          </cell>
          <cell r="H108">
            <v>243</v>
          </cell>
          <cell r="I108">
            <v>228</v>
          </cell>
          <cell r="J108">
            <v>285</v>
          </cell>
          <cell r="K108">
            <v>287</v>
          </cell>
          <cell r="L108">
            <v>339</v>
          </cell>
          <cell r="M108">
            <v>303</v>
          </cell>
          <cell r="N108">
            <v>336</v>
          </cell>
          <cell r="O108">
            <v>2021</v>
          </cell>
        </row>
        <row r="109">
          <cell r="G109" t="str">
            <v>105322-CES. MARCOS MACUADA</v>
          </cell>
          <cell r="H109">
            <v>346</v>
          </cell>
          <cell r="I109">
            <v>418</v>
          </cell>
          <cell r="J109">
            <v>471</v>
          </cell>
          <cell r="K109">
            <v>388</v>
          </cell>
          <cell r="L109">
            <v>467</v>
          </cell>
          <cell r="M109">
            <v>677</v>
          </cell>
          <cell r="N109">
            <v>417</v>
          </cell>
          <cell r="O109">
            <v>3184</v>
          </cell>
        </row>
        <row r="110">
          <cell r="G110" t="str">
            <v>105324-CES. SOTAQUI</v>
          </cell>
          <cell r="H110">
            <v>79</v>
          </cell>
          <cell r="I110">
            <v>72</v>
          </cell>
          <cell r="J110">
            <v>76</v>
          </cell>
          <cell r="K110">
            <v>85</v>
          </cell>
          <cell r="L110">
            <v>43</v>
          </cell>
          <cell r="M110">
            <v>100</v>
          </cell>
          <cell r="N110">
            <v>150</v>
          </cell>
          <cell r="O110">
            <v>605</v>
          </cell>
        </row>
        <row r="111">
          <cell r="G111" t="str">
            <v>105415-P.S.R. BARRAZA</v>
          </cell>
          <cell r="H111">
            <v>2</v>
          </cell>
          <cell r="I111">
            <v>5</v>
          </cell>
          <cell r="J111">
            <v>11</v>
          </cell>
          <cell r="L111">
            <v>11</v>
          </cell>
          <cell r="M111">
            <v>2</v>
          </cell>
          <cell r="O111">
            <v>31</v>
          </cell>
        </row>
        <row r="112">
          <cell r="G112" t="str">
            <v xml:space="preserve">105416-P.S.R. CAMARICO                  </v>
          </cell>
          <cell r="H112">
            <v>10</v>
          </cell>
          <cell r="I112">
            <v>1</v>
          </cell>
          <cell r="J112">
            <v>31</v>
          </cell>
          <cell r="K112">
            <v>11</v>
          </cell>
          <cell r="L112">
            <v>29</v>
          </cell>
          <cell r="M112">
            <v>15</v>
          </cell>
          <cell r="O112">
            <v>97</v>
          </cell>
        </row>
        <row r="113">
          <cell r="G113" t="str">
            <v>105417-P.S.R. ALCONES BAJOS</v>
          </cell>
          <cell r="I113">
            <v>13</v>
          </cell>
          <cell r="J113">
            <v>12</v>
          </cell>
          <cell r="K113">
            <v>6</v>
          </cell>
          <cell r="L113">
            <v>11</v>
          </cell>
          <cell r="M113">
            <v>2</v>
          </cell>
          <cell r="N113">
            <v>3</v>
          </cell>
          <cell r="O113">
            <v>47</v>
          </cell>
        </row>
        <row r="114">
          <cell r="G114" t="str">
            <v>105422-P.S.R. HORNILLOS</v>
          </cell>
          <cell r="I114">
            <v>5</v>
          </cell>
          <cell r="J114">
            <v>7</v>
          </cell>
          <cell r="K114">
            <v>8</v>
          </cell>
          <cell r="L114">
            <v>5</v>
          </cell>
          <cell r="O114">
            <v>25</v>
          </cell>
        </row>
        <row r="115">
          <cell r="G115" t="str">
            <v>105437-P.S.R. CHALINGA</v>
          </cell>
          <cell r="I115">
            <v>7</v>
          </cell>
          <cell r="J115">
            <v>2</v>
          </cell>
          <cell r="K115">
            <v>20</v>
          </cell>
          <cell r="M115">
            <v>31</v>
          </cell>
          <cell r="N115">
            <v>1</v>
          </cell>
          <cell r="O115">
            <v>61</v>
          </cell>
        </row>
        <row r="116">
          <cell r="G116" t="str">
            <v>105439-P.S.R. CERRO BLANCO</v>
          </cell>
          <cell r="J116">
            <v>2</v>
          </cell>
          <cell r="M116">
            <v>5</v>
          </cell>
          <cell r="N116">
            <v>3</v>
          </cell>
          <cell r="O116">
            <v>10</v>
          </cell>
        </row>
        <row r="117">
          <cell r="G117" t="str">
            <v>105507-P.S.R. HUAMALATA</v>
          </cell>
          <cell r="H117">
            <v>6</v>
          </cell>
          <cell r="I117">
            <v>3</v>
          </cell>
          <cell r="J117">
            <v>18</v>
          </cell>
          <cell r="K117">
            <v>19</v>
          </cell>
          <cell r="L117">
            <v>20</v>
          </cell>
          <cell r="M117">
            <v>7</v>
          </cell>
          <cell r="N117">
            <v>16</v>
          </cell>
          <cell r="O117">
            <v>89</v>
          </cell>
        </row>
        <row r="118">
          <cell r="G118" t="str">
            <v>105510-P.S.R. RECOLETA</v>
          </cell>
          <cell r="H118">
            <v>2</v>
          </cell>
          <cell r="I118">
            <v>24</v>
          </cell>
          <cell r="J118">
            <v>12</v>
          </cell>
          <cell r="K118">
            <v>11</v>
          </cell>
          <cell r="L118">
            <v>10</v>
          </cell>
          <cell r="M118">
            <v>20</v>
          </cell>
          <cell r="N118">
            <v>8</v>
          </cell>
          <cell r="O118">
            <v>87</v>
          </cell>
        </row>
        <row r="119">
          <cell r="G119" t="str">
            <v>105722-CECOF SAN JOSE DE LA DEHESA</v>
          </cell>
          <cell r="H119">
            <v>119</v>
          </cell>
          <cell r="I119">
            <v>38</v>
          </cell>
          <cell r="J119">
            <v>107</v>
          </cell>
          <cell r="K119">
            <v>61</v>
          </cell>
          <cell r="L119">
            <v>107</v>
          </cell>
          <cell r="M119">
            <v>102</v>
          </cell>
          <cell r="N119">
            <v>52</v>
          </cell>
          <cell r="O119">
            <v>586</v>
          </cell>
        </row>
        <row r="120">
          <cell r="G120" t="str">
            <v>105723-CECOF LIMARI</v>
          </cell>
          <cell r="H120">
            <v>26</v>
          </cell>
          <cell r="I120">
            <v>33</v>
          </cell>
          <cell r="J120">
            <v>34</v>
          </cell>
          <cell r="K120">
            <v>28</v>
          </cell>
          <cell r="L120">
            <v>32</v>
          </cell>
          <cell r="M120">
            <v>41</v>
          </cell>
          <cell r="N120">
            <v>22</v>
          </cell>
          <cell r="O120">
            <v>216</v>
          </cell>
        </row>
        <row r="121">
          <cell r="G121" t="str">
            <v>200258-CECOF LOS COPIHUES</v>
          </cell>
          <cell r="H121">
            <v>41</v>
          </cell>
          <cell r="I121">
            <v>31</v>
          </cell>
          <cell r="J121">
            <v>29</v>
          </cell>
          <cell r="K121">
            <v>36</v>
          </cell>
          <cell r="L121">
            <v>32</v>
          </cell>
          <cell r="M121">
            <v>37</v>
          </cell>
          <cell r="N121">
            <v>49</v>
          </cell>
          <cell r="O121">
            <v>255</v>
          </cell>
        </row>
        <row r="122">
          <cell r="G122" t="str">
            <v>200367-CECOF COLONIA LIMARÍ</v>
          </cell>
          <cell r="H122">
            <v>19</v>
          </cell>
          <cell r="I122">
            <v>25</v>
          </cell>
          <cell r="J122">
            <v>45</v>
          </cell>
          <cell r="K122">
            <v>29</v>
          </cell>
          <cell r="L122">
            <v>39</v>
          </cell>
          <cell r="M122">
            <v>26</v>
          </cell>
          <cell r="N122">
            <v>46</v>
          </cell>
          <cell r="O122">
            <v>229</v>
          </cell>
        </row>
        <row r="123">
          <cell r="G123" t="str">
            <v>04302-COMBARBALÁ</v>
          </cell>
          <cell r="H123">
            <v>236</v>
          </cell>
          <cell r="I123">
            <v>234</v>
          </cell>
          <cell r="J123">
            <v>291</v>
          </cell>
          <cell r="K123">
            <v>281</v>
          </cell>
          <cell r="L123">
            <v>264</v>
          </cell>
          <cell r="M123">
            <v>274</v>
          </cell>
          <cell r="N123">
            <v>253</v>
          </cell>
          <cell r="O123">
            <v>1833</v>
          </cell>
        </row>
        <row r="124">
          <cell r="G124" t="str">
            <v>105105-HOSPITAL COMBARBALÁ</v>
          </cell>
          <cell r="H124">
            <v>202</v>
          </cell>
          <cell r="I124">
            <v>188</v>
          </cell>
          <cell r="J124">
            <v>216</v>
          </cell>
          <cell r="K124">
            <v>181</v>
          </cell>
          <cell r="L124">
            <v>177</v>
          </cell>
          <cell r="M124">
            <v>199</v>
          </cell>
          <cell r="N124">
            <v>190</v>
          </cell>
          <cell r="O124">
            <v>1353</v>
          </cell>
        </row>
        <row r="125">
          <cell r="G125" t="str">
            <v>105433-P.S.R. SAN LORENZO</v>
          </cell>
          <cell r="I125">
            <v>3</v>
          </cell>
          <cell r="J125">
            <v>1</v>
          </cell>
          <cell r="N125">
            <v>1</v>
          </cell>
          <cell r="O125">
            <v>5</v>
          </cell>
        </row>
        <row r="126">
          <cell r="G126" t="str">
            <v>105434-P.S.R. SAN MARCOS</v>
          </cell>
          <cell r="H126">
            <v>8</v>
          </cell>
          <cell r="J126">
            <v>8</v>
          </cell>
          <cell r="K126">
            <v>4</v>
          </cell>
          <cell r="L126">
            <v>16</v>
          </cell>
          <cell r="M126">
            <v>9</v>
          </cell>
          <cell r="O126">
            <v>45</v>
          </cell>
        </row>
        <row r="127">
          <cell r="G127" t="str">
            <v>105441-P.S.R. MANQUEHUA</v>
          </cell>
          <cell r="I127">
            <v>4</v>
          </cell>
          <cell r="J127">
            <v>9</v>
          </cell>
          <cell r="K127">
            <v>15</v>
          </cell>
          <cell r="L127">
            <v>2</v>
          </cell>
          <cell r="M127">
            <v>6</v>
          </cell>
          <cell r="N127">
            <v>2</v>
          </cell>
          <cell r="O127">
            <v>38</v>
          </cell>
        </row>
        <row r="128">
          <cell r="G128" t="str">
            <v xml:space="preserve">105459-P.S.R. BARRANCAS                </v>
          </cell>
          <cell r="H128">
            <v>6</v>
          </cell>
          <cell r="I128">
            <v>6</v>
          </cell>
          <cell r="J128">
            <v>6</v>
          </cell>
          <cell r="K128">
            <v>3</v>
          </cell>
          <cell r="L128">
            <v>2</v>
          </cell>
          <cell r="M128">
            <v>1</v>
          </cell>
          <cell r="N128">
            <v>1</v>
          </cell>
          <cell r="O128">
            <v>25</v>
          </cell>
        </row>
        <row r="129">
          <cell r="G129" t="str">
            <v>105460-P.S.R. COGOTI 18</v>
          </cell>
          <cell r="H129">
            <v>8</v>
          </cell>
          <cell r="I129">
            <v>13</v>
          </cell>
          <cell r="J129">
            <v>2</v>
          </cell>
          <cell r="K129">
            <v>12</v>
          </cell>
          <cell r="L129">
            <v>11</v>
          </cell>
          <cell r="M129">
            <v>13</v>
          </cell>
          <cell r="N129">
            <v>15</v>
          </cell>
          <cell r="O129">
            <v>74</v>
          </cell>
        </row>
        <row r="130">
          <cell r="G130" t="str">
            <v>105461-P.S.R. EL HUACHO</v>
          </cell>
          <cell r="H130">
            <v>1</v>
          </cell>
          <cell r="J130">
            <v>2</v>
          </cell>
          <cell r="K130">
            <v>10</v>
          </cell>
          <cell r="L130">
            <v>13</v>
          </cell>
          <cell r="M130">
            <v>1</v>
          </cell>
          <cell r="N130">
            <v>5</v>
          </cell>
          <cell r="O130">
            <v>32</v>
          </cell>
        </row>
        <row r="131">
          <cell r="G131" t="str">
            <v>105462-P.S.R. EL SAUCE</v>
          </cell>
          <cell r="H131">
            <v>1</v>
          </cell>
          <cell r="J131">
            <v>2</v>
          </cell>
          <cell r="K131">
            <v>2</v>
          </cell>
          <cell r="L131">
            <v>7</v>
          </cell>
          <cell r="M131">
            <v>8</v>
          </cell>
          <cell r="N131">
            <v>9</v>
          </cell>
          <cell r="O131">
            <v>29</v>
          </cell>
        </row>
        <row r="132">
          <cell r="G132" t="str">
            <v>105463-P.S.R. QUILITAPIA</v>
          </cell>
          <cell r="H132">
            <v>1</v>
          </cell>
          <cell r="I132">
            <v>4</v>
          </cell>
          <cell r="J132">
            <v>19</v>
          </cell>
          <cell r="K132">
            <v>31</v>
          </cell>
          <cell r="L132">
            <v>12</v>
          </cell>
          <cell r="M132">
            <v>6</v>
          </cell>
          <cell r="N132">
            <v>11</v>
          </cell>
          <cell r="O132">
            <v>84</v>
          </cell>
        </row>
        <row r="133">
          <cell r="G133" t="str">
            <v>105464-P.S.R. LA LIGUA</v>
          </cell>
          <cell r="H133">
            <v>7</v>
          </cell>
          <cell r="I133">
            <v>8</v>
          </cell>
          <cell r="J133">
            <v>9</v>
          </cell>
          <cell r="K133">
            <v>6</v>
          </cell>
          <cell r="L133">
            <v>13</v>
          </cell>
          <cell r="M133">
            <v>12</v>
          </cell>
          <cell r="N133">
            <v>9</v>
          </cell>
          <cell r="O133">
            <v>64</v>
          </cell>
        </row>
        <row r="134">
          <cell r="G134" t="str">
            <v>105465-P.S.R. RAMADILLA</v>
          </cell>
          <cell r="H134">
            <v>2</v>
          </cell>
          <cell r="I134">
            <v>1</v>
          </cell>
          <cell r="J134">
            <v>8</v>
          </cell>
          <cell r="K134">
            <v>11</v>
          </cell>
          <cell r="L134">
            <v>9</v>
          </cell>
          <cell r="M134">
            <v>12</v>
          </cell>
          <cell r="N134">
            <v>6</v>
          </cell>
          <cell r="O134">
            <v>49</v>
          </cell>
        </row>
        <row r="135">
          <cell r="G135" t="str">
            <v>105466-P.S.R. VALLE HERMOSO</v>
          </cell>
          <cell r="I135">
            <v>5</v>
          </cell>
          <cell r="J135">
            <v>7</v>
          </cell>
          <cell r="K135">
            <v>6</v>
          </cell>
          <cell r="L135">
            <v>2</v>
          </cell>
          <cell r="M135">
            <v>7</v>
          </cell>
          <cell r="N135">
            <v>1</v>
          </cell>
          <cell r="O135">
            <v>28</v>
          </cell>
        </row>
        <row r="136">
          <cell r="G136" t="str">
            <v>105490-P.S.R. EL DURAZNO</v>
          </cell>
          <cell r="I136">
            <v>2</v>
          </cell>
          <cell r="J136">
            <v>2</v>
          </cell>
          <cell r="N136">
            <v>3</v>
          </cell>
          <cell r="O136">
            <v>7</v>
          </cell>
        </row>
        <row r="137">
          <cell r="G137" t="str">
            <v>04303-MONTE PATRIA</v>
          </cell>
          <cell r="H137">
            <v>421</v>
          </cell>
          <cell r="I137">
            <v>252</v>
          </cell>
          <cell r="J137">
            <v>408</v>
          </cell>
          <cell r="K137">
            <v>416</v>
          </cell>
          <cell r="L137">
            <v>449</v>
          </cell>
          <cell r="M137">
            <v>365</v>
          </cell>
          <cell r="N137">
            <v>330</v>
          </cell>
          <cell r="O137">
            <v>2641</v>
          </cell>
        </row>
        <row r="138">
          <cell r="G138" t="str">
            <v>105307-CES. RURAL MONTE PATRIA</v>
          </cell>
          <cell r="H138">
            <v>162</v>
          </cell>
          <cell r="I138">
            <v>77</v>
          </cell>
          <cell r="J138">
            <v>130</v>
          </cell>
          <cell r="K138">
            <v>177</v>
          </cell>
          <cell r="L138">
            <v>142</v>
          </cell>
          <cell r="M138">
            <v>98</v>
          </cell>
          <cell r="N138">
            <v>65</v>
          </cell>
          <cell r="O138">
            <v>851</v>
          </cell>
        </row>
        <row r="139">
          <cell r="G139" t="str">
            <v>105311-CES. RURAL CHAÑARAL ALTO</v>
          </cell>
          <cell r="H139">
            <v>108</v>
          </cell>
          <cell r="I139">
            <v>53</v>
          </cell>
          <cell r="J139">
            <v>48</v>
          </cell>
          <cell r="K139">
            <v>45</v>
          </cell>
          <cell r="L139">
            <v>57</v>
          </cell>
          <cell r="M139">
            <v>62</v>
          </cell>
          <cell r="N139">
            <v>35</v>
          </cell>
          <cell r="O139">
            <v>408</v>
          </cell>
        </row>
        <row r="140">
          <cell r="G140" t="str">
            <v>105312-CES. RURAL CAREN</v>
          </cell>
          <cell r="H140">
            <v>25</v>
          </cell>
          <cell r="I140">
            <v>12</v>
          </cell>
          <cell r="J140">
            <v>43</v>
          </cell>
          <cell r="K140">
            <v>34</v>
          </cell>
          <cell r="L140">
            <v>31</v>
          </cell>
          <cell r="M140">
            <v>65</v>
          </cell>
          <cell r="N140">
            <v>54</v>
          </cell>
          <cell r="O140">
            <v>264</v>
          </cell>
        </row>
        <row r="141">
          <cell r="G141" t="str">
            <v>105318-CES. RURAL EL PALQUI</v>
          </cell>
          <cell r="H141">
            <v>88</v>
          </cell>
          <cell r="I141">
            <v>32</v>
          </cell>
          <cell r="J141">
            <v>110</v>
          </cell>
          <cell r="K141">
            <v>99</v>
          </cell>
          <cell r="L141">
            <v>114</v>
          </cell>
          <cell r="M141">
            <v>102</v>
          </cell>
          <cell r="N141">
            <v>130</v>
          </cell>
          <cell r="O141">
            <v>675</v>
          </cell>
        </row>
        <row r="142">
          <cell r="G142" t="str">
            <v>105425-P.S.R. CHILECITO</v>
          </cell>
          <cell r="I142">
            <v>15</v>
          </cell>
          <cell r="L142">
            <v>7</v>
          </cell>
          <cell r="M142">
            <v>7</v>
          </cell>
          <cell r="O142">
            <v>29</v>
          </cell>
        </row>
        <row r="143">
          <cell r="G143" t="str">
            <v>105427-P.S.R. HACIENDA VALDIVIA</v>
          </cell>
          <cell r="H143">
            <v>6</v>
          </cell>
          <cell r="I143">
            <v>9</v>
          </cell>
          <cell r="K143">
            <v>8</v>
          </cell>
          <cell r="L143">
            <v>8</v>
          </cell>
          <cell r="O143">
            <v>31</v>
          </cell>
        </row>
        <row r="144">
          <cell r="G144" t="str">
            <v>105428-P.S.R. HUATULAME</v>
          </cell>
          <cell r="H144">
            <v>3</v>
          </cell>
          <cell r="I144">
            <v>9</v>
          </cell>
          <cell r="J144">
            <v>21</v>
          </cell>
          <cell r="K144">
            <v>15</v>
          </cell>
          <cell r="L144">
            <v>10</v>
          </cell>
          <cell r="M144">
            <v>14</v>
          </cell>
          <cell r="N144">
            <v>1</v>
          </cell>
          <cell r="O144">
            <v>73</v>
          </cell>
        </row>
        <row r="145">
          <cell r="G145" t="str">
            <v>105430-P.S.R. MIALQUI</v>
          </cell>
          <cell r="H145">
            <v>12</v>
          </cell>
          <cell r="I145">
            <v>12</v>
          </cell>
          <cell r="J145">
            <v>11</v>
          </cell>
          <cell r="K145">
            <v>6</v>
          </cell>
          <cell r="L145">
            <v>9</v>
          </cell>
          <cell r="O145">
            <v>50</v>
          </cell>
        </row>
        <row r="146">
          <cell r="G146" t="str">
            <v>105431-P.S.R. PEDREGAL</v>
          </cell>
          <cell r="H146">
            <v>8</v>
          </cell>
          <cell r="J146">
            <v>8</v>
          </cell>
          <cell r="K146">
            <v>10</v>
          </cell>
          <cell r="L146">
            <v>16</v>
          </cell>
          <cell r="M146">
            <v>3</v>
          </cell>
          <cell r="N146">
            <v>13</v>
          </cell>
          <cell r="O146">
            <v>58</v>
          </cell>
        </row>
        <row r="147">
          <cell r="G147" t="str">
            <v>105432-P.S.R. RAPEL</v>
          </cell>
          <cell r="I147">
            <v>27</v>
          </cell>
          <cell r="J147">
            <v>3</v>
          </cell>
          <cell r="L147">
            <v>15</v>
          </cell>
          <cell r="M147">
            <v>9</v>
          </cell>
          <cell r="O147">
            <v>54</v>
          </cell>
        </row>
        <row r="148">
          <cell r="G148" t="str">
            <v>105435-P.S.R. TULAHUEN</v>
          </cell>
          <cell r="H148">
            <v>5</v>
          </cell>
          <cell r="I148">
            <v>6</v>
          </cell>
          <cell r="J148">
            <v>19</v>
          </cell>
          <cell r="K148">
            <v>12</v>
          </cell>
          <cell r="L148">
            <v>28</v>
          </cell>
          <cell r="M148">
            <v>4</v>
          </cell>
          <cell r="N148">
            <v>22</v>
          </cell>
          <cell r="O148">
            <v>96</v>
          </cell>
        </row>
        <row r="149">
          <cell r="G149" t="str">
            <v>105436-P.S.R. EL MAITEN</v>
          </cell>
          <cell r="H149">
            <v>4</v>
          </cell>
          <cell r="J149">
            <v>6</v>
          </cell>
          <cell r="K149">
            <v>4</v>
          </cell>
          <cell r="L149">
            <v>7</v>
          </cell>
          <cell r="M149">
            <v>1</v>
          </cell>
          <cell r="N149">
            <v>5</v>
          </cell>
          <cell r="O149">
            <v>27</v>
          </cell>
        </row>
        <row r="150">
          <cell r="G150" t="str">
            <v>105489-P.S.R. RAMADAS DE TULAHUEN</v>
          </cell>
          <cell r="J150">
            <v>9</v>
          </cell>
          <cell r="K150">
            <v>6</v>
          </cell>
          <cell r="L150">
            <v>5</v>
          </cell>
          <cell r="N150">
            <v>5</v>
          </cell>
          <cell r="O150">
            <v>25</v>
          </cell>
        </row>
        <row r="151">
          <cell r="G151" t="str">
            <v>04304-PUNITAQUI</v>
          </cell>
          <cell r="H151">
            <v>71</v>
          </cell>
          <cell r="I151">
            <v>55</v>
          </cell>
          <cell r="J151">
            <v>102</v>
          </cell>
          <cell r="K151">
            <v>135</v>
          </cell>
          <cell r="L151">
            <v>116</v>
          </cell>
          <cell r="M151">
            <v>102</v>
          </cell>
          <cell r="N151">
            <v>118</v>
          </cell>
          <cell r="O151">
            <v>699</v>
          </cell>
        </row>
        <row r="152">
          <cell r="G152" t="str">
            <v>105308-CES. RURAL PUNITAQUI</v>
          </cell>
          <cell r="H152">
            <v>70</v>
          </cell>
          <cell r="I152">
            <v>54</v>
          </cell>
          <cell r="J152">
            <v>101</v>
          </cell>
          <cell r="K152">
            <v>134</v>
          </cell>
          <cell r="L152">
            <v>115</v>
          </cell>
          <cell r="M152">
            <v>100</v>
          </cell>
          <cell r="N152">
            <v>116</v>
          </cell>
          <cell r="O152">
            <v>690</v>
          </cell>
        </row>
        <row r="153">
          <cell r="G153" t="str">
            <v>105440-P.S.R. DIVISADERO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O153">
            <v>4</v>
          </cell>
        </row>
        <row r="154">
          <cell r="G154" t="str">
            <v>105442-P.S.R. SAN PEDRO DE QUILES</v>
          </cell>
          <cell r="L154">
            <v>1</v>
          </cell>
          <cell r="O154">
            <v>1</v>
          </cell>
        </row>
        <row r="155">
          <cell r="G155" t="str">
            <v xml:space="preserve">105508-P.S.R. EL PARRAL DE QUILES  </v>
          </cell>
          <cell r="M155">
            <v>2</v>
          </cell>
          <cell r="N155">
            <v>2</v>
          </cell>
          <cell r="O155">
            <v>4</v>
          </cell>
        </row>
        <row r="156">
          <cell r="G156" t="str">
            <v>04305-RIO HURTADO</v>
          </cell>
          <cell r="H156">
            <v>88</v>
          </cell>
          <cell r="I156">
            <v>110</v>
          </cell>
          <cell r="J156">
            <v>114</v>
          </cell>
          <cell r="K156">
            <v>139</v>
          </cell>
          <cell r="L156">
            <v>117</v>
          </cell>
          <cell r="M156">
            <v>141</v>
          </cell>
          <cell r="N156">
            <v>120</v>
          </cell>
          <cell r="O156">
            <v>829</v>
          </cell>
        </row>
        <row r="157">
          <cell r="G157" t="str">
            <v>105310-CES. RURAL PICHASCA</v>
          </cell>
          <cell r="H157">
            <v>39</v>
          </cell>
          <cell r="I157">
            <v>52</v>
          </cell>
          <cell r="J157">
            <v>51</v>
          </cell>
          <cell r="K157">
            <v>79</v>
          </cell>
          <cell r="L157">
            <v>64</v>
          </cell>
          <cell r="M157">
            <v>62</v>
          </cell>
          <cell r="N157">
            <v>53</v>
          </cell>
          <cell r="O157">
            <v>400</v>
          </cell>
        </row>
        <row r="158">
          <cell r="G158" t="str">
            <v>105409-P.S.R. EL CHAÑAR</v>
          </cell>
          <cell r="H158">
            <v>10</v>
          </cell>
          <cell r="I158">
            <v>6</v>
          </cell>
          <cell r="J158">
            <v>8</v>
          </cell>
          <cell r="K158">
            <v>4</v>
          </cell>
          <cell r="M158">
            <v>7</v>
          </cell>
          <cell r="N158">
            <v>1</v>
          </cell>
          <cell r="O158">
            <v>36</v>
          </cell>
        </row>
        <row r="159">
          <cell r="G159" t="str">
            <v>105410-P.S.R. HURTADO</v>
          </cell>
          <cell r="H159">
            <v>16</v>
          </cell>
          <cell r="I159">
            <v>14</v>
          </cell>
          <cell r="J159">
            <v>16</v>
          </cell>
          <cell r="K159">
            <v>14</v>
          </cell>
          <cell r="L159">
            <v>14</v>
          </cell>
          <cell r="M159">
            <v>9</v>
          </cell>
          <cell r="N159">
            <v>6</v>
          </cell>
          <cell r="O159">
            <v>89</v>
          </cell>
        </row>
        <row r="160">
          <cell r="G160" t="str">
            <v>105411-P.S.R. LAS BREAS</v>
          </cell>
          <cell r="H160">
            <v>9</v>
          </cell>
          <cell r="I160">
            <v>16</v>
          </cell>
          <cell r="J160">
            <v>13</v>
          </cell>
          <cell r="K160">
            <v>10</v>
          </cell>
          <cell r="L160">
            <v>16</v>
          </cell>
          <cell r="M160">
            <v>15</v>
          </cell>
          <cell r="N160">
            <v>14</v>
          </cell>
          <cell r="O160">
            <v>93</v>
          </cell>
        </row>
        <row r="161">
          <cell r="G161" t="str">
            <v>105413-P.S.R. SAMO ALTO</v>
          </cell>
          <cell r="J161">
            <v>3</v>
          </cell>
          <cell r="K161">
            <v>2</v>
          </cell>
          <cell r="L161">
            <v>1</v>
          </cell>
          <cell r="M161">
            <v>16</v>
          </cell>
          <cell r="N161">
            <v>20</v>
          </cell>
          <cell r="O161">
            <v>42</v>
          </cell>
        </row>
        <row r="162">
          <cell r="G162" t="str">
            <v>105414-P.S.R. SERON</v>
          </cell>
          <cell r="H162">
            <v>14</v>
          </cell>
          <cell r="I162">
            <v>22</v>
          </cell>
          <cell r="J162">
            <v>23</v>
          </cell>
          <cell r="K162">
            <v>30</v>
          </cell>
          <cell r="L162">
            <v>22</v>
          </cell>
          <cell r="M162">
            <v>27</v>
          </cell>
          <cell r="N162">
            <v>21</v>
          </cell>
          <cell r="O162">
            <v>159</v>
          </cell>
        </row>
        <row r="163">
          <cell r="G163" t="str">
            <v>105503-P.S.R. TABAQUEROS</v>
          </cell>
          <cell r="M163">
            <v>5</v>
          </cell>
          <cell r="N163">
            <v>5</v>
          </cell>
          <cell r="O163">
            <v>10</v>
          </cell>
        </row>
        <row r="164">
          <cell r="G164" t="str">
            <v>Total general</v>
          </cell>
          <cell r="H164">
            <v>12404</v>
          </cell>
          <cell r="I164">
            <v>10066</v>
          </cell>
          <cell r="J164">
            <v>12630</v>
          </cell>
          <cell r="K164">
            <v>12613</v>
          </cell>
          <cell r="L164">
            <v>13341</v>
          </cell>
          <cell r="M164">
            <v>12958</v>
          </cell>
          <cell r="N164">
            <v>12485</v>
          </cell>
          <cell r="O164">
            <v>86497</v>
          </cell>
        </row>
      </sheetData>
      <sheetData sheetId="5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6</v>
          </cell>
          <cell r="I4" t="str">
            <v>Total general</v>
          </cell>
        </row>
        <row r="5">
          <cell r="G5" t="str">
            <v>04101-LA SERENA</v>
          </cell>
          <cell r="H5">
            <v>375</v>
          </cell>
          <cell r="I5">
            <v>375</v>
          </cell>
        </row>
        <row r="6">
          <cell r="G6" t="str">
            <v>105300-CES. CARDENAL CARO</v>
          </cell>
          <cell r="H6">
            <v>55</v>
          </cell>
          <cell r="I6">
            <v>55</v>
          </cell>
        </row>
        <row r="7">
          <cell r="G7" t="str">
            <v>105301-CES. LAS COMPAÑIAS</v>
          </cell>
          <cell r="H7">
            <v>70</v>
          </cell>
          <cell r="I7">
            <v>70</v>
          </cell>
        </row>
        <row r="8">
          <cell r="G8" t="str">
            <v>105302-CES. PEDRO AGUIRRE C.</v>
          </cell>
          <cell r="H8">
            <v>51</v>
          </cell>
          <cell r="I8">
            <v>51</v>
          </cell>
        </row>
        <row r="9">
          <cell r="G9" t="str">
            <v>105313-CES. SCHAFFHAUSER</v>
          </cell>
          <cell r="H9">
            <v>60</v>
          </cell>
          <cell r="I9">
            <v>60</v>
          </cell>
        </row>
        <row r="10">
          <cell r="G10" t="str">
            <v>105319-CES. CARDENAL R.S.H.</v>
          </cell>
          <cell r="H10">
            <v>66</v>
          </cell>
          <cell r="I10">
            <v>66</v>
          </cell>
        </row>
        <row r="11">
          <cell r="G11" t="str">
            <v>105325-CESFAM JUAN PABLO II</v>
          </cell>
          <cell r="H11">
            <v>73</v>
          </cell>
          <cell r="I11">
            <v>73</v>
          </cell>
        </row>
        <row r="12">
          <cell r="G12" t="str">
            <v>04102-COQUIMBO</v>
          </cell>
          <cell r="H12">
            <v>335</v>
          </cell>
          <cell r="I12">
            <v>335</v>
          </cell>
        </row>
        <row r="13">
          <cell r="G13" t="str">
            <v>105303-CES. SAN JUAN</v>
          </cell>
          <cell r="H13">
            <v>48</v>
          </cell>
          <cell r="I13">
            <v>48</v>
          </cell>
        </row>
        <row r="14">
          <cell r="G14" t="str">
            <v>105304-CES. SANTA CECILIA</v>
          </cell>
          <cell r="H14">
            <v>58</v>
          </cell>
          <cell r="I14">
            <v>58</v>
          </cell>
        </row>
        <row r="15">
          <cell r="G15" t="str">
            <v>105305-CES. TIERRAS BLANCAS</v>
          </cell>
          <cell r="H15">
            <v>82</v>
          </cell>
          <cell r="I15">
            <v>82</v>
          </cell>
        </row>
        <row r="16">
          <cell r="G16" t="str">
            <v>105321-CES. RURAL  TONGOY</v>
          </cell>
          <cell r="H16">
            <v>19</v>
          </cell>
          <cell r="I16">
            <v>19</v>
          </cell>
        </row>
        <row r="17">
          <cell r="G17" t="str">
            <v>105323-CES. DR. SERGIO AGUILAR</v>
          </cell>
          <cell r="H17">
            <v>107</v>
          </cell>
          <cell r="I17">
            <v>107</v>
          </cell>
        </row>
        <row r="18">
          <cell r="G18" t="str">
            <v>105406-P.S.R. PAN DE AZUCAR</v>
          </cell>
          <cell r="H18">
            <v>4</v>
          </cell>
          <cell r="I18">
            <v>4</v>
          </cell>
        </row>
        <row r="19">
          <cell r="G19" t="str">
            <v>200273-CECOF PUNTA MIRA</v>
          </cell>
          <cell r="H19">
            <v>17</v>
          </cell>
          <cell r="I19">
            <v>17</v>
          </cell>
        </row>
        <row r="20">
          <cell r="G20" t="str">
            <v>04105-PAIHUANO</v>
          </cell>
          <cell r="H20">
            <v>12</v>
          </cell>
          <cell r="I20">
            <v>12</v>
          </cell>
        </row>
        <row r="21">
          <cell r="G21" t="str">
            <v>105306-CES. PAIHUANO</v>
          </cell>
          <cell r="H21">
            <v>12</v>
          </cell>
          <cell r="I21">
            <v>12</v>
          </cell>
        </row>
        <row r="22">
          <cell r="G22" t="str">
            <v>04106-VICUÑA</v>
          </cell>
          <cell r="H22">
            <v>25</v>
          </cell>
          <cell r="I22">
            <v>25</v>
          </cell>
        </row>
        <row r="23">
          <cell r="G23" t="str">
            <v>105467-P.S.R. DIAGUITAS</v>
          </cell>
          <cell r="H23">
            <v>4</v>
          </cell>
          <cell r="I23">
            <v>4</v>
          </cell>
        </row>
        <row r="24">
          <cell r="G24" t="str">
            <v>105468-P.S.R. EL MOLLE</v>
          </cell>
          <cell r="H24">
            <v>1</v>
          </cell>
          <cell r="I24">
            <v>1</v>
          </cell>
        </row>
        <row r="25">
          <cell r="G25" t="str">
            <v>105469-P.S.R. EL TAMBO</v>
          </cell>
          <cell r="H25">
            <v>1</v>
          </cell>
          <cell r="I25">
            <v>1</v>
          </cell>
        </row>
        <row r="26">
          <cell r="G26" t="str">
            <v>105471-P.S.R. PERALILLO</v>
          </cell>
          <cell r="H26">
            <v>1</v>
          </cell>
          <cell r="I26">
            <v>1</v>
          </cell>
        </row>
        <row r="27">
          <cell r="G27" t="str">
            <v>105472-P.S.R. RIVADAVIA</v>
          </cell>
          <cell r="H27">
            <v>3</v>
          </cell>
          <cell r="I27">
            <v>3</v>
          </cell>
        </row>
        <row r="28">
          <cell r="G28" t="str">
            <v>105473-P.S.R. TALCUNA</v>
          </cell>
          <cell r="H28">
            <v>6</v>
          </cell>
          <cell r="I28">
            <v>6</v>
          </cell>
        </row>
        <row r="29">
          <cell r="G29" t="str">
            <v>105474-P.S.R. CHAPILCA</v>
          </cell>
          <cell r="H29">
            <v>2</v>
          </cell>
          <cell r="I29">
            <v>2</v>
          </cell>
        </row>
        <row r="30">
          <cell r="G30" t="str">
            <v>105502-P.S.R. CALINGASTA</v>
          </cell>
          <cell r="H30">
            <v>6</v>
          </cell>
          <cell r="I30">
            <v>6</v>
          </cell>
        </row>
        <row r="31">
          <cell r="G31" t="str">
            <v>105509-P.S.R. GUALLIGUAICA</v>
          </cell>
          <cell r="H31">
            <v>1</v>
          </cell>
          <cell r="I31">
            <v>1</v>
          </cell>
        </row>
        <row r="32">
          <cell r="G32" t="str">
            <v>04201-ILLAPEL</v>
          </cell>
          <cell r="H32">
            <v>20</v>
          </cell>
          <cell r="I32">
            <v>20</v>
          </cell>
        </row>
        <row r="33">
          <cell r="G33" t="str">
            <v>105326-CESFAM SAN RAFAEL</v>
          </cell>
          <cell r="H33">
            <v>15</v>
          </cell>
          <cell r="I33">
            <v>15</v>
          </cell>
        </row>
        <row r="34">
          <cell r="G34" t="str">
            <v xml:space="preserve">105443-P.S.R. CARCAMO                   </v>
          </cell>
          <cell r="H34">
            <v>2</v>
          </cell>
          <cell r="I34">
            <v>2</v>
          </cell>
        </row>
        <row r="35">
          <cell r="G35" t="str">
            <v>105445-P.S.R. LIMAHUIDA</v>
          </cell>
          <cell r="H35">
            <v>2</v>
          </cell>
          <cell r="I35">
            <v>2</v>
          </cell>
        </row>
        <row r="36">
          <cell r="G36" t="str">
            <v>105487-P.S.R. CAÑAS UNO</v>
          </cell>
          <cell r="H36">
            <v>1</v>
          </cell>
          <cell r="I36">
            <v>1</v>
          </cell>
        </row>
        <row r="37">
          <cell r="G37" t="str">
            <v>04202-CANELA</v>
          </cell>
          <cell r="H37">
            <v>13</v>
          </cell>
          <cell r="I37">
            <v>13</v>
          </cell>
        </row>
        <row r="38">
          <cell r="G38" t="str">
            <v>105309-CES. RURAL CANELA</v>
          </cell>
          <cell r="H38">
            <v>13</v>
          </cell>
          <cell r="I38">
            <v>13</v>
          </cell>
        </row>
        <row r="39">
          <cell r="G39" t="str">
            <v>04203-LOS VILOS</v>
          </cell>
          <cell r="H39">
            <v>11</v>
          </cell>
          <cell r="I39">
            <v>11</v>
          </cell>
        </row>
        <row r="40">
          <cell r="G40" t="str">
            <v>105480-P.S.R. QUILIMARI</v>
          </cell>
          <cell r="H40">
            <v>11</v>
          </cell>
          <cell r="I40">
            <v>11</v>
          </cell>
        </row>
        <row r="41">
          <cell r="G41" t="str">
            <v>04204-SALAMANCA</v>
          </cell>
          <cell r="H41">
            <v>21</v>
          </cell>
          <cell r="I41">
            <v>21</v>
          </cell>
        </row>
        <row r="42">
          <cell r="G42" t="str">
            <v xml:space="preserve">105452-P.S.R. CUNCUMEN                 </v>
          </cell>
          <cell r="H42">
            <v>3</v>
          </cell>
          <cell r="I42">
            <v>3</v>
          </cell>
        </row>
        <row r="43">
          <cell r="G43" t="str">
            <v>105453-P.S.R. TRANQUILLA</v>
          </cell>
          <cell r="H43">
            <v>2</v>
          </cell>
          <cell r="I43">
            <v>2</v>
          </cell>
        </row>
        <row r="44">
          <cell r="G44" t="str">
            <v>105458-P.S.R. TAHUINCO</v>
          </cell>
          <cell r="H44">
            <v>7</v>
          </cell>
          <cell r="I44">
            <v>7</v>
          </cell>
        </row>
        <row r="45">
          <cell r="G45" t="str">
            <v>105491-P.S.R. QUELEN BAJO</v>
          </cell>
          <cell r="H45">
            <v>1</v>
          </cell>
          <cell r="I45">
            <v>1</v>
          </cell>
        </row>
        <row r="46">
          <cell r="G46" t="str">
            <v>105492-P.S.R. CAMISA</v>
          </cell>
          <cell r="H46">
            <v>4</v>
          </cell>
          <cell r="I46">
            <v>4</v>
          </cell>
        </row>
        <row r="47">
          <cell r="G47" t="str">
            <v>105501-P.S.R. ARBOLEDA GRANDE</v>
          </cell>
          <cell r="H47">
            <v>4</v>
          </cell>
          <cell r="I47">
            <v>4</v>
          </cell>
        </row>
        <row r="48">
          <cell r="G48" t="str">
            <v>04301-OVALLE</v>
          </cell>
          <cell r="H48">
            <v>127</v>
          </cell>
          <cell r="I48">
            <v>127</v>
          </cell>
        </row>
        <row r="49">
          <cell r="G49" t="str">
            <v>105315-CES. RURAL C. DE TAMAYA</v>
          </cell>
          <cell r="H49">
            <v>15</v>
          </cell>
          <cell r="I49">
            <v>15</v>
          </cell>
        </row>
        <row r="50">
          <cell r="G50" t="str">
            <v>105317-CES. JORGE JORDAN D.</v>
          </cell>
          <cell r="H50">
            <v>32</v>
          </cell>
          <cell r="I50">
            <v>32</v>
          </cell>
        </row>
        <row r="51">
          <cell r="G51" t="str">
            <v>105322-CES. MARCOS MACUADA</v>
          </cell>
          <cell r="H51">
            <v>40</v>
          </cell>
          <cell r="I51">
            <v>40</v>
          </cell>
        </row>
        <row r="52">
          <cell r="G52" t="str">
            <v>105324-CES. SOTAQUI</v>
          </cell>
          <cell r="H52">
            <v>31</v>
          </cell>
          <cell r="I52">
            <v>31</v>
          </cell>
        </row>
        <row r="53">
          <cell r="G53" t="str">
            <v>105415-P.S.R. BARRAZA</v>
          </cell>
          <cell r="H53">
            <v>2</v>
          </cell>
          <cell r="I53">
            <v>2</v>
          </cell>
        </row>
        <row r="54">
          <cell r="G54" t="str">
            <v>105419-P.S.R. LAS SOSSAS</v>
          </cell>
          <cell r="H54">
            <v>7</v>
          </cell>
          <cell r="I54">
            <v>7</v>
          </cell>
        </row>
        <row r="55">
          <cell r="G55" t="str">
            <v>04302-COMBARBALÁ</v>
          </cell>
          <cell r="H55">
            <v>9</v>
          </cell>
          <cell r="I55">
            <v>9</v>
          </cell>
        </row>
        <row r="56">
          <cell r="G56" t="str">
            <v>105434-P.S.R. SAN MARCOS</v>
          </cell>
          <cell r="H56">
            <v>1</v>
          </cell>
          <cell r="I56">
            <v>1</v>
          </cell>
        </row>
        <row r="57">
          <cell r="G57" t="str">
            <v>105460-P.S.R. COGOTI 18</v>
          </cell>
          <cell r="H57">
            <v>1</v>
          </cell>
          <cell r="I57">
            <v>1</v>
          </cell>
        </row>
        <row r="58">
          <cell r="G58" t="str">
            <v>105461-P.S.R. EL HUACHO</v>
          </cell>
          <cell r="H58">
            <v>1</v>
          </cell>
          <cell r="I58">
            <v>1</v>
          </cell>
        </row>
        <row r="59">
          <cell r="G59" t="str">
            <v>105463-P.S.R. QUILITAPIA</v>
          </cell>
          <cell r="H59">
            <v>1</v>
          </cell>
          <cell r="I59">
            <v>1</v>
          </cell>
        </row>
        <row r="60">
          <cell r="G60" t="str">
            <v>105464-P.S.R. LA LIGUA</v>
          </cell>
          <cell r="H60">
            <v>3</v>
          </cell>
          <cell r="I60">
            <v>3</v>
          </cell>
        </row>
        <row r="61">
          <cell r="G61" t="str">
            <v>105466-P.S.R. VALLE HERMOSO</v>
          </cell>
          <cell r="H61">
            <v>1</v>
          </cell>
          <cell r="I61">
            <v>1</v>
          </cell>
        </row>
        <row r="62">
          <cell r="G62" t="str">
            <v>105490-P.S.R. EL DURAZNO</v>
          </cell>
          <cell r="H62">
            <v>1</v>
          </cell>
          <cell r="I62">
            <v>1</v>
          </cell>
        </row>
        <row r="63">
          <cell r="G63" t="str">
            <v>04303-MONTE PATRIA</v>
          </cell>
          <cell r="H63">
            <v>35</v>
          </cell>
          <cell r="I63">
            <v>35</v>
          </cell>
        </row>
        <row r="64">
          <cell r="G64" t="str">
            <v>105307-CES. RURAL MONTE PATRIA</v>
          </cell>
          <cell r="H64">
            <v>20</v>
          </cell>
          <cell r="I64">
            <v>20</v>
          </cell>
        </row>
        <row r="65">
          <cell r="G65" t="str">
            <v>105311-CES. RURAL CHAÑARAL ALTO</v>
          </cell>
          <cell r="H65">
            <v>9</v>
          </cell>
          <cell r="I65">
            <v>9</v>
          </cell>
        </row>
        <row r="66">
          <cell r="G66" t="str">
            <v>105312-CES. RURAL CAREN</v>
          </cell>
          <cell r="H66">
            <v>6</v>
          </cell>
          <cell r="I66">
            <v>6</v>
          </cell>
        </row>
        <row r="67">
          <cell r="G67" t="str">
            <v>04304-PUNITAQUI</v>
          </cell>
          <cell r="H67">
            <v>13</v>
          </cell>
          <cell r="I67">
            <v>13</v>
          </cell>
        </row>
        <row r="68">
          <cell r="G68" t="str">
            <v>105308-CES. RURAL PUNITAQUI</v>
          </cell>
          <cell r="H68">
            <v>13</v>
          </cell>
          <cell r="I68">
            <v>13</v>
          </cell>
        </row>
        <row r="69">
          <cell r="G69" t="str">
            <v>Total general</v>
          </cell>
          <cell r="H69">
            <v>996</v>
          </cell>
          <cell r="I69">
            <v>996</v>
          </cell>
        </row>
      </sheetData>
      <sheetData sheetId="6">
        <row r="3">
          <cell r="G3" t="str">
            <v>Suma de Total</v>
          </cell>
          <cell r="H3" t="str">
            <v>Etiquetas de columna</v>
          </cell>
          <cell r="W3" t="str">
            <v>Suma de Total</v>
          </cell>
          <cell r="X3" t="str">
            <v>Etiquetas de columna</v>
          </cell>
          <cell r="AM3" t="str">
            <v>Suma de Total</v>
          </cell>
          <cell r="AN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 t="str">
            <v>Total general</v>
          </cell>
          <cell r="W4" t="str">
            <v>Etiquetas de fila</v>
          </cell>
          <cell r="X4">
            <v>1</v>
          </cell>
          <cell r="Y4">
            <v>2</v>
          </cell>
          <cell r="Z4">
            <v>3</v>
          </cell>
          <cell r="AA4">
            <v>4</v>
          </cell>
          <cell r="AB4">
            <v>5</v>
          </cell>
          <cell r="AC4">
            <v>6</v>
          </cell>
          <cell r="AD4">
            <v>7</v>
          </cell>
          <cell r="AE4" t="str">
            <v>Total general</v>
          </cell>
          <cell r="AM4" t="str">
            <v>Etiquetas de fila</v>
          </cell>
          <cell r="AN4">
            <v>1</v>
          </cell>
          <cell r="AO4">
            <v>3</v>
          </cell>
          <cell r="AP4">
            <v>4</v>
          </cell>
          <cell r="AQ4">
            <v>5</v>
          </cell>
          <cell r="AR4">
            <v>6</v>
          </cell>
          <cell r="AS4">
            <v>7</v>
          </cell>
          <cell r="AT4" t="str">
            <v>Total general</v>
          </cell>
        </row>
        <row r="5">
          <cell r="G5" t="str">
            <v>04101-LA SERENA</v>
          </cell>
          <cell r="H5">
            <v>118</v>
          </cell>
          <cell r="J5">
            <v>227</v>
          </cell>
          <cell r="K5">
            <v>448</v>
          </cell>
          <cell r="L5">
            <v>252</v>
          </cell>
          <cell r="M5">
            <v>385</v>
          </cell>
          <cell r="N5">
            <v>416</v>
          </cell>
          <cell r="O5">
            <v>1846</v>
          </cell>
          <cell r="W5" t="str">
            <v>04101-LA SERENA</v>
          </cell>
          <cell r="X5">
            <v>109</v>
          </cell>
          <cell r="Z5">
            <v>172</v>
          </cell>
          <cell r="AA5">
            <v>70</v>
          </cell>
          <cell r="AB5">
            <v>94</v>
          </cell>
          <cell r="AC5">
            <v>66</v>
          </cell>
          <cell r="AD5">
            <v>122</v>
          </cell>
          <cell r="AE5">
            <v>633</v>
          </cell>
          <cell r="AM5" t="str">
            <v>04101-LA SERENA</v>
          </cell>
          <cell r="AN5">
            <v>99</v>
          </cell>
          <cell r="AO5">
            <v>103</v>
          </cell>
          <cell r="AP5">
            <v>119</v>
          </cell>
          <cell r="AQ5">
            <v>242</v>
          </cell>
          <cell r="AR5">
            <v>194</v>
          </cell>
          <cell r="AS5">
            <v>177</v>
          </cell>
          <cell r="AT5">
            <v>934</v>
          </cell>
        </row>
        <row r="6">
          <cell r="G6" t="str">
            <v>105300-CES. CARDENAL CARO</v>
          </cell>
          <cell r="H6">
            <v>68</v>
          </cell>
          <cell r="J6">
            <v>119</v>
          </cell>
          <cell r="K6">
            <v>21</v>
          </cell>
          <cell r="L6">
            <v>25</v>
          </cell>
          <cell r="M6">
            <v>28</v>
          </cell>
          <cell r="N6">
            <v>75</v>
          </cell>
          <cell r="O6">
            <v>336</v>
          </cell>
          <cell r="W6" t="str">
            <v>105100-HOSPITAL LA SERENA</v>
          </cell>
          <cell r="AA6">
            <v>7</v>
          </cell>
          <cell r="AE6">
            <v>7</v>
          </cell>
          <cell r="AM6" t="str">
            <v>105300-CES. CARDENAL CARO</v>
          </cell>
          <cell r="AP6">
            <v>33</v>
          </cell>
          <cell r="AQ6">
            <v>45</v>
          </cell>
          <cell r="AR6">
            <v>42</v>
          </cell>
          <cell r="AS6">
            <v>14</v>
          </cell>
          <cell r="AT6">
            <v>134</v>
          </cell>
        </row>
        <row r="7">
          <cell r="G7" t="str">
            <v>105301-CES. LAS COMPAÑIAS</v>
          </cell>
          <cell r="H7">
            <v>2</v>
          </cell>
          <cell r="J7">
            <v>4</v>
          </cell>
          <cell r="K7">
            <v>5</v>
          </cell>
          <cell r="L7">
            <v>5</v>
          </cell>
          <cell r="M7">
            <v>5</v>
          </cell>
          <cell r="O7">
            <v>21</v>
          </cell>
          <cell r="W7" t="str">
            <v>105300-CES. CARDENAL CARO</v>
          </cell>
          <cell r="X7">
            <v>93</v>
          </cell>
          <cell r="Z7">
            <v>123</v>
          </cell>
          <cell r="AA7">
            <v>24</v>
          </cell>
          <cell r="AB7">
            <v>41</v>
          </cell>
          <cell r="AC7">
            <v>30</v>
          </cell>
          <cell r="AD7">
            <v>71</v>
          </cell>
          <cell r="AE7">
            <v>382</v>
          </cell>
          <cell r="AM7" t="str">
            <v>105301-CES. LAS COMPAÑIAS</v>
          </cell>
          <cell r="AN7">
            <v>50</v>
          </cell>
          <cell r="AO7">
            <v>1</v>
          </cell>
          <cell r="AP7">
            <v>3</v>
          </cell>
          <cell r="AQ7">
            <v>7</v>
          </cell>
          <cell r="AR7">
            <v>3</v>
          </cell>
          <cell r="AT7">
            <v>64</v>
          </cell>
        </row>
        <row r="8">
          <cell r="G8" t="str">
            <v>105302-CES. PEDRO AGUIRRE C.</v>
          </cell>
          <cell r="H8">
            <v>27</v>
          </cell>
          <cell r="J8">
            <v>70</v>
          </cell>
          <cell r="K8">
            <v>46</v>
          </cell>
          <cell r="L8">
            <v>51</v>
          </cell>
          <cell r="M8">
            <v>52</v>
          </cell>
          <cell r="N8">
            <v>2</v>
          </cell>
          <cell r="O8">
            <v>248</v>
          </cell>
          <cell r="W8" t="str">
            <v>105301-CES. LAS COMPAÑIAS</v>
          </cell>
          <cell r="Z8">
            <v>2</v>
          </cell>
          <cell r="AB8">
            <v>4</v>
          </cell>
          <cell r="AC8">
            <v>4</v>
          </cell>
          <cell r="AE8">
            <v>10</v>
          </cell>
          <cell r="AM8" t="str">
            <v>105302-CES. PEDRO AGUIRRE C.</v>
          </cell>
          <cell r="AN8">
            <v>30</v>
          </cell>
          <cell r="AO8">
            <v>83</v>
          </cell>
          <cell r="AP8">
            <v>40</v>
          </cell>
          <cell r="AQ8">
            <v>27</v>
          </cell>
          <cell r="AR8">
            <v>75</v>
          </cell>
          <cell r="AS8">
            <v>56</v>
          </cell>
          <cell r="AT8">
            <v>311</v>
          </cell>
        </row>
        <row r="9">
          <cell r="G9" t="str">
            <v>105313-CES. SCHAFFHAUSER</v>
          </cell>
          <cell r="H9">
            <v>8</v>
          </cell>
          <cell r="J9">
            <v>8</v>
          </cell>
          <cell r="K9">
            <v>2</v>
          </cell>
          <cell r="L9">
            <v>9</v>
          </cell>
          <cell r="M9">
            <v>12</v>
          </cell>
          <cell r="O9">
            <v>39</v>
          </cell>
          <cell r="W9" t="str">
            <v>105302-CES. PEDRO AGUIRRE C.</v>
          </cell>
          <cell r="X9">
            <v>6</v>
          </cell>
          <cell r="Z9">
            <v>29</v>
          </cell>
          <cell r="AA9">
            <v>2</v>
          </cell>
          <cell r="AB9">
            <v>23</v>
          </cell>
          <cell r="AC9">
            <v>12</v>
          </cell>
          <cell r="AD9">
            <v>30</v>
          </cell>
          <cell r="AE9">
            <v>102</v>
          </cell>
          <cell r="AM9" t="str">
            <v>105313-CES. SCHAFFHAUSER</v>
          </cell>
          <cell r="AN9">
            <v>13</v>
          </cell>
          <cell r="AO9">
            <v>13</v>
          </cell>
          <cell r="AP9">
            <v>15</v>
          </cell>
          <cell r="AQ9">
            <v>8</v>
          </cell>
          <cell r="AR9">
            <v>24</v>
          </cell>
          <cell r="AS9">
            <v>8</v>
          </cell>
          <cell r="AT9">
            <v>81</v>
          </cell>
        </row>
        <row r="10">
          <cell r="G10" t="str">
            <v>105319-CES. CARDENAL R.S.H.</v>
          </cell>
          <cell r="H10">
            <v>5</v>
          </cell>
          <cell r="J10">
            <v>10</v>
          </cell>
          <cell r="K10">
            <v>335</v>
          </cell>
          <cell r="L10">
            <v>134</v>
          </cell>
          <cell r="M10">
            <v>264</v>
          </cell>
          <cell r="N10">
            <v>330</v>
          </cell>
          <cell r="O10">
            <v>1078</v>
          </cell>
          <cell r="W10" t="str">
            <v>105313-CES. SCHAFFHAUSER</v>
          </cell>
          <cell r="X10">
            <v>8</v>
          </cell>
          <cell r="Z10">
            <v>8</v>
          </cell>
          <cell r="AA10">
            <v>6</v>
          </cell>
          <cell r="AB10">
            <v>6</v>
          </cell>
          <cell r="AC10">
            <v>6</v>
          </cell>
          <cell r="AD10">
            <v>7</v>
          </cell>
          <cell r="AE10">
            <v>41</v>
          </cell>
          <cell r="AM10" t="str">
            <v>105319-CES. CARDENAL R.S.H.</v>
          </cell>
          <cell r="AN10">
            <v>6</v>
          </cell>
          <cell r="AO10">
            <v>6</v>
          </cell>
          <cell r="AP10">
            <v>28</v>
          </cell>
          <cell r="AQ10">
            <v>75</v>
          </cell>
          <cell r="AR10">
            <v>48</v>
          </cell>
          <cell r="AS10">
            <v>48</v>
          </cell>
          <cell r="AT10">
            <v>211</v>
          </cell>
        </row>
        <row r="11">
          <cell r="G11" t="str">
            <v>105325-CESFAM JUAN PABLO II</v>
          </cell>
          <cell r="H11">
            <v>8</v>
          </cell>
          <cell r="J11">
            <v>16</v>
          </cell>
          <cell r="K11">
            <v>39</v>
          </cell>
          <cell r="L11">
            <v>28</v>
          </cell>
          <cell r="M11">
            <v>24</v>
          </cell>
          <cell r="N11">
            <v>9</v>
          </cell>
          <cell r="O11">
            <v>124</v>
          </cell>
          <cell r="W11" t="str">
            <v>105319-CES. CARDENAL R.S.H.</v>
          </cell>
          <cell r="Z11">
            <v>1</v>
          </cell>
          <cell r="AA11">
            <v>1</v>
          </cell>
          <cell r="AB11">
            <v>4</v>
          </cell>
          <cell r="AC11">
            <v>3</v>
          </cell>
          <cell r="AD11">
            <v>6</v>
          </cell>
          <cell r="AE11">
            <v>15</v>
          </cell>
          <cell r="AM11" t="str">
            <v>105325-CESFAM JUAN PABLO II</v>
          </cell>
          <cell r="AQ11">
            <v>80</v>
          </cell>
          <cell r="AR11">
            <v>2</v>
          </cell>
          <cell r="AS11">
            <v>51</v>
          </cell>
          <cell r="AT11">
            <v>133</v>
          </cell>
        </row>
        <row r="12">
          <cell r="G12" t="str">
            <v>04102-COQUIMBO</v>
          </cell>
          <cell r="H12">
            <v>118</v>
          </cell>
          <cell r="I12">
            <v>56</v>
          </cell>
          <cell r="J12">
            <v>85</v>
          </cell>
          <cell r="K12">
            <v>53</v>
          </cell>
          <cell r="L12">
            <v>115</v>
          </cell>
          <cell r="M12">
            <v>101</v>
          </cell>
          <cell r="N12">
            <v>92</v>
          </cell>
          <cell r="O12">
            <v>620</v>
          </cell>
          <cell r="W12" t="str">
            <v>105325-CESFAM JUAN PABLO II</v>
          </cell>
          <cell r="X12">
            <v>2</v>
          </cell>
          <cell r="Z12">
            <v>9</v>
          </cell>
          <cell r="AA12">
            <v>30</v>
          </cell>
          <cell r="AB12">
            <v>16</v>
          </cell>
          <cell r="AC12">
            <v>11</v>
          </cell>
          <cell r="AD12">
            <v>8</v>
          </cell>
          <cell r="AE12">
            <v>76</v>
          </cell>
          <cell r="AM12" t="str">
            <v>04102-COQUIMBO</v>
          </cell>
          <cell r="AP12">
            <v>8</v>
          </cell>
          <cell r="AQ12">
            <v>14</v>
          </cell>
          <cell r="AR12">
            <v>22</v>
          </cell>
          <cell r="AS12">
            <v>17</v>
          </cell>
          <cell r="AT12">
            <v>61</v>
          </cell>
        </row>
        <row r="13">
          <cell r="G13" t="str">
            <v>105303-CES. SAN JUAN</v>
          </cell>
          <cell r="H13">
            <v>51</v>
          </cell>
          <cell r="I13">
            <v>37</v>
          </cell>
          <cell r="J13">
            <v>13</v>
          </cell>
          <cell r="K13">
            <v>7</v>
          </cell>
          <cell r="L13">
            <v>54</v>
          </cell>
          <cell r="M13">
            <v>63</v>
          </cell>
          <cell r="N13">
            <v>53</v>
          </cell>
          <cell r="O13">
            <v>278</v>
          </cell>
          <cell r="W13" t="str">
            <v>04102-COQUIMBO</v>
          </cell>
          <cell r="X13">
            <v>18</v>
          </cell>
          <cell r="Y13">
            <v>31</v>
          </cell>
          <cell r="Z13">
            <v>84</v>
          </cell>
          <cell r="AA13">
            <v>76</v>
          </cell>
          <cell r="AB13">
            <v>44</v>
          </cell>
          <cell r="AC13">
            <v>51</v>
          </cell>
          <cell r="AD13">
            <v>30</v>
          </cell>
          <cell r="AE13">
            <v>334</v>
          </cell>
          <cell r="AM13" t="str">
            <v>105303-CES. SAN JUAN</v>
          </cell>
          <cell r="AP13">
            <v>2</v>
          </cell>
          <cell r="AQ13">
            <v>5</v>
          </cell>
          <cell r="AR13">
            <v>7</v>
          </cell>
          <cell r="AS13">
            <v>7</v>
          </cell>
          <cell r="AT13">
            <v>21</v>
          </cell>
        </row>
        <row r="14">
          <cell r="G14" t="str">
            <v>105304-CES. SANTA CECILIA</v>
          </cell>
          <cell r="H14">
            <v>11</v>
          </cell>
          <cell r="I14">
            <v>11</v>
          </cell>
          <cell r="J14">
            <v>19</v>
          </cell>
          <cell r="L14">
            <v>2</v>
          </cell>
          <cell r="M14">
            <v>2</v>
          </cell>
          <cell r="N14">
            <v>1</v>
          </cell>
          <cell r="O14">
            <v>46</v>
          </cell>
          <cell r="W14" t="str">
            <v>105101-HOSPITAL COQUIMBO</v>
          </cell>
          <cell r="AC14">
            <v>1</v>
          </cell>
          <cell r="AD14">
            <v>1</v>
          </cell>
          <cell r="AE14">
            <v>2</v>
          </cell>
          <cell r="AM14" t="str">
            <v>105304-CES. SANTA CECILIA</v>
          </cell>
          <cell r="AQ14">
            <v>1</v>
          </cell>
          <cell r="AS14">
            <v>2</v>
          </cell>
          <cell r="AT14">
            <v>3</v>
          </cell>
        </row>
        <row r="15">
          <cell r="G15" t="str">
            <v>105305-CES. TIERRAS BLANCAS</v>
          </cell>
          <cell r="H15">
            <v>37</v>
          </cell>
          <cell r="J15">
            <v>2</v>
          </cell>
          <cell r="K15">
            <v>4</v>
          </cell>
          <cell r="O15">
            <v>43</v>
          </cell>
          <cell r="W15" t="str">
            <v>105303-CES. SAN JUAN</v>
          </cell>
          <cell r="X15">
            <v>5</v>
          </cell>
          <cell r="Y15">
            <v>9</v>
          </cell>
          <cell r="Z15">
            <v>59</v>
          </cell>
          <cell r="AA15">
            <v>54</v>
          </cell>
          <cell r="AB15">
            <v>10</v>
          </cell>
          <cell r="AC15">
            <v>18</v>
          </cell>
          <cell r="AD15">
            <v>14</v>
          </cell>
          <cell r="AE15">
            <v>169</v>
          </cell>
          <cell r="AM15" t="str">
            <v>105305-CES. TIERRAS BLANCAS</v>
          </cell>
          <cell r="AR15">
            <v>9</v>
          </cell>
          <cell r="AS15">
            <v>4</v>
          </cell>
          <cell r="AT15">
            <v>13</v>
          </cell>
        </row>
        <row r="16">
          <cell r="G16" t="str">
            <v>105321-CES. RURAL  TONGOY</v>
          </cell>
          <cell r="H16">
            <v>2</v>
          </cell>
          <cell r="J16">
            <v>7</v>
          </cell>
          <cell r="K16">
            <v>9</v>
          </cell>
          <cell r="L16">
            <v>14</v>
          </cell>
          <cell r="M16">
            <v>9</v>
          </cell>
          <cell r="N16">
            <v>13</v>
          </cell>
          <cell r="O16">
            <v>54</v>
          </cell>
          <cell r="W16" t="str">
            <v>105304-CES. SANTA CECILIA</v>
          </cell>
          <cell r="X16">
            <v>7</v>
          </cell>
          <cell r="Y16">
            <v>9</v>
          </cell>
          <cell r="Z16">
            <v>5</v>
          </cell>
          <cell r="AB16">
            <v>5</v>
          </cell>
          <cell r="AC16">
            <v>1</v>
          </cell>
          <cell r="AD16">
            <v>1</v>
          </cell>
          <cell r="AE16">
            <v>28</v>
          </cell>
          <cell r="AM16" t="str">
            <v>105321-CES. RURAL  TONGOY</v>
          </cell>
          <cell r="AP16">
            <v>3</v>
          </cell>
          <cell r="AQ16">
            <v>3</v>
          </cell>
          <cell r="AS16">
            <v>2</v>
          </cell>
          <cell r="AT16">
            <v>8</v>
          </cell>
        </row>
        <row r="17">
          <cell r="G17" t="str">
            <v>105323-CES. DR. SERGIO AGUILAR</v>
          </cell>
          <cell r="I17">
            <v>6</v>
          </cell>
          <cell r="J17">
            <v>1</v>
          </cell>
          <cell r="K17">
            <v>25</v>
          </cell>
          <cell r="L17">
            <v>25</v>
          </cell>
          <cell r="M17">
            <v>10</v>
          </cell>
          <cell r="N17">
            <v>25</v>
          </cell>
          <cell r="O17">
            <v>92</v>
          </cell>
          <cell r="W17" t="str">
            <v>105305-CES. TIERRAS BLANCAS</v>
          </cell>
          <cell r="X17">
            <v>2</v>
          </cell>
          <cell r="Z17">
            <v>7</v>
          </cell>
          <cell r="AA17">
            <v>9</v>
          </cell>
          <cell r="AB17">
            <v>8</v>
          </cell>
          <cell r="AC17">
            <v>5</v>
          </cell>
          <cell r="AD17">
            <v>6</v>
          </cell>
          <cell r="AE17">
            <v>37</v>
          </cell>
          <cell r="AM17" t="str">
            <v>105323-CES. DR. SERGIO AGUILAR</v>
          </cell>
          <cell r="AP17">
            <v>3</v>
          </cell>
          <cell r="AQ17">
            <v>5</v>
          </cell>
          <cell r="AR17">
            <v>6</v>
          </cell>
          <cell r="AS17">
            <v>2</v>
          </cell>
          <cell r="AT17">
            <v>16</v>
          </cell>
        </row>
        <row r="18">
          <cell r="G18" t="str">
            <v>105405-P.S.R. GUANAQUEROS</v>
          </cell>
          <cell r="M18">
            <v>1</v>
          </cell>
          <cell r="O18">
            <v>1</v>
          </cell>
          <cell r="W18" t="str">
            <v>105321-CES. RURAL  TONGOY</v>
          </cell>
          <cell r="X18">
            <v>1</v>
          </cell>
          <cell r="Z18">
            <v>2</v>
          </cell>
          <cell r="AA18">
            <v>4</v>
          </cell>
          <cell r="AB18">
            <v>7</v>
          </cell>
          <cell r="AC18">
            <v>5</v>
          </cell>
          <cell r="AD18">
            <v>3</v>
          </cell>
          <cell r="AE18">
            <v>22</v>
          </cell>
          <cell r="AM18" t="str">
            <v>04104-LA HIGUERA</v>
          </cell>
          <cell r="AQ18">
            <v>1</v>
          </cell>
          <cell r="AT18">
            <v>1</v>
          </cell>
        </row>
        <row r="19">
          <cell r="G19" t="str">
            <v>200273-CECOF PUNTA MIRA</v>
          </cell>
          <cell r="H19">
            <v>17</v>
          </cell>
          <cell r="I19">
            <v>2</v>
          </cell>
          <cell r="J19">
            <v>43</v>
          </cell>
          <cell r="K19">
            <v>8</v>
          </cell>
          <cell r="L19">
            <v>20</v>
          </cell>
          <cell r="M19">
            <v>16</v>
          </cell>
          <cell r="O19">
            <v>106</v>
          </cell>
          <cell r="W19" t="str">
            <v>105323-CES. DR. SERGIO AGUILAR</v>
          </cell>
          <cell r="Y19">
            <v>4</v>
          </cell>
          <cell r="AA19">
            <v>5</v>
          </cell>
          <cell r="AB19">
            <v>10</v>
          </cell>
          <cell r="AC19">
            <v>11</v>
          </cell>
          <cell r="AD19">
            <v>5</v>
          </cell>
          <cell r="AE19">
            <v>35</v>
          </cell>
          <cell r="AM19" t="str">
            <v>105505-P.S.R. LOS CHOROS</v>
          </cell>
          <cell r="AQ19">
            <v>1</v>
          </cell>
          <cell r="AT19">
            <v>1</v>
          </cell>
        </row>
        <row r="20">
          <cell r="G20" t="str">
            <v>04105-PAIHUANO</v>
          </cell>
          <cell r="L20">
            <v>1</v>
          </cell>
          <cell r="N20">
            <v>2</v>
          </cell>
          <cell r="O20">
            <v>3</v>
          </cell>
          <cell r="W20" t="str">
            <v>105405-P.S.R. GUANAQUEROS</v>
          </cell>
          <cell r="Z20">
            <v>1</v>
          </cell>
          <cell r="AE20">
            <v>1</v>
          </cell>
          <cell r="AM20" t="str">
            <v>04105-PAIHUANO</v>
          </cell>
          <cell r="AR20">
            <v>1</v>
          </cell>
          <cell r="AS20">
            <v>1</v>
          </cell>
          <cell r="AT20">
            <v>2</v>
          </cell>
        </row>
        <row r="21">
          <cell r="G21" t="str">
            <v>105306-CES. PAIHUANO</v>
          </cell>
          <cell r="L21">
            <v>1</v>
          </cell>
          <cell r="N21">
            <v>2</v>
          </cell>
          <cell r="O21">
            <v>3</v>
          </cell>
          <cell r="W21" t="str">
            <v>200273-CECOF PUNTA MIRA</v>
          </cell>
          <cell r="X21">
            <v>3</v>
          </cell>
          <cell r="Y21">
            <v>9</v>
          </cell>
          <cell r="Z21">
            <v>10</v>
          </cell>
          <cell r="AA21">
            <v>4</v>
          </cell>
          <cell r="AB21">
            <v>4</v>
          </cell>
          <cell r="AC21">
            <v>10</v>
          </cell>
          <cell r="AE21">
            <v>40</v>
          </cell>
          <cell r="AM21" t="str">
            <v>105306-CES. PAIHUANO</v>
          </cell>
          <cell r="AR21">
            <v>1</v>
          </cell>
          <cell r="AS21">
            <v>1</v>
          </cell>
          <cell r="AT21">
            <v>2</v>
          </cell>
        </row>
        <row r="22">
          <cell r="G22" t="str">
            <v>04106-VICUÑA</v>
          </cell>
          <cell r="H22">
            <v>1</v>
          </cell>
          <cell r="L22">
            <v>20</v>
          </cell>
          <cell r="M22">
            <v>10</v>
          </cell>
          <cell r="N22">
            <v>5</v>
          </cell>
          <cell r="O22">
            <v>36</v>
          </cell>
          <cell r="W22" t="str">
            <v>04105-PAIHUANO</v>
          </cell>
          <cell r="AA22">
            <v>2</v>
          </cell>
          <cell r="AB22">
            <v>1</v>
          </cell>
          <cell r="AC22">
            <v>1</v>
          </cell>
          <cell r="AD22">
            <v>6</v>
          </cell>
          <cell r="AE22">
            <v>10</v>
          </cell>
          <cell r="AM22" t="str">
            <v>04106-VICUÑA</v>
          </cell>
          <cell r="AQ22">
            <v>4</v>
          </cell>
          <cell r="AR22">
            <v>7</v>
          </cell>
          <cell r="AS22">
            <v>13</v>
          </cell>
          <cell r="AT22">
            <v>24</v>
          </cell>
        </row>
        <row r="23">
          <cell r="G23" t="str">
            <v>105467-P.S.R. DIAGUITAS</v>
          </cell>
          <cell r="L23">
            <v>2</v>
          </cell>
          <cell r="M23">
            <v>2</v>
          </cell>
          <cell r="N23">
            <v>1</v>
          </cell>
          <cell r="O23">
            <v>5</v>
          </cell>
          <cell r="W23" t="str">
            <v>105306-CES. PAIHUANO</v>
          </cell>
          <cell r="AA23">
            <v>2</v>
          </cell>
          <cell r="AB23">
            <v>1</v>
          </cell>
          <cell r="AC23">
            <v>1</v>
          </cell>
          <cell r="AD23">
            <v>6</v>
          </cell>
          <cell r="AE23">
            <v>10</v>
          </cell>
          <cell r="AM23" t="str">
            <v>105467-P.S.R. DIAGUITAS</v>
          </cell>
          <cell r="AQ23">
            <v>1</v>
          </cell>
          <cell r="AR23">
            <v>1</v>
          </cell>
          <cell r="AS23">
            <v>1</v>
          </cell>
          <cell r="AT23">
            <v>3</v>
          </cell>
        </row>
        <row r="24">
          <cell r="G24" t="str">
            <v>105468-P.S.R. EL MOLLE</v>
          </cell>
          <cell r="L24">
            <v>2</v>
          </cell>
          <cell r="O24">
            <v>2</v>
          </cell>
          <cell r="W24" t="str">
            <v>04106-VICUÑA</v>
          </cell>
          <cell r="AB24">
            <v>3</v>
          </cell>
          <cell r="AC24">
            <v>14</v>
          </cell>
          <cell r="AD24">
            <v>15</v>
          </cell>
          <cell r="AE24">
            <v>32</v>
          </cell>
          <cell r="AM24" t="str">
            <v>105468-P.S.R. EL MOLLE</v>
          </cell>
          <cell r="AS24">
            <v>1</v>
          </cell>
          <cell r="AT24">
            <v>1</v>
          </cell>
        </row>
        <row r="25">
          <cell r="G25" t="str">
            <v>105469-P.S.R. EL TAMBO</v>
          </cell>
          <cell r="L25">
            <v>2</v>
          </cell>
          <cell r="O25">
            <v>2</v>
          </cell>
          <cell r="W25" t="str">
            <v>105467-P.S.R. DIAGUITAS</v>
          </cell>
          <cell r="AC25">
            <v>3</v>
          </cell>
          <cell r="AD25">
            <v>1</v>
          </cell>
          <cell r="AE25">
            <v>4</v>
          </cell>
          <cell r="AM25" t="str">
            <v>105469-P.S.R. EL TAMBO</v>
          </cell>
          <cell r="AQ25">
            <v>1</v>
          </cell>
          <cell r="AR25">
            <v>1</v>
          </cell>
          <cell r="AT25">
            <v>2</v>
          </cell>
        </row>
        <row r="26">
          <cell r="G26" t="str">
            <v>105472-P.S.R. RIVADAVIA</v>
          </cell>
          <cell r="L26">
            <v>2</v>
          </cell>
          <cell r="M26">
            <v>1</v>
          </cell>
          <cell r="O26">
            <v>3</v>
          </cell>
          <cell r="W26" t="str">
            <v>105468-P.S.R. EL MOLLE</v>
          </cell>
          <cell r="AB26">
            <v>1</v>
          </cell>
          <cell r="AD26">
            <v>1</v>
          </cell>
          <cell r="AE26">
            <v>2</v>
          </cell>
          <cell r="AM26" t="str">
            <v>105471-P.S.R. PERALILLO</v>
          </cell>
          <cell r="AQ26">
            <v>2</v>
          </cell>
          <cell r="AR26">
            <v>1</v>
          </cell>
          <cell r="AS26">
            <v>4</v>
          </cell>
          <cell r="AT26">
            <v>7</v>
          </cell>
        </row>
        <row r="27">
          <cell r="G27" t="str">
            <v>105473-P.S.R. TALCUNA</v>
          </cell>
          <cell r="L27">
            <v>6</v>
          </cell>
          <cell r="O27">
            <v>6</v>
          </cell>
          <cell r="W27" t="str">
            <v>105471-P.S.R. PERALILLO</v>
          </cell>
          <cell r="AB27">
            <v>1</v>
          </cell>
          <cell r="AC27">
            <v>3</v>
          </cell>
          <cell r="AE27">
            <v>4</v>
          </cell>
          <cell r="AM27" t="str">
            <v>105472-P.S.R. RIVADAVIA</v>
          </cell>
          <cell r="AS27">
            <v>2</v>
          </cell>
          <cell r="AT27">
            <v>2</v>
          </cell>
        </row>
        <row r="28">
          <cell r="G28" t="str">
            <v>105474-P.S.R. CHAPILCA</v>
          </cell>
          <cell r="H28">
            <v>1</v>
          </cell>
          <cell r="L28">
            <v>2</v>
          </cell>
          <cell r="O28">
            <v>3</v>
          </cell>
          <cell r="W28" t="str">
            <v>105472-P.S.R. RIVADAVIA</v>
          </cell>
          <cell r="AC28">
            <v>2</v>
          </cell>
          <cell r="AD28">
            <v>3</v>
          </cell>
          <cell r="AE28">
            <v>5</v>
          </cell>
          <cell r="AM28" t="str">
            <v>105473-P.S.R. TALCUNA</v>
          </cell>
          <cell r="AS28">
            <v>1</v>
          </cell>
          <cell r="AT28">
            <v>1</v>
          </cell>
        </row>
        <row r="29">
          <cell r="G29" t="str">
            <v>105502-P.S.R. CALINGASTA</v>
          </cell>
          <cell r="L29">
            <v>4</v>
          </cell>
          <cell r="M29">
            <v>7</v>
          </cell>
          <cell r="N29">
            <v>4</v>
          </cell>
          <cell r="O29">
            <v>15</v>
          </cell>
          <cell r="W29" t="str">
            <v>105473-P.S.R. TALCUNA</v>
          </cell>
          <cell r="AC29">
            <v>3</v>
          </cell>
          <cell r="AD29">
            <v>4</v>
          </cell>
          <cell r="AE29">
            <v>7</v>
          </cell>
          <cell r="AM29" t="str">
            <v>105474-P.S.R. CHAPILCA</v>
          </cell>
          <cell r="AS29">
            <v>1</v>
          </cell>
          <cell r="AT29">
            <v>1</v>
          </cell>
        </row>
        <row r="30">
          <cell r="G30" t="str">
            <v>04201-ILLAPEL</v>
          </cell>
          <cell r="H30">
            <v>1</v>
          </cell>
          <cell r="I30">
            <v>3</v>
          </cell>
          <cell r="J30">
            <v>8</v>
          </cell>
          <cell r="M30">
            <v>2</v>
          </cell>
          <cell r="N30">
            <v>10</v>
          </cell>
          <cell r="O30">
            <v>24</v>
          </cell>
          <cell r="W30" t="str">
            <v>105502-P.S.R. CALINGASTA</v>
          </cell>
          <cell r="AB30">
            <v>1</v>
          </cell>
          <cell r="AC30">
            <v>3</v>
          </cell>
          <cell r="AD30">
            <v>6</v>
          </cell>
          <cell r="AE30">
            <v>10</v>
          </cell>
          <cell r="AM30" t="str">
            <v>105502-P.S.R. CALINGASTA</v>
          </cell>
          <cell r="AR30">
            <v>2</v>
          </cell>
          <cell r="AS30">
            <v>3</v>
          </cell>
          <cell r="AT30">
            <v>5</v>
          </cell>
        </row>
        <row r="31">
          <cell r="G31" t="str">
            <v>105103-HOSPITAL ILLAPEL</v>
          </cell>
          <cell r="I31">
            <v>1</v>
          </cell>
          <cell r="O31">
            <v>1</v>
          </cell>
          <cell r="W31" t="str">
            <v>04201-ILLAPEL</v>
          </cell>
          <cell r="X31">
            <v>1</v>
          </cell>
          <cell r="Y31">
            <v>1</v>
          </cell>
          <cell r="AA31">
            <v>2</v>
          </cell>
          <cell r="AC31">
            <v>2</v>
          </cell>
          <cell r="AD31">
            <v>14</v>
          </cell>
          <cell r="AE31">
            <v>20</v>
          </cell>
          <cell r="AM31" t="str">
            <v>105509-P.S.R. GUALLIGUAICA</v>
          </cell>
          <cell r="AR31">
            <v>2</v>
          </cell>
          <cell r="AT31">
            <v>2</v>
          </cell>
        </row>
        <row r="32">
          <cell r="G32" t="str">
            <v>105326-CESFAM SAN RAFAEL</v>
          </cell>
          <cell r="H32">
            <v>1</v>
          </cell>
          <cell r="I32">
            <v>1</v>
          </cell>
          <cell r="J32">
            <v>1</v>
          </cell>
          <cell r="M32">
            <v>2</v>
          </cell>
          <cell r="N32">
            <v>10</v>
          </cell>
          <cell r="O32">
            <v>15</v>
          </cell>
          <cell r="W32" t="str">
            <v>105326-CESFAM SAN RAFAEL</v>
          </cell>
          <cell r="X32">
            <v>1</v>
          </cell>
          <cell r="Y32">
            <v>1</v>
          </cell>
          <cell r="AA32">
            <v>2</v>
          </cell>
          <cell r="AC32">
            <v>2</v>
          </cell>
          <cell r="AD32">
            <v>14</v>
          </cell>
          <cell r="AE32">
            <v>20</v>
          </cell>
          <cell r="AM32" t="str">
            <v>04201-ILLAPEL</v>
          </cell>
          <cell r="AR32">
            <v>1</v>
          </cell>
          <cell r="AS32">
            <v>13</v>
          </cell>
          <cell r="AT32">
            <v>14</v>
          </cell>
        </row>
        <row r="33">
          <cell r="G33" t="str">
            <v>200366-CESFAM URBANO II</v>
          </cell>
          <cell r="I33">
            <v>1</v>
          </cell>
          <cell r="J33">
            <v>7</v>
          </cell>
          <cell r="O33">
            <v>8</v>
          </cell>
          <cell r="W33" t="str">
            <v>04202-CANELA</v>
          </cell>
          <cell r="AB33">
            <v>2</v>
          </cell>
          <cell r="AC33">
            <v>6</v>
          </cell>
          <cell r="AE33">
            <v>8</v>
          </cell>
          <cell r="AM33" t="str">
            <v>105326-CESFAM SAN RAFAEL</v>
          </cell>
          <cell r="AR33">
            <v>1</v>
          </cell>
          <cell r="AS33">
            <v>13</v>
          </cell>
          <cell r="AT33">
            <v>14</v>
          </cell>
        </row>
        <row r="34">
          <cell r="G34" t="str">
            <v>04202-CANELA</v>
          </cell>
          <cell r="N34">
            <v>1</v>
          </cell>
          <cell r="O34">
            <v>1</v>
          </cell>
          <cell r="W34" t="str">
            <v>105309-CES. RURAL CANELA</v>
          </cell>
          <cell r="AB34">
            <v>2</v>
          </cell>
          <cell r="AC34">
            <v>6</v>
          </cell>
          <cell r="AE34">
            <v>8</v>
          </cell>
          <cell r="AM34" t="str">
            <v>04203-LOS VILOS</v>
          </cell>
          <cell r="AP34">
            <v>2</v>
          </cell>
          <cell r="AQ34">
            <v>1</v>
          </cell>
          <cell r="AR34">
            <v>1</v>
          </cell>
          <cell r="AS34">
            <v>1</v>
          </cell>
          <cell r="AT34">
            <v>5</v>
          </cell>
        </row>
        <row r="35">
          <cell r="G35" t="str">
            <v>105309-CES. RURAL CANELA</v>
          </cell>
          <cell r="N35">
            <v>1</v>
          </cell>
          <cell r="O35">
            <v>1</v>
          </cell>
          <cell r="W35" t="str">
            <v>04203-LOS VILOS</v>
          </cell>
          <cell r="X35">
            <v>1</v>
          </cell>
          <cell r="Z35">
            <v>3</v>
          </cell>
          <cell r="AA35">
            <v>1</v>
          </cell>
          <cell r="AB35">
            <v>6</v>
          </cell>
          <cell r="AC35">
            <v>3</v>
          </cell>
          <cell r="AD35">
            <v>3</v>
          </cell>
          <cell r="AE35">
            <v>17</v>
          </cell>
          <cell r="AM35" t="str">
            <v>105108-HOSPITAL LOS VILOS</v>
          </cell>
          <cell r="AP35">
            <v>2</v>
          </cell>
          <cell r="AT35">
            <v>2</v>
          </cell>
        </row>
        <row r="36">
          <cell r="G36" t="str">
            <v>04203-LOS VILOS</v>
          </cell>
          <cell r="I36">
            <v>1</v>
          </cell>
          <cell r="J36">
            <v>1</v>
          </cell>
          <cell r="O36">
            <v>2</v>
          </cell>
          <cell r="W36" t="str">
            <v>105108-HOSPITAL LOS VILOS</v>
          </cell>
          <cell r="X36">
            <v>1</v>
          </cell>
          <cell r="Z36">
            <v>1</v>
          </cell>
          <cell r="AA36">
            <v>1</v>
          </cell>
          <cell r="AB36">
            <v>3</v>
          </cell>
          <cell r="AC36">
            <v>2</v>
          </cell>
          <cell r="AD36">
            <v>2</v>
          </cell>
          <cell r="AE36">
            <v>10</v>
          </cell>
          <cell r="AM36" t="str">
            <v>105480-P.S.R. QUILIMARI</v>
          </cell>
          <cell r="AQ36">
            <v>1</v>
          </cell>
          <cell r="AR36">
            <v>1</v>
          </cell>
          <cell r="AS36">
            <v>1</v>
          </cell>
          <cell r="AT36">
            <v>3</v>
          </cell>
        </row>
        <row r="37">
          <cell r="G37" t="str">
            <v>105108-HOSPITAL LOS VILOS</v>
          </cell>
          <cell r="I37">
            <v>1</v>
          </cell>
          <cell r="O37">
            <v>1</v>
          </cell>
          <cell r="W37" t="str">
            <v>105480-P.S.R. QUILIMARI</v>
          </cell>
          <cell r="Z37">
            <v>2</v>
          </cell>
          <cell r="AB37">
            <v>3</v>
          </cell>
          <cell r="AC37">
            <v>1</v>
          </cell>
          <cell r="AD37">
            <v>1</v>
          </cell>
          <cell r="AE37">
            <v>7</v>
          </cell>
          <cell r="AM37" t="str">
            <v>04204-SALAMANCA</v>
          </cell>
          <cell r="AR37">
            <v>11</v>
          </cell>
          <cell r="AS37">
            <v>6</v>
          </cell>
          <cell r="AT37">
            <v>17</v>
          </cell>
        </row>
        <row r="38">
          <cell r="G38" t="str">
            <v>105480-P.S.R. QUILIMARI</v>
          </cell>
          <cell r="J38">
            <v>1</v>
          </cell>
          <cell r="O38">
            <v>1</v>
          </cell>
          <cell r="W38" t="str">
            <v>04204-SALAMANCA</v>
          </cell>
          <cell r="AA38">
            <v>8</v>
          </cell>
          <cell r="AB38">
            <v>8</v>
          </cell>
          <cell r="AC38">
            <v>20</v>
          </cell>
          <cell r="AD38">
            <v>3</v>
          </cell>
          <cell r="AE38">
            <v>39</v>
          </cell>
          <cell r="AM38" t="str">
            <v xml:space="preserve">105452-P.S.R. CUNCUMEN                 </v>
          </cell>
          <cell r="AR38">
            <v>4</v>
          </cell>
          <cell r="AS38">
            <v>3</v>
          </cell>
          <cell r="AT38">
            <v>7</v>
          </cell>
        </row>
        <row r="39">
          <cell r="G39" t="str">
            <v>04301-OVALLE</v>
          </cell>
          <cell r="K39">
            <v>3</v>
          </cell>
          <cell r="L39">
            <v>4</v>
          </cell>
          <cell r="M39">
            <v>5</v>
          </cell>
          <cell r="N39">
            <v>67</v>
          </cell>
          <cell r="O39">
            <v>79</v>
          </cell>
          <cell r="W39" t="str">
            <v xml:space="preserve">105452-P.S.R. CUNCUMEN                 </v>
          </cell>
          <cell r="AA39">
            <v>3</v>
          </cell>
          <cell r="AC39">
            <v>6</v>
          </cell>
          <cell r="AE39">
            <v>9</v>
          </cell>
          <cell r="AM39" t="str">
            <v>105458-P.S.R. TAHUINCO</v>
          </cell>
          <cell r="AR39">
            <v>4</v>
          </cell>
          <cell r="AT39">
            <v>4</v>
          </cell>
        </row>
        <row r="40">
          <cell r="G40" t="str">
            <v>105317-CES. JORGE JORDAN D.</v>
          </cell>
          <cell r="L40">
            <v>4</v>
          </cell>
          <cell r="O40">
            <v>4</v>
          </cell>
          <cell r="W40" t="str">
            <v>105453-P.S.R. TRANQUILLA</v>
          </cell>
          <cell r="AB40">
            <v>2</v>
          </cell>
          <cell r="AC40">
            <v>3</v>
          </cell>
          <cell r="AD40">
            <v>2</v>
          </cell>
          <cell r="AE40">
            <v>7</v>
          </cell>
          <cell r="AM40" t="str">
            <v>105491-P.S.R. QUELEN BAJO</v>
          </cell>
          <cell r="AS40">
            <v>3</v>
          </cell>
          <cell r="AT40">
            <v>3</v>
          </cell>
        </row>
        <row r="41">
          <cell r="G41" t="str">
            <v>105322-CES. MARCOS MACUADA</v>
          </cell>
          <cell r="K41">
            <v>3</v>
          </cell>
          <cell r="M41">
            <v>5</v>
          </cell>
          <cell r="N41">
            <v>66</v>
          </cell>
          <cell r="O41">
            <v>74</v>
          </cell>
          <cell r="W41" t="str">
            <v>105458-P.S.R. TAHUINCO</v>
          </cell>
          <cell r="AA41">
            <v>1</v>
          </cell>
          <cell r="AB41">
            <v>2</v>
          </cell>
          <cell r="AC41">
            <v>7</v>
          </cell>
          <cell r="AE41">
            <v>10</v>
          </cell>
          <cell r="AM41" t="str">
            <v>105492-P.S.R. CAMISA</v>
          </cell>
          <cell r="AR41">
            <v>3</v>
          </cell>
          <cell r="AT41">
            <v>3</v>
          </cell>
        </row>
        <row r="42">
          <cell r="G42" t="str">
            <v>105324-CES. SOTAQUI</v>
          </cell>
          <cell r="N42">
            <v>1</v>
          </cell>
          <cell r="O42">
            <v>1</v>
          </cell>
          <cell r="W42" t="str">
            <v>105491-P.S.R. QUELEN BAJO</v>
          </cell>
          <cell r="AB42">
            <v>2</v>
          </cell>
          <cell r="AE42">
            <v>2</v>
          </cell>
          <cell r="AM42" t="str">
            <v>04301-OVALLE</v>
          </cell>
          <cell r="AP42">
            <v>4</v>
          </cell>
          <cell r="AR42">
            <v>4</v>
          </cell>
          <cell r="AS42">
            <v>2</v>
          </cell>
          <cell r="AT42">
            <v>10</v>
          </cell>
        </row>
        <row r="43">
          <cell r="G43" t="str">
            <v>04303-MONTE PATRIA</v>
          </cell>
          <cell r="K43">
            <v>3</v>
          </cell>
          <cell r="M43">
            <v>4</v>
          </cell>
          <cell r="N43">
            <v>3</v>
          </cell>
          <cell r="O43">
            <v>10</v>
          </cell>
          <cell r="W43" t="str">
            <v>105492-P.S.R. CAMISA</v>
          </cell>
          <cell r="AA43">
            <v>4</v>
          </cell>
          <cell r="AB43">
            <v>2</v>
          </cell>
          <cell r="AC43">
            <v>4</v>
          </cell>
          <cell r="AE43">
            <v>10</v>
          </cell>
          <cell r="AM43" t="str">
            <v>105315-CES. RURAL C. DE TAMAYA</v>
          </cell>
          <cell r="AR43">
            <v>1</v>
          </cell>
          <cell r="AT43">
            <v>1</v>
          </cell>
        </row>
        <row r="44">
          <cell r="G44" t="str">
            <v>105307-CES. RURAL MONTE PATRIA</v>
          </cell>
          <cell r="K44">
            <v>1</v>
          </cell>
          <cell r="O44">
            <v>1</v>
          </cell>
          <cell r="W44" t="str">
            <v>105501-P.S.R. ARBOLEDA GRANDE</v>
          </cell>
          <cell r="AD44">
            <v>1</v>
          </cell>
          <cell r="AE44">
            <v>1</v>
          </cell>
          <cell r="AM44" t="str">
            <v>105317-CES. JORGE JORDAN D.</v>
          </cell>
          <cell r="AS44">
            <v>2</v>
          </cell>
          <cell r="AT44">
            <v>2</v>
          </cell>
        </row>
        <row r="45">
          <cell r="G45" t="str">
            <v>105311-CES. RURAL CHAÑARAL ALTO</v>
          </cell>
          <cell r="K45">
            <v>1</v>
          </cell>
          <cell r="M45">
            <v>2</v>
          </cell>
          <cell r="O45">
            <v>3</v>
          </cell>
          <cell r="W45" t="str">
            <v>04301-OVALLE</v>
          </cell>
          <cell r="AA45">
            <v>3</v>
          </cell>
          <cell r="AB45">
            <v>6</v>
          </cell>
          <cell r="AC45">
            <v>14</v>
          </cell>
          <cell r="AD45">
            <v>129</v>
          </cell>
          <cell r="AE45">
            <v>152</v>
          </cell>
          <cell r="AM45" t="str">
            <v>105322-CES. MARCOS MACUADA</v>
          </cell>
          <cell r="AP45">
            <v>4</v>
          </cell>
          <cell r="AR45">
            <v>2</v>
          </cell>
          <cell r="AT45">
            <v>6</v>
          </cell>
        </row>
        <row r="46">
          <cell r="G46" t="str">
            <v>105312-CES. RURAL CAREN</v>
          </cell>
          <cell r="K46">
            <v>1</v>
          </cell>
          <cell r="M46">
            <v>1</v>
          </cell>
          <cell r="O46">
            <v>2</v>
          </cell>
          <cell r="W46" t="str">
            <v>105315-CES. RURAL C. DE TAMAYA</v>
          </cell>
          <cell r="AC46">
            <v>1</v>
          </cell>
          <cell r="AD46">
            <v>9</v>
          </cell>
          <cell r="AE46">
            <v>10</v>
          </cell>
          <cell r="AM46" t="str">
            <v>105324-CES. SOTAQUI</v>
          </cell>
          <cell r="AR46">
            <v>1</v>
          </cell>
          <cell r="AT46">
            <v>1</v>
          </cell>
        </row>
        <row r="47">
          <cell r="G47" t="str">
            <v>105318-CES. RURAL EL PALQUI</v>
          </cell>
          <cell r="M47">
            <v>1</v>
          </cell>
          <cell r="N47">
            <v>3</v>
          </cell>
          <cell r="O47">
            <v>4</v>
          </cell>
          <cell r="W47" t="str">
            <v>105317-CES. JORGE JORDAN D.</v>
          </cell>
          <cell r="AB47">
            <v>6</v>
          </cell>
          <cell r="AC47">
            <v>1</v>
          </cell>
          <cell r="AD47">
            <v>84</v>
          </cell>
          <cell r="AE47">
            <v>91</v>
          </cell>
          <cell r="AM47" t="str">
            <v>04303-MONTE PATRIA</v>
          </cell>
          <cell r="AP47">
            <v>13</v>
          </cell>
          <cell r="AQ47">
            <v>13</v>
          </cell>
          <cell r="AR47">
            <v>11</v>
          </cell>
          <cell r="AS47">
            <v>5</v>
          </cell>
          <cell r="AT47">
            <v>42</v>
          </cell>
        </row>
        <row r="48">
          <cell r="G48" t="str">
            <v>04304-PUNITAQUI</v>
          </cell>
          <cell r="H48">
            <v>2</v>
          </cell>
          <cell r="I48">
            <v>2</v>
          </cell>
          <cell r="L48">
            <v>3</v>
          </cell>
          <cell r="M48">
            <v>2</v>
          </cell>
          <cell r="O48">
            <v>9</v>
          </cell>
          <cell r="W48" t="str">
            <v>105322-CES. MARCOS MACUADA</v>
          </cell>
          <cell r="AA48">
            <v>3</v>
          </cell>
          <cell r="AC48">
            <v>3</v>
          </cell>
          <cell r="AD48">
            <v>10</v>
          </cell>
          <cell r="AE48">
            <v>16</v>
          </cell>
          <cell r="AM48" t="str">
            <v>105307-CES. RURAL MONTE PATRIA</v>
          </cell>
          <cell r="AP48">
            <v>4</v>
          </cell>
          <cell r="AQ48">
            <v>4</v>
          </cell>
          <cell r="AR48">
            <v>3</v>
          </cell>
          <cell r="AT48">
            <v>11</v>
          </cell>
        </row>
        <row r="49">
          <cell r="G49" t="str">
            <v>105308-CES. RURAL PUNITAQUI</v>
          </cell>
          <cell r="H49">
            <v>2</v>
          </cell>
          <cell r="I49">
            <v>2</v>
          </cell>
          <cell r="L49">
            <v>3</v>
          </cell>
          <cell r="M49">
            <v>2</v>
          </cell>
          <cell r="O49">
            <v>9</v>
          </cell>
          <cell r="W49" t="str">
            <v>105324-CES. SOTAQUI</v>
          </cell>
          <cell r="AC49">
            <v>7</v>
          </cell>
          <cell r="AD49">
            <v>17</v>
          </cell>
          <cell r="AE49">
            <v>24</v>
          </cell>
          <cell r="AM49" t="str">
            <v>105311-CES. RURAL CHAÑARAL ALTO</v>
          </cell>
          <cell r="AP49">
            <v>3</v>
          </cell>
          <cell r="AQ49">
            <v>2</v>
          </cell>
          <cell r="AR49">
            <v>2</v>
          </cell>
          <cell r="AS49">
            <v>2</v>
          </cell>
          <cell r="AT49">
            <v>9</v>
          </cell>
        </row>
        <row r="50">
          <cell r="G50" t="str">
            <v>Total general</v>
          </cell>
          <cell r="H50">
            <v>240</v>
          </cell>
          <cell r="I50">
            <v>62</v>
          </cell>
          <cell r="J50">
            <v>321</v>
          </cell>
          <cell r="K50">
            <v>507</v>
          </cell>
          <cell r="L50">
            <v>395</v>
          </cell>
          <cell r="M50">
            <v>509</v>
          </cell>
          <cell r="N50">
            <v>596</v>
          </cell>
          <cell r="O50">
            <v>2630</v>
          </cell>
          <cell r="W50" t="str">
            <v>105415-P.S.R. BARRAZA</v>
          </cell>
          <cell r="AC50">
            <v>1</v>
          </cell>
          <cell r="AD50">
            <v>1</v>
          </cell>
          <cell r="AE50">
            <v>2</v>
          </cell>
          <cell r="AM50" t="str">
            <v>105312-CES. RURAL CAREN</v>
          </cell>
          <cell r="AP50">
            <v>3</v>
          </cell>
          <cell r="AQ50">
            <v>5</v>
          </cell>
          <cell r="AR50">
            <v>4</v>
          </cell>
          <cell r="AS50">
            <v>2</v>
          </cell>
          <cell r="AT50">
            <v>14</v>
          </cell>
        </row>
        <row r="51">
          <cell r="W51" t="str">
            <v>105419-P.S.R. LAS SOSSAS</v>
          </cell>
          <cell r="AC51">
            <v>1</v>
          </cell>
          <cell r="AD51">
            <v>8</v>
          </cell>
          <cell r="AE51">
            <v>9</v>
          </cell>
          <cell r="AM51" t="str">
            <v>105318-CES. RURAL EL PALQUI</v>
          </cell>
          <cell r="AP51">
            <v>3</v>
          </cell>
          <cell r="AQ51">
            <v>2</v>
          </cell>
          <cell r="AR51">
            <v>2</v>
          </cell>
          <cell r="AS51">
            <v>1</v>
          </cell>
          <cell r="AT51">
            <v>8</v>
          </cell>
        </row>
        <row r="52">
          <cell r="W52" t="str">
            <v>04303-MONTE PATRIA</v>
          </cell>
          <cell r="AA52">
            <v>18</v>
          </cell>
          <cell r="AB52">
            <v>17</v>
          </cell>
          <cell r="AC52">
            <v>17</v>
          </cell>
          <cell r="AD52">
            <v>16</v>
          </cell>
          <cell r="AE52">
            <v>68</v>
          </cell>
          <cell r="AM52" t="str">
            <v>Total general</v>
          </cell>
          <cell r="AN52">
            <v>99</v>
          </cell>
          <cell r="AO52">
            <v>103</v>
          </cell>
          <cell r="AP52">
            <v>146</v>
          </cell>
          <cell r="AQ52">
            <v>275</v>
          </cell>
          <cell r="AR52">
            <v>252</v>
          </cell>
          <cell r="AS52">
            <v>235</v>
          </cell>
          <cell r="AT52">
            <v>1110</v>
          </cell>
        </row>
        <row r="53">
          <cell r="W53" t="str">
            <v>105307-CES. RURAL MONTE PATRIA</v>
          </cell>
          <cell r="AA53">
            <v>6</v>
          </cell>
          <cell r="AB53">
            <v>6</v>
          </cell>
          <cell r="AC53">
            <v>6</v>
          </cell>
          <cell r="AD53">
            <v>5</v>
          </cell>
          <cell r="AE53">
            <v>23</v>
          </cell>
        </row>
        <row r="54">
          <cell r="W54" t="str">
            <v>105311-CES. RURAL CHAÑARAL ALTO</v>
          </cell>
          <cell r="AA54">
            <v>4</v>
          </cell>
          <cell r="AB54">
            <v>4</v>
          </cell>
          <cell r="AC54">
            <v>4</v>
          </cell>
          <cell r="AD54">
            <v>3</v>
          </cell>
          <cell r="AE54">
            <v>15</v>
          </cell>
        </row>
        <row r="55">
          <cell r="W55" t="str">
            <v>105312-CES. RURAL CAREN</v>
          </cell>
          <cell r="AA55">
            <v>4</v>
          </cell>
          <cell r="AB55">
            <v>3</v>
          </cell>
          <cell r="AC55">
            <v>4</v>
          </cell>
          <cell r="AD55">
            <v>3</v>
          </cell>
          <cell r="AE55">
            <v>14</v>
          </cell>
        </row>
        <row r="56">
          <cell r="W56" t="str">
            <v>105318-CES. RURAL EL PALQUI</v>
          </cell>
          <cell r="AA56">
            <v>4</v>
          </cell>
          <cell r="AB56">
            <v>4</v>
          </cell>
          <cell r="AC56">
            <v>3</v>
          </cell>
          <cell r="AD56">
            <v>5</v>
          </cell>
          <cell r="AE56">
            <v>16</v>
          </cell>
        </row>
        <row r="57">
          <cell r="W57" t="str">
            <v>04304-PUNITAQUI</v>
          </cell>
          <cell r="Y57">
            <v>1</v>
          </cell>
          <cell r="Z57">
            <v>1</v>
          </cell>
          <cell r="AE57">
            <v>2</v>
          </cell>
        </row>
        <row r="58">
          <cell r="W58" t="str">
            <v>105308-CES. RURAL PUNITAQUI</v>
          </cell>
          <cell r="Y58">
            <v>1</v>
          </cell>
          <cell r="Z58">
            <v>1</v>
          </cell>
          <cell r="AE58">
            <v>2</v>
          </cell>
        </row>
        <row r="59">
          <cell r="W59" t="str">
            <v>Total general</v>
          </cell>
          <cell r="X59">
            <v>129</v>
          </cell>
          <cell r="Y59">
            <v>33</v>
          </cell>
          <cell r="Z59">
            <v>260</v>
          </cell>
          <cell r="AA59">
            <v>180</v>
          </cell>
          <cell r="AB59">
            <v>181</v>
          </cell>
          <cell r="AC59">
            <v>194</v>
          </cell>
          <cell r="AD59">
            <v>338</v>
          </cell>
          <cell r="AE59">
            <v>1315</v>
          </cell>
        </row>
      </sheetData>
      <sheetData sheetId="7">
        <row r="3">
          <cell r="G3" t="str">
            <v>Suma de Total</v>
          </cell>
          <cell r="H3" t="str">
            <v>Etiquetas de columna</v>
          </cell>
          <cell r="W3" t="str">
            <v>Suma de Total</v>
          </cell>
          <cell r="X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 t="str">
            <v>Total general</v>
          </cell>
          <cell r="W4" t="str">
            <v>Etiquetas de fila</v>
          </cell>
          <cell r="X4">
            <v>1</v>
          </cell>
          <cell r="Y4">
            <v>2</v>
          </cell>
          <cell r="Z4">
            <v>3</v>
          </cell>
          <cell r="AA4">
            <v>4</v>
          </cell>
          <cell r="AB4">
            <v>5</v>
          </cell>
          <cell r="AC4">
            <v>6</v>
          </cell>
          <cell r="AD4">
            <v>7</v>
          </cell>
          <cell r="AE4" t="str">
            <v>Total general</v>
          </cell>
        </row>
        <row r="5">
          <cell r="G5" t="str">
            <v>04101-LA SERENA</v>
          </cell>
          <cell r="H5">
            <v>80</v>
          </cell>
          <cell r="I5">
            <v>31</v>
          </cell>
          <cell r="J5">
            <v>125</v>
          </cell>
          <cell r="K5">
            <v>663</v>
          </cell>
          <cell r="L5">
            <v>508</v>
          </cell>
          <cell r="M5">
            <v>484</v>
          </cell>
          <cell r="N5">
            <v>430</v>
          </cell>
          <cell r="O5">
            <v>2321</v>
          </cell>
          <cell r="W5" t="str">
            <v>04101-LA SERENA</v>
          </cell>
          <cell r="X5">
            <v>957</v>
          </cell>
          <cell r="Z5">
            <v>1163</v>
          </cell>
          <cell r="AA5">
            <v>794</v>
          </cell>
          <cell r="AB5">
            <v>1433</v>
          </cell>
          <cell r="AC5">
            <v>1436</v>
          </cell>
          <cell r="AD5">
            <v>1119</v>
          </cell>
          <cell r="AE5">
            <v>6902</v>
          </cell>
        </row>
        <row r="6">
          <cell r="G6" t="str">
            <v>105100-HOSPITAL LA SERENA</v>
          </cell>
          <cell r="H6">
            <v>0</v>
          </cell>
          <cell r="O6">
            <v>0</v>
          </cell>
          <cell r="W6" t="str">
            <v>105300-CES. CARDENAL CARO</v>
          </cell>
          <cell r="X6">
            <v>244</v>
          </cell>
          <cell r="Z6">
            <v>244</v>
          </cell>
          <cell r="AA6">
            <v>259</v>
          </cell>
          <cell r="AB6">
            <v>248</v>
          </cell>
          <cell r="AC6">
            <v>267</v>
          </cell>
          <cell r="AD6">
            <v>206</v>
          </cell>
          <cell r="AE6">
            <v>1468</v>
          </cell>
        </row>
        <row r="7">
          <cell r="G7" t="str">
            <v>105300-CES. CARDENAL CARO</v>
          </cell>
          <cell r="H7">
            <v>0</v>
          </cell>
          <cell r="I7">
            <v>0</v>
          </cell>
          <cell r="J7">
            <v>36</v>
          </cell>
          <cell r="K7">
            <v>72</v>
          </cell>
          <cell r="L7">
            <v>45</v>
          </cell>
          <cell r="M7">
            <v>59</v>
          </cell>
          <cell r="N7">
            <v>36</v>
          </cell>
          <cell r="O7">
            <v>248</v>
          </cell>
          <cell r="W7" t="str">
            <v>105301-CES. LAS COMPAÑIAS</v>
          </cell>
          <cell r="X7">
            <v>215</v>
          </cell>
          <cell r="Z7">
            <v>234</v>
          </cell>
          <cell r="AB7">
            <v>287</v>
          </cell>
          <cell r="AC7">
            <v>250</v>
          </cell>
          <cell r="AD7">
            <v>397</v>
          </cell>
          <cell r="AE7">
            <v>1383</v>
          </cell>
        </row>
        <row r="8">
          <cell r="G8" t="str">
            <v>105301-CES. LAS COMPAÑIAS</v>
          </cell>
          <cell r="H8">
            <v>0</v>
          </cell>
          <cell r="I8">
            <v>9</v>
          </cell>
          <cell r="J8">
            <v>1</v>
          </cell>
          <cell r="K8">
            <v>331</v>
          </cell>
          <cell r="L8">
            <v>165</v>
          </cell>
          <cell r="M8">
            <v>164</v>
          </cell>
          <cell r="N8">
            <v>162</v>
          </cell>
          <cell r="O8">
            <v>832</v>
          </cell>
          <cell r="W8" t="str">
            <v>105302-CES. PEDRO AGUIRRE C.</v>
          </cell>
          <cell r="X8">
            <v>84</v>
          </cell>
          <cell r="AA8">
            <v>263</v>
          </cell>
          <cell r="AB8">
            <v>264</v>
          </cell>
          <cell r="AC8">
            <v>378</v>
          </cell>
          <cell r="AD8">
            <v>168</v>
          </cell>
          <cell r="AE8">
            <v>1157</v>
          </cell>
        </row>
        <row r="9">
          <cell r="G9" t="str">
            <v>105302-CES. PEDRO AGUIRRE C.</v>
          </cell>
          <cell r="H9">
            <v>18</v>
          </cell>
          <cell r="I9">
            <v>0</v>
          </cell>
          <cell r="J9">
            <v>27</v>
          </cell>
          <cell r="K9">
            <v>66</v>
          </cell>
          <cell r="L9">
            <v>77</v>
          </cell>
          <cell r="M9">
            <v>90</v>
          </cell>
          <cell r="N9">
            <v>73</v>
          </cell>
          <cell r="O9">
            <v>351</v>
          </cell>
          <cell r="W9" t="str">
            <v>105313-CES. SCHAFFHAUSER</v>
          </cell>
          <cell r="X9">
            <v>195</v>
          </cell>
          <cell r="Z9">
            <v>195</v>
          </cell>
          <cell r="AA9">
            <v>73</v>
          </cell>
          <cell r="AB9">
            <v>183</v>
          </cell>
          <cell r="AC9">
            <v>174</v>
          </cell>
          <cell r="AD9">
            <v>186</v>
          </cell>
          <cell r="AE9">
            <v>1006</v>
          </cell>
        </row>
        <row r="10">
          <cell r="G10" t="str">
            <v>105313-CES. SCHAFFHAUSER</v>
          </cell>
          <cell r="H10">
            <v>32</v>
          </cell>
          <cell r="I10">
            <v>0</v>
          </cell>
          <cell r="J10">
            <v>33</v>
          </cell>
          <cell r="K10">
            <v>71</v>
          </cell>
          <cell r="L10">
            <v>59</v>
          </cell>
          <cell r="M10">
            <v>43</v>
          </cell>
          <cell r="N10">
            <v>57</v>
          </cell>
          <cell r="O10">
            <v>295</v>
          </cell>
          <cell r="W10" t="str">
            <v>105319-CES. CARDENAL R.S.H.</v>
          </cell>
          <cell r="X10">
            <v>41</v>
          </cell>
          <cell r="Z10">
            <v>161</v>
          </cell>
          <cell r="AA10">
            <v>80</v>
          </cell>
          <cell r="AB10">
            <v>102</v>
          </cell>
          <cell r="AC10">
            <v>67</v>
          </cell>
          <cell r="AD10">
            <v>74</v>
          </cell>
          <cell r="AE10">
            <v>525</v>
          </cell>
        </row>
        <row r="11">
          <cell r="G11" t="str">
            <v>105319-CES. CARDENAL R.S.H.</v>
          </cell>
          <cell r="H11">
            <v>22</v>
          </cell>
          <cell r="I11">
            <v>0</v>
          </cell>
          <cell r="J11">
            <v>28</v>
          </cell>
          <cell r="K11">
            <v>81</v>
          </cell>
          <cell r="L11">
            <v>68</v>
          </cell>
          <cell r="M11">
            <v>45</v>
          </cell>
          <cell r="N11">
            <v>36</v>
          </cell>
          <cell r="O11">
            <v>280</v>
          </cell>
          <cell r="W11" t="str">
            <v>105325-CESFAM JUAN PABLO II</v>
          </cell>
          <cell r="X11">
            <v>178</v>
          </cell>
          <cell r="Z11">
            <v>329</v>
          </cell>
          <cell r="AA11">
            <v>119</v>
          </cell>
          <cell r="AB11">
            <v>349</v>
          </cell>
          <cell r="AC11">
            <v>298</v>
          </cell>
          <cell r="AD11">
            <v>88</v>
          </cell>
          <cell r="AE11">
            <v>1361</v>
          </cell>
        </row>
        <row r="12">
          <cell r="G12" t="str">
            <v>105325-CESFAM JUAN PABLO II</v>
          </cell>
          <cell r="H12">
            <v>7</v>
          </cell>
          <cell r="I12">
            <v>22</v>
          </cell>
          <cell r="J12">
            <v>0</v>
          </cell>
          <cell r="K12">
            <v>34</v>
          </cell>
          <cell r="L12">
            <v>85</v>
          </cell>
          <cell r="M12">
            <v>69</v>
          </cell>
          <cell r="N12">
            <v>66</v>
          </cell>
          <cell r="O12">
            <v>283</v>
          </cell>
          <cell r="W12" t="str">
            <v>105702-CECOF VILLA LAMBERT</v>
          </cell>
          <cell r="AC12">
            <v>2</v>
          </cell>
          <cell r="AE12">
            <v>2</v>
          </cell>
        </row>
        <row r="13">
          <cell r="G13" t="str">
            <v xml:space="preserve">105400-P.S.R. ALGARROBITO            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1</v>
          </cell>
          <cell r="W13" t="str">
            <v>04102-COQUIMBO</v>
          </cell>
          <cell r="X13">
            <v>491</v>
          </cell>
          <cell r="Y13">
            <v>599</v>
          </cell>
          <cell r="Z13">
            <v>461</v>
          </cell>
          <cell r="AA13">
            <v>695</v>
          </cell>
          <cell r="AB13">
            <v>900</v>
          </cell>
          <cell r="AC13">
            <v>1168</v>
          </cell>
          <cell r="AD13">
            <v>1268</v>
          </cell>
          <cell r="AE13">
            <v>5582</v>
          </cell>
        </row>
        <row r="14">
          <cell r="G14" t="str">
            <v>105401-P.S.R. LAS ROJAS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W14" t="str">
            <v>105303-CES. SAN JUAN</v>
          </cell>
          <cell r="X14">
            <v>123</v>
          </cell>
          <cell r="Y14">
            <v>114</v>
          </cell>
          <cell r="AA14">
            <v>132</v>
          </cell>
          <cell r="AB14">
            <v>117</v>
          </cell>
          <cell r="AC14">
            <v>143</v>
          </cell>
          <cell r="AD14">
            <v>157</v>
          </cell>
          <cell r="AE14">
            <v>786</v>
          </cell>
        </row>
        <row r="15">
          <cell r="G15" t="str">
            <v>105402-P.S.R. EL ROMERO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W15" t="str">
            <v>105304-CES. SANTA CECILIA</v>
          </cell>
          <cell r="X15">
            <v>91</v>
          </cell>
          <cell r="Y15">
            <v>54</v>
          </cell>
          <cell r="Z15">
            <v>94</v>
          </cell>
          <cell r="AB15">
            <v>231</v>
          </cell>
          <cell r="AC15">
            <v>235</v>
          </cell>
          <cell r="AD15">
            <v>228</v>
          </cell>
          <cell r="AE15">
            <v>933</v>
          </cell>
        </row>
        <row r="16">
          <cell r="G16" t="str">
            <v>105499-P.S.R. LAMBERT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W16" t="str">
            <v>105305-CES. TIERRAS BLANCAS</v>
          </cell>
          <cell r="X16">
            <v>141</v>
          </cell>
          <cell r="Z16">
            <v>153</v>
          </cell>
          <cell r="AA16">
            <v>138</v>
          </cell>
          <cell r="AB16">
            <v>130</v>
          </cell>
          <cell r="AC16">
            <v>125</v>
          </cell>
          <cell r="AD16">
            <v>281</v>
          </cell>
          <cell r="AE16">
            <v>968</v>
          </cell>
        </row>
        <row r="17">
          <cell r="G17" t="str">
            <v>105700-CECOF VILLA EL INDIO</v>
          </cell>
          <cell r="H17">
            <v>0</v>
          </cell>
          <cell r="I17">
            <v>0</v>
          </cell>
          <cell r="J17">
            <v>0</v>
          </cell>
          <cell r="K17">
            <v>8</v>
          </cell>
          <cell r="L17">
            <v>9</v>
          </cell>
          <cell r="M17">
            <v>12</v>
          </cell>
          <cell r="N17">
            <v>0</v>
          </cell>
          <cell r="O17">
            <v>29</v>
          </cell>
          <cell r="W17" t="str">
            <v>105321-CES. RURAL  TONGOY</v>
          </cell>
          <cell r="X17">
            <v>41</v>
          </cell>
          <cell r="Y17">
            <v>34</v>
          </cell>
          <cell r="Z17">
            <v>23</v>
          </cell>
          <cell r="AA17">
            <v>44</v>
          </cell>
          <cell r="AB17">
            <v>22</v>
          </cell>
          <cell r="AC17">
            <v>38</v>
          </cell>
          <cell r="AD17">
            <v>29</v>
          </cell>
          <cell r="AE17">
            <v>231</v>
          </cell>
        </row>
        <row r="18">
          <cell r="G18" t="str">
            <v>105701-CECOF VILLA ALEMANIA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W18" t="str">
            <v>105323-CES. DR. SERGIO AGUILAR</v>
          </cell>
          <cell r="Y18">
            <v>339</v>
          </cell>
          <cell r="Z18">
            <v>130</v>
          </cell>
          <cell r="AA18">
            <v>327</v>
          </cell>
          <cell r="AB18">
            <v>358</v>
          </cell>
          <cell r="AC18">
            <v>614</v>
          </cell>
          <cell r="AD18">
            <v>480</v>
          </cell>
          <cell r="AE18">
            <v>2248</v>
          </cell>
        </row>
        <row r="19">
          <cell r="G19" t="str">
            <v>105702-CECOF VILLA LAMBERT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2</v>
          </cell>
          <cell r="N19">
            <v>0</v>
          </cell>
          <cell r="O19">
            <v>2</v>
          </cell>
          <cell r="W19" t="str">
            <v>105405-P.S.R. GUANAQUEROS</v>
          </cell>
          <cell r="X19">
            <v>36</v>
          </cell>
          <cell r="Y19">
            <v>14</v>
          </cell>
          <cell r="Z19">
            <v>4</v>
          </cell>
          <cell r="AA19">
            <v>14</v>
          </cell>
          <cell r="AB19">
            <v>15</v>
          </cell>
          <cell r="AC19">
            <v>6</v>
          </cell>
          <cell r="AD19">
            <v>9</v>
          </cell>
          <cell r="AE19">
            <v>98</v>
          </cell>
        </row>
        <row r="20">
          <cell r="G20" t="str">
            <v>200402-CECOF ARCOS DE PINAMAR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W20" t="str">
            <v>105406-P.S.R. PAN DE AZUCAR</v>
          </cell>
          <cell r="AC20">
            <v>7</v>
          </cell>
          <cell r="AD20">
            <v>35</v>
          </cell>
          <cell r="AE20">
            <v>42</v>
          </cell>
        </row>
        <row r="21">
          <cell r="G21" t="str">
            <v>04102-COQUIMBO</v>
          </cell>
          <cell r="H21">
            <v>72</v>
          </cell>
          <cell r="I21">
            <v>109</v>
          </cell>
          <cell r="J21">
            <v>177</v>
          </cell>
          <cell r="K21">
            <v>366</v>
          </cell>
          <cell r="L21">
            <v>420</v>
          </cell>
          <cell r="M21">
            <v>530</v>
          </cell>
          <cell r="N21">
            <v>285</v>
          </cell>
          <cell r="O21">
            <v>1959</v>
          </cell>
          <cell r="W21" t="str">
            <v>200273-CECOF PUNTA MIRA</v>
          </cell>
          <cell r="X21">
            <v>59</v>
          </cell>
          <cell r="Y21">
            <v>44</v>
          </cell>
          <cell r="Z21">
            <v>57</v>
          </cell>
          <cell r="AA21">
            <v>40</v>
          </cell>
          <cell r="AB21">
            <v>27</v>
          </cell>
          <cell r="AD21">
            <v>49</v>
          </cell>
          <cell r="AE21">
            <v>276</v>
          </cell>
        </row>
        <row r="22">
          <cell r="G22" t="str">
            <v>105303-CES. SAN JUAN</v>
          </cell>
          <cell r="H22">
            <v>42</v>
          </cell>
          <cell r="I22">
            <v>31</v>
          </cell>
          <cell r="J22">
            <v>0</v>
          </cell>
          <cell r="K22">
            <v>63</v>
          </cell>
          <cell r="L22">
            <v>68</v>
          </cell>
          <cell r="M22">
            <v>69</v>
          </cell>
          <cell r="N22">
            <v>69</v>
          </cell>
          <cell r="O22">
            <v>342</v>
          </cell>
          <cell r="W22" t="str">
            <v>04105-PAIHUANO</v>
          </cell>
          <cell r="X22">
            <v>5</v>
          </cell>
          <cell r="AA22">
            <v>3</v>
          </cell>
          <cell r="AB22">
            <v>1</v>
          </cell>
          <cell r="AC22">
            <v>52</v>
          </cell>
          <cell r="AD22">
            <v>76</v>
          </cell>
          <cell r="AE22">
            <v>137</v>
          </cell>
        </row>
        <row r="23">
          <cell r="G23" t="str">
            <v>105304-CES. SANTA CECILIA</v>
          </cell>
          <cell r="H23">
            <v>0</v>
          </cell>
          <cell r="I23">
            <v>0</v>
          </cell>
          <cell r="J23">
            <v>30</v>
          </cell>
          <cell r="K23">
            <v>0</v>
          </cell>
          <cell r="L23">
            <v>57</v>
          </cell>
          <cell r="M23">
            <v>130</v>
          </cell>
          <cell r="N23">
            <v>70</v>
          </cell>
          <cell r="O23">
            <v>287</v>
          </cell>
          <cell r="W23" t="str">
            <v>105306-CES. PAIHUANO</v>
          </cell>
          <cell r="X23">
            <v>5</v>
          </cell>
          <cell r="AA23">
            <v>3</v>
          </cell>
          <cell r="AB23">
            <v>1</v>
          </cell>
          <cell r="AC23">
            <v>52</v>
          </cell>
          <cell r="AD23">
            <v>76</v>
          </cell>
          <cell r="AE23">
            <v>137</v>
          </cell>
        </row>
        <row r="24">
          <cell r="G24" t="str">
            <v>105305-CES. TIERRAS BLANCAS</v>
          </cell>
          <cell r="H24">
            <v>0</v>
          </cell>
          <cell r="I24">
            <v>0</v>
          </cell>
          <cell r="J24">
            <v>78</v>
          </cell>
          <cell r="K24">
            <v>128</v>
          </cell>
          <cell r="L24">
            <v>98</v>
          </cell>
          <cell r="M24">
            <v>93</v>
          </cell>
          <cell r="N24">
            <v>91</v>
          </cell>
          <cell r="O24">
            <v>488</v>
          </cell>
          <cell r="W24" t="str">
            <v>04106-VICUÑA</v>
          </cell>
          <cell r="AB24">
            <v>6</v>
          </cell>
          <cell r="AC24">
            <v>48</v>
          </cell>
          <cell r="AD24">
            <v>86</v>
          </cell>
          <cell r="AE24">
            <v>140</v>
          </cell>
        </row>
        <row r="25">
          <cell r="G25" t="str">
            <v>105321-CES. RURAL  TONGOY</v>
          </cell>
          <cell r="H25">
            <v>24</v>
          </cell>
          <cell r="I25">
            <v>29</v>
          </cell>
          <cell r="J25">
            <v>26</v>
          </cell>
          <cell r="K25">
            <v>16</v>
          </cell>
          <cell r="L25">
            <v>21</v>
          </cell>
          <cell r="M25">
            <v>18</v>
          </cell>
          <cell r="N25">
            <v>24</v>
          </cell>
          <cell r="O25">
            <v>158</v>
          </cell>
          <cell r="W25" t="str">
            <v>105467-P.S.R. DIAGUITAS</v>
          </cell>
          <cell r="AC25">
            <v>10</v>
          </cell>
          <cell r="AD25">
            <v>12</v>
          </cell>
          <cell r="AE25">
            <v>22</v>
          </cell>
        </row>
        <row r="26">
          <cell r="G26" t="str">
            <v>105323-CES. DR. SERGIO AGUILAR</v>
          </cell>
          <cell r="H26">
            <v>0</v>
          </cell>
          <cell r="I26">
            <v>31</v>
          </cell>
          <cell r="J26">
            <v>19</v>
          </cell>
          <cell r="K26">
            <v>156</v>
          </cell>
          <cell r="L26">
            <v>160</v>
          </cell>
          <cell r="M26">
            <v>197</v>
          </cell>
          <cell r="N26">
            <v>2</v>
          </cell>
          <cell r="O26">
            <v>565</v>
          </cell>
          <cell r="W26" t="str">
            <v>105468-P.S.R. EL MOLLE</v>
          </cell>
          <cell r="AC26">
            <v>2</v>
          </cell>
          <cell r="AD26">
            <v>4</v>
          </cell>
          <cell r="AE26">
            <v>6</v>
          </cell>
        </row>
        <row r="27">
          <cell r="G27" t="str">
            <v>105405-P.S.R. GUANAQUEROS</v>
          </cell>
          <cell r="H27">
            <v>4</v>
          </cell>
          <cell r="I27">
            <v>6</v>
          </cell>
          <cell r="J27">
            <v>6</v>
          </cell>
          <cell r="K27">
            <v>3</v>
          </cell>
          <cell r="L27">
            <v>6</v>
          </cell>
          <cell r="M27">
            <v>3</v>
          </cell>
          <cell r="N27">
            <v>6</v>
          </cell>
          <cell r="O27">
            <v>34</v>
          </cell>
          <cell r="W27" t="str">
            <v>105469-P.S.R. EL TAMBO</v>
          </cell>
          <cell r="AC27">
            <v>3</v>
          </cell>
          <cell r="AD27">
            <v>5</v>
          </cell>
          <cell r="AE27">
            <v>8</v>
          </cell>
        </row>
        <row r="28">
          <cell r="G28" t="str">
            <v>105406-P.S.R. PAN DE AZUCAR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7</v>
          </cell>
          <cell r="N28">
            <v>0</v>
          </cell>
          <cell r="O28">
            <v>7</v>
          </cell>
          <cell r="W28" t="str">
            <v>105471-P.S.R. PERALILLO</v>
          </cell>
          <cell r="AC28">
            <v>6</v>
          </cell>
          <cell r="AD28">
            <v>14</v>
          </cell>
          <cell r="AE28">
            <v>20</v>
          </cell>
        </row>
        <row r="29">
          <cell r="G29" t="str">
            <v>105407-P.S.R. TAMBILLOS</v>
          </cell>
          <cell r="K29">
            <v>0</v>
          </cell>
          <cell r="O29">
            <v>0</v>
          </cell>
          <cell r="W29" t="str">
            <v>105472-P.S.R. RIVADAVIA</v>
          </cell>
          <cell r="AB29">
            <v>2</v>
          </cell>
          <cell r="AC29">
            <v>2</v>
          </cell>
          <cell r="AD29">
            <v>12</v>
          </cell>
          <cell r="AE29">
            <v>16</v>
          </cell>
        </row>
        <row r="30">
          <cell r="G30" t="str">
            <v>105705-CECOF EL ALBA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W30" t="str">
            <v>105473-P.S.R. TALCUNA</v>
          </cell>
          <cell r="AC30">
            <v>7</v>
          </cell>
          <cell r="AD30">
            <v>17</v>
          </cell>
          <cell r="AE30">
            <v>24</v>
          </cell>
        </row>
        <row r="31">
          <cell r="G31" t="str">
            <v>200273-CECOF PUNTA MIRA</v>
          </cell>
          <cell r="H31">
            <v>2</v>
          </cell>
          <cell r="I31">
            <v>12</v>
          </cell>
          <cell r="J31">
            <v>18</v>
          </cell>
          <cell r="K31">
            <v>0</v>
          </cell>
          <cell r="L31">
            <v>10</v>
          </cell>
          <cell r="M31">
            <v>13</v>
          </cell>
          <cell r="N31">
            <v>23</v>
          </cell>
          <cell r="O31">
            <v>78</v>
          </cell>
          <cell r="W31" t="str">
            <v>105474-P.S.R. CHAPILCA</v>
          </cell>
          <cell r="AC31">
            <v>2</v>
          </cell>
          <cell r="AD31">
            <v>3</v>
          </cell>
          <cell r="AE31">
            <v>5</v>
          </cell>
        </row>
        <row r="32">
          <cell r="G32" t="str">
            <v>04103-ANDACOLLO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W32" t="str">
            <v>105502-P.S.R. CALINGASTA</v>
          </cell>
          <cell r="AB32">
            <v>4</v>
          </cell>
          <cell r="AC32">
            <v>14</v>
          </cell>
          <cell r="AD32">
            <v>19</v>
          </cell>
          <cell r="AE32">
            <v>37</v>
          </cell>
        </row>
        <row r="33">
          <cell r="G33" t="str">
            <v>105106-HOSPITAL ANDACOLLO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W33" t="str">
            <v>105509-P.S.R. GUALLIGUAICA</v>
          </cell>
          <cell r="AC33">
            <v>2</v>
          </cell>
          <cell r="AE33">
            <v>2</v>
          </cell>
        </row>
        <row r="34">
          <cell r="G34" t="str">
            <v>04104-LA HIGUERA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1</v>
          </cell>
          <cell r="O34">
            <v>1</v>
          </cell>
          <cell r="W34" t="str">
            <v>04201-ILLAPEL</v>
          </cell>
          <cell r="X34">
            <v>12</v>
          </cell>
          <cell r="Y34">
            <v>6</v>
          </cell>
          <cell r="Z34">
            <v>28</v>
          </cell>
          <cell r="AA34">
            <v>12</v>
          </cell>
          <cell r="AB34">
            <v>12</v>
          </cell>
          <cell r="AC34">
            <v>13</v>
          </cell>
          <cell r="AD34">
            <v>50</v>
          </cell>
          <cell r="AE34">
            <v>133</v>
          </cell>
        </row>
        <row r="35">
          <cell r="G35" t="str">
            <v>105314-CES. LA HIGUERA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1</v>
          </cell>
          <cell r="O35">
            <v>1</v>
          </cell>
          <cell r="W35" t="str">
            <v>105326-CESFAM SAN RAFAEL</v>
          </cell>
          <cell r="Y35">
            <v>5</v>
          </cell>
          <cell r="Z35">
            <v>1</v>
          </cell>
          <cell r="AA35">
            <v>12</v>
          </cell>
          <cell r="AB35">
            <v>12</v>
          </cell>
          <cell r="AC35">
            <v>9</v>
          </cell>
          <cell r="AD35">
            <v>37</v>
          </cell>
          <cell r="AE35">
            <v>76</v>
          </cell>
        </row>
        <row r="36">
          <cell r="G36" t="str">
            <v xml:space="preserve">105500-P.S.R. CALETA HORNOS        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N36">
            <v>0</v>
          </cell>
          <cell r="O36">
            <v>0</v>
          </cell>
          <cell r="W36" t="str">
            <v xml:space="preserve">105443-P.S.R. CARCAMO                   </v>
          </cell>
          <cell r="AC36">
            <v>2</v>
          </cell>
          <cell r="AD36">
            <v>5</v>
          </cell>
          <cell r="AE36">
            <v>7</v>
          </cell>
        </row>
        <row r="37">
          <cell r="G37" t="str">
            <v>105505-P.S.R. LOS CHOROS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W37" t="str">
            <v>105445-P.S.R. LIMAHUIDA</v>
          </cell>
          <cell r="Z37">
            <v>1</v>
          </cell>
          <cell r="AC37">
            <v>1</v>
          </cell>
          <cell r="AD37">
            <v>5</v>
          </cell>
          <cell r="AE37">
            <v>7</v>
          </cell>
        </row>
        <row r="38">
          <cell r="G38" t="str">
            <v>105506-P.S.R. EL TRAPICHE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W38" t="str">
            <v>105487-P.S.R. CAÑAS UNO</v>
          </cell>
          <cell r="Y38">
            <v>1</v>
          </cell>
          <cell r="AC38">
            <v>1</v>
          </cell>
          <cell r="AD38">
            <v>3</v>
          </cell>
          <cell r="AE38">
            <v>5</v>
          </cell>
        </row>
        <row r="39">
          <cell r="G39" t="str">
            <v>04105-PAIHUANO</v>
          </cell>
          <cell r="H39">
            <v>8</v>
          </cell>
          <cell r="I39">
            <v>0</v>
          </cell>
          <cell r="J39">
            <v>0</v>
          </cell>
          <cell r="K39">
            <v>10</v>
          </cell>
          <cell r="L39">
            <v>2</v>
          </cell>
          <cell r="M39">
            <v>16</v>
          </cell>
          <cell r="N39">
            <v>25</v>
          </cell>
          <cell r="O39">
            <v>61</v>
          </cell>
          <cell r="W39" t="str">
            <v>200366-CESFAM URBANO II</v>
          </cell>
          <cell r="X39">
            <v>12</v>
          </cell>
          <cell r="Z39">
            <v>26</v>
          </cell>
          <cell r="AE39">
            <v>38</v>
          </cell>
        </row>
        <row r="40">
          <cell r="G40" t="str">
            <v>105306-CES. PAIHUANO</v>
          </cell>
          <cell r="H40">
            <v>8</v>
          </cell>
          <cell r="I40">
            <v>0</v>
          </cell>
          <cell r="J40">
            <v>0</v>
          </cell>
          <cell r="K40">
            <v>10</v>
          </cell>
          <cell r="L40">
            <v>2</v>
          </cell>
          <cell r="M40">
            <v>16</v>
          </cell>
          <cell r="N40">
            <v>25</v>
          </cell>
          <cell r="O40">
            <v>61</v>
          </cell>
          <cell r="W40" t="str">
            <v>04202-CANELA</v>
          </cell>
          <cell r="AC40">
            <v>18</v>
          </cell>
          <cell r="AD40">
            <v>34</v>
          </cell>
          <cell r="AE40">
            <v>52</v>
          </cell>
        </row>
        <row r="41">
          <cell r="G41" t="str">
            <v>105475-P.S.R. HORCON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W41" t="str">
            <v>105309-CES. RURAL CANELA</v>
          </cell>
          <cell r="AC41">
            <v>18</v>
          </cell>
          <cell r="AD41">
            <v>34</v>
          </cell>
          <cell r="AE41">
            <v>52</v>
          </cell>
        </row>
        <row r="42">
          <cell r="G42" t="str">
            <v>105476-P.S.R. MONTE GRANDE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W42" t="str">
            <v>04203-LOS VILOS</v>
          </cell>
          <cell r="Z42">
            <v>48</v>
          </cell>
          <cell r="AA42">
            <v>21</v>
          </cell>
          <cell r="AB42">
            <v>14</v>
          </cell>
          <cell r="AC42">
            <v>30</v>
          </cell>
          <cell r="AD42">
            <v>55</v>
          </cell>
          <cell r="AE42">
            <v>168</v>
          </cell>
        </row>
        <row r="43">
          <cell r="G43" t="str">
            <v>105477-P.S.R. PISCO ELQUI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W43" t="str">
            <v>105480-P.S.R. QUILIMARI</v>
          </cell>
          <cell r="AC43">
            <v>8</v>
          </cell>
          <cell r="AD43">
            <v>46</v>
          </cell>
          <cell r="AE43">
            <v>54</v>
          </cell>
        </row>
        <row r="44">
          <cell r="G44" t="str">
            <v>04106-VICUÑA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27</v>
          </cell>
          <cell r="N44">
            <v>43</v>
          </cell>
          <cell r="O44">
            <v>72</v>
          </cell>
          <cell r="W44" t="str">
            <v>105511-P.S.R. LOS CONDORES</v>
          </cell>
          <cell r="Z44">
            <v>48</v>
          </cell>
          <cell r="AA44">
            <v>21</v>
          </cell>
          <cell r="AB44">
            <v>14</v>
          </cell>
          <cell r="AC44">
            <v>22</v>
          </cell>
          <cell r="AD44">
            <v>9</v>
          </cell>
          <cell r="AE44">
            <v>114</v>
          </cell>
        </row>
        <row r="45">
          <cell r="G45" t="str">
            <v>105107-HOSPITAL VICUÑA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</v>
          </cell>
          <cell r="M45">
            <v>0</v>
          </cell>
          <cell r="N45">
            <v>0</v>
          </cell>
          <cell r="O45">
            <v>2</v>
          </cell>
          <cell r="W45" t="str">
            <v>04204-SALAMANCA</v>
          </cell>
          <cell r="AA45">
            <v>49</v>
          </cell>
          <cell r="AB45">
            <v>66</v>
          </cell>
          <cell r="AC45">
            <v>130</v>
          </cell>
          <cell r="AD45">
            <v>132</v>
          </cell>
          <cell r="AE45">
            <v>377</v>
          </cell>
        </row>
        <row r="46">
          <cell r="G46" t="str">
            <v>105467-P.S.R. DIAGUITAS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6</v>
          </cell>
          <cell r="N46">
            <v>5</v>
          </cell>
          <cell r="O46">
            <v>11</v>
          </cell>
          <cell r="W46" t="str">
            <v xml:space="preserve">105452-P.S.R. CUNCUMEN                 </v>
          </cell>
          <cell r="AA46">
            <v>13</v>
          </cell>
          <cell r="AB46">
            <v>29</v>
          </cell>
          <cell r="AC46">
            <v>30</v>
          </cell>
          <cell r="AE46">
            <v>72</v>
          </cell>
        </row>
        <row r="47">
          <cell r="G47" t="str">
            <v>105468-P.S.R. EL MOLLE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1</v>
          </cell>
          <cell r="N47">
            <v>2</v>
          </cell>
          <cell r="O47">
            <v>3</v>
          </cell>
          <cell r="W47" t="str">
            <v>105453-P.S.R. TRANQUILLA</v>
          </cell>
          <cell r="AB47">
            <v>10</v>
          </cell>
          <cell r="AC47">
            <v>6</v>
          </cell>
          <cell r="AD47">
            <v>56</v>
          </cell>
          <cell r="AE47">
            <v>72</v>
          </cell>
        </row>
        <row r="48">
          <cell r="G48" t="str">
            <v>105469-P.S.R. EL TAMBO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1</v>
          </cell>
          <cell r="O48">
            <v>1</v>
          </cell>
          <cell r="W48" t="str">
            <v>105458-P.S.R. TAHUINCO</v>
          </cell>
          <cell r="AA48">
            <v>17</v>
          </cell>
          <cell r="AB48">
            <v>12</v>
          </cell>
          <cell r="AC48">
            <v>60</v>
          </cell>
          <cell r="AD48">
            <v>26</v>
          </cell>
          <cell r="AE48">
            <v>115</v>
          </cell>
        </row>
        <row r="49">
          <cell r="G49" t="str">
            <v>105470-P.S.R. HUANTA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M49">
            <v>0</v>
          </cell>
          <cell r="N49">
            <v>0</v>
          </cell>
          <cell r="O49">
            <v>0</v>
          </cell>
          <cell r="W49" t="str">
            <v>105491-P.S.R. QUELEN BAJO</v>
          </cell>
          <cell r="AB49">
            <v>15</v>
          </cell>
          <cell r="AC49">
            <v>13</v>
          </cell>
          <cell r="AD49">
            <v>11</v>
          </cell>
          <cell r="AE49">
            <v>39</v>
          </cell>
        </row>
        <row r="50">
          <cell r="G50" t="str">
            <v>105471-P.S.R. PERALILLO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1</v>
          </cell>
          <cell r="N50">
            <v>0</v>
          </cell>
          <cell r="O50">
            <v>1</v>
          </cell>
          <cell r="W50" t="str">
            <v>105492-P.S.R. CAMISA</v>
          </cell>
          <cell r="AA50">
            <v>14</v>
          </cell>
          <cell r="AC50">
            <v>21</v>
          </cell>
          <cell r="AD50">
            <v>15</v>
          </cell>
          <cell r="AE50">
            <v>50</v>
          </cell>
        </row>
        <row r="51">
          <cell r="G51" t="str">
            <v>105472-P.S.R. RIVADAVIA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4</v>
          </cell>
          <cell r="N51">
            <v>4</v>
          </cell>
          <cell r="O51">
            <v>8</v>
          </cell>
          <cell r="W51" t="str">
            <v>105501-P.S.R. ARBOLEDA GRANDE</v>
          </cell>
          <cell r="AA51">
            <v>5</v>
          </cell>
          <cell r="AD51">
            <v>24</v>
          </cell>
          <cell r="AE51">
            <v>29</v>
          </cell>
        </row>
        <row r="52">
          <cell r="G52" t="str">
            <v>105473-P.S.R. TALCUNA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9</v>
          </cell>
          <cell r="N52">
            <v>6</v>
          </cell>
          <cell r="O52">
            <v>15</v>
          </cell>
          <cell r="W52" t="str">
            <v>04301-OVALLE</v>
          </cell>
          <cell r="AB52">
            <v>21</v>
          </cell>
          <cell r="AC52">
            <v>232</v>
          </cell>
          <cell r="AD52">
            <v>1128</v>
          </cell>
          <cell r="AE52">
            <v>1381</v>
          </cell>
        </row>
        <row r="53">
          <cell r="G53" t="str">
            <v>105474-P.S.R. CHAPILCA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2</v>
          </cell>
          <cell r="N53">
            <v>4</v>
          </cell>
          <cell r="O53">
            <v>6</v>
          </cell>
          <cell r="W53" t="str">
            <v>105315-CES. RURAL C. DE TAMAYA</v>
          </cell>
          <cell r="AC53">
            <v>16</v>
          </cell>
          <cell r="AD53">
            <v>49</v>
          </cell>
          <cell r="AE53">
            <v>65</v>
          </cell>
        </row>
        <row r="54">
          <cell r="G54" t="str">
            <v>105502-P.S.R. CALINGASTA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4</v>
          </cell>
          <cell r="N54">
            <v>21</v>
          </cell>
          <cell r="O54">
            <v>25</v>
          </cell>
          <cell r="W54" t="str">
            <v>105317-CES. JORGE JORDAN D.</v>
          </cell>
          <cell r="AC54">
            <v>78</v>
          </cell>
          <cell r="AD54">
            <v>145</v>
          </cell>
          <cell r="AE54">
            <v>223</v>
          </cell>
        </row>
        <row r="55">
          <cell r="G55" t="str">
            <v>105509-P.S.R. GUALLIGUAICA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W55" t="str">
            <v>105322-CES. MARCOS MACUADA</v>
          </cell>
          <cell r="AB55">
            <v>8</v>
          </cell>
          <cell r="AC55">
            <v>40</v>
          </cell>
          <cell r="AD55">
            <v>759</v>
          </cell>
          <cell r="AE55">
            <v>807</v>
          </cell>
        </row>
        <row r="56">
          <cell r="G56" t="str">
            <v>04201-ILLAPEL</v>
          </cell>
          <cell r="H56">
            <v>6</v>
          </cell>
          <cell r="I56">
            <v>15</v>
          </cell>
          <cell r="J56">
            <v>13</v>
          </cell>
          <cell r="K56">
            <v>18</v>
          </cell>
          <cell r="L56">
            <v>17</v>
          </cell>
          <cell r="M56">
            <v>33</v>
          </cell>
          <cell r="N56">
            <v>16</v>
          </cell>
          <cell r="O56">
            <v>118</v>
          </cell>
          <cell r="W56" t="str">
            <v>105324-CES. SOTAQUI</v>
          </cell>
          <cell r="AB56">
            <v>11</v>
          </cell>
          <cell r="AC56">
            <v>93</v>
          </cell>
          <cell r="AD56">
            <v>146</v>
          </cell>
          <cell r="AE56">
            <v>250</v>
          </cell>
        </row>
        <row r="57">
          <cell r="G57" t="str">
            <v>105103-HOSPITAL ILLAPEL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W57" t="str">
            <v>105415-P.S.R. BARRAZA</v>
          </cell>
          <cell r="AB57">
            <v>2</v>
          </cell>
          <cell r="AC57">
            <v>2</v>
          </cell>
          <cell r="AD57">
            <v>6</v>
          </cell>
          <cell r="AE57">
            <v>10</v>
          </cell>
        </row>
        <row r="58">
          <cell r="G58" t="str">
            <v>105326-CESFAM SAN RAFAEL</v>
          </cell>
          <cell r="H58">
            <v>6</v>
          </cell>
          <cell r="I58">
            <v>9</v>
          </cell>
          <cell r="J58">
            <v>7</v>
          </cell>
          <cell r="K58">
            <v>18</v>
          </cell>
          <cell r="L58">
            <v>17</v>
          </cell>
          <cell r="M58">
            <v>24</v>
          </cell>
          <cell r="N58">
            <v>16</v>
          </cell>
          <cell r="O58">
            <v>97</v>
          </cell>
          <cell r="W58" t="str">
            <v>105419-P.S.R. LAS SOSSAS</v>
          </cell>
          <cell r="AC58">
            <v>3</v>
          </cell>
          <cell r="AD58">
            <v>23</v>
          </cell>
          <cell r="AE58">
            <v>26</v>
          </cell>
        </row>
        <row r="59">
          <cell r="G59" t="str">
            <v xml:space="preserve">105443-P.S.R. CARCAMO                   </v>
          </cell>
          <cell r="H59">
            <v>0</v>
          </cell>
          <cell r="I59">
            <v>2</v>
          </cell>
          <cell r="J59">
            <v>2</v>
          </cell>
          <cell r="L59">
            <v>0</v>
          </cell>
          <cell r="M59">
            <v>2</v>
          </cell>
          <cell r="N59">
            <v>0</v>
          </cell>
          <cell r="O59">
            <v>6</v>
          </cell>
          <cell r="W59" t="str">
            <v>04302-COMBARBALÁ</v>
          </cell>
          <cell r="X59">
            <v>27</v>
          </cell>
          <cell r="Y59">
            <v>29</v>
          </cell>
          <cell r="Z59">
            <v>33</v>
          </cell>
          <cell r="AA59">
            <v>27</v>
          </cell>
          <cell r="AB59">
            <v>31</v>
          </cell>
          <cell r="AD59">
            <v>48</v>
          </cell>
          <cell r="AE59">
            <v>195</v>
          </cell>
        </row>
        <row r="60">
          <cell r="G60" t="str">
            <v>105444-P.S.R. HUINTIL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M60">
            <v>0</v>
          </cell>
          <cell r="N60">
            <v>0</v>
          </cell>
          <cell r="O60">
            <v>0</v>
          </cell>
          <cell r="W60" t="str">
            <v>105434-P.S.R. SAN MARCOS</v>
          </cell>
          <cell r="X60">
            <v>8</v>
          </cell>
          <cell r="Y60">
            <v>5</v>
          </cell>
          <cell r="Z60">
            <v>10</v>
          </cell>
          <cell r="AA60">
            <v>6</v>
          </cell>
          <cell r="AB60">
            <v>8</v>
          </cell>
          <cell r="AD60">
            <v>8</v>
          </cell>
          <cell r="AE60">
            <v>45</v>
          </cell>
        </row>
        <row r="61">
          <cell r="G61" t="str">
            <v>105445-P.S.R. LIMAHUIDA</v>
          </cell>
          <cell r="H61">
            <v>0</v>
          </cell>
          <cell r="J61">
            <v>4</v>
          </cell>
          <cell r="L61">
            <v>0</v>
          </cell>
          <cell r="M61">
            <v>2</v>
          </cell>
          <cell r="N61">
            <v>0</v>
          </cell>
          <cell r="O61">
            <v>6</v>
          </cell>
          <cell r="W61" t="str">
            <v>105460-P.S.R. COGOTI 18</v>
          </cell>
          <cell r="X61">
            <v>4</v>
          </cell>
          <cell r="Y61">
            <v>5</v>
          </cell>
          <cell r="Z61">
            <v>5</v>
          </cell>
          <cell r="AA61">
            <v>3</v>
          </cell>
          <cell r="AB61">
            <v>4</v>
          </cell>
          <cell r="AD61">
            <v>5</v>
          </cell>
          <cell r="AE61">
            <v>26</v>
          </cell>
        </row>
        <row r="62">
          <cell r="G62" t="str">
            <v>105446-P.S.R. MATANCILLA</v>
          </cell>
          <cell r="H62">
            <v>0</v>
          </cell>
          <cell r="L62">
            <v>0</v>
          </cell>
          <cell r="O62">
            <v>0</v>
          </cell>
          <cell r="W62" t="str">
            <v>105461-P.S.R. EL HUACHO</v>
          </cell>
          <cell r="AD62">
            <v>2</v>
          </cell>
          <cell r="AE62">
            <v>2</v>
          </cell>
        </row>
        <row r="63">
          <cell r="G63" t="str">
            <v>105447-P.S.R. PERALILLO</v>
          </cell>
          <cell r="H63">
            <v>0</v>
          </cell>
          <cell r="M63">
            <v>0</v>
          </cell>
          <cell r="N63">
            <v>0</v>
          </cell>
          <cell r="O63">
            <v>0</v>
          </cell>
          <cell r="W63" t="str">
            <v>105463-P.S.R. QUILITAPIA</v>
          </cell>
          <cell r="X63">
            <v>4</v>
          </cell>
          <cell r="Y63">
            <v>5</v>
          </cell>
          <cell r="Z63">
            <v>6</v>
          </cell>
          <cell r="AA63">
            <v>7</v>
          </cell>
          <cell r="AB63">
            <v>5</v>
          </cell>
          <cell r="AD63">
            <v>10</v>
          </cell>
          <cell r="AE63">
            <v>37</v>
          </cell>
        </row>
        <row r="64">
          <cell r="G64" t="str">
            <v>105448-P.S.R. SANTA VIRGINIA</v>
          </cell>
          <cell r="I64">
            <v>3</v>
          </cell>
          <cell r="K64">
            <v>0</v>
          </cell>
          <cell r="L64">
            <v>0</v>
          </cell>
          <cell r="N64">
            <v>0</v>
          </cell>
          <cell r="O64">
            <v>3</v>
          </cell>
          <cell r="W64" t="str">
            <v>105464-P.S.R. LA LIGUA</v>
          </cell>
          <cell r="X64">
            <v>11</v>
          </cell>
          <cell r="Y64">
            <v>10</v>
          </cell>
          <cell r="Z64">
            <v>6</v>
          </cell>
          <cell r="AA64">
            <v>7</v>
          </cell>
          <cell r="AB64">
            <v>10</v>
          </cell>
          <cell r="AD64">
            <v>15</v>
          </cell>
          <cell r="AE64">
            <v>59</v>
          </cell>
        </row>
        <row r="65">
          <cell r="G65" t="str">
            <v>105449-P.S.R. TUNGA NORTE</v>
          </cell>
          <cell r="H65">
            <v>0</v>
          </cell>
          <cell r="O65">
            <v>0</v>
          </cell>
          <cell r="W65" t="str">
            <v>105466-P.S.R. VALLE HERMOSO</v>
          </cell>
          <cell r="AD65">
            <v>2</v>
          </cell>
          <cell r="AE65">
            <v>2</v>
          </cell>
        </row>
        <row r="66">
          <cell r="G66" t="str">
            <v>105485-P.S.R. PLAN DE HORNOS</v>
          </cell>
          <cell r="H66">
            <v>0</v>
          </cell>
          <cell r="I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W66" t="str">
            <v>105490-P.S.R. EL DURAZNO</v>
          </cell>
          <cell r="Y66">
            <v>4</v>
          </cell>
          <cell r="Z66">
            <v>6</v>
          </cell>
          <cell r="AA66">
            <v>4</v>
          </cell>
          <cell r="AB66">
            <v>4</v>
          </cell>
          <cell r="AD66">
            <v>6</v>
          </cell>
          <cell r="AE66">
            <v>24</v>
          </cell>
        </row>
        <row r="67">
          <cell r="G67" t="str">
            <v>105486-P.S.R. TUNGA SUR</v>
          </cell>
          <cell r="H67">
            <v>0</v>
          </cell>
          <cell r="I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W67" t="str">
            <v>04303-MONTE PATRIA</v>
          </cell>
          <cell r="AA67">
            <v>120</v>
          </cell>
          <cell r="AB67">
            <v>110</v>
          </cell>
          <cell r="AC67">
            <v>90</v>
          </cell>
          <cell r="AD67">
            <v>89</v>
          </cell>
          <cell r="AE67">
            <v>409</v>
          </cell>
        </row>
        <row r="68">
          <cell r="G68" t="str">
            <v>105487-P.S.R. CAÑAS UNO</v>
          </cell>
          <cell r="I68">
            <v>1</v>
          </cell>
          <cell r="K68">
            <v>0</v>
          </cell>
          <cell r="L68">
            <v>0</v>
          </cell>
          <cell r="M68">
            <v>5</v>
          </cell>
          <cell r="N68">
            <v>0</v>
          </cell>
          <cell r="O68">
            <v>6</v>
          </cell>
          <cell r="W68" t="str">
            <v>105307-CES. RURAL MONTE PATRIA</v>
          </cell>
          <cell r="AA68">
            <v>43</v>
          </cell>
          <cell r="AB68">
            <v>44</v>
          </cell>
          <cell r="AC68">
            <v>33</v>
          </cell>
          <cell r="AD68">
            <v>29</v>
          </cell>
          <cell r="AE68">
            <v>149</v>
          </cell>
        </row>
        <row r="69">
          <cell r="G69" t="str">
            <v>105496-P.S.R. PINTACURA SUR</v>
          </cell>
          <cell r="H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W69" t="str">
            <v>105311-CES. RURAL CHAÑARAL ALTO</v>
          </cell>
          <cell r="AA69">
            <v>25</v>
          </cell>
          <cell r="AB69">
            <v>21</v>
          </cell>
          <cell r="AC69">
            <v>19</v>
          </cell>
          <cell r="AD69">
            <v>19</v>
          </cell>
          <cell r="AE69">
            <v>84</v>
          </cell>
        </row>
        <row r="70">
          <cell r="G70" t="str">
            <v>105504-P.S.R. SOCAVON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W70" t="str">
            <v>105312-CES. RURAL CAREN</v>
          </cell>
          <cell r="AA70">
            <v>23</v>
          </cell>
          <cell r="AB70">
            <v>31</v>
          </cell>
          <cell r="AC70">
            <v>22</v>
          </cell>
          <cell r="AD70">
            <v>20</v>
          </cell>
          <cell r="AE70">
            <v>96</v>
          </cell>
        </row>
        <row r="71">
          <cell r="G71" t="str">
            <v>200366-CESFAM URBANO II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W71" t="str">
            <v>105318-CES. RURAL EL PALQUI</v>
          </cell>
          <cell r="AA71">
            <v>29</v>
          </cell>
          <cell r="AB71">
            <v>14</v>
          </cell>
          <cell r="AC71">
            <v>16</v>
          </cell>
          <cell r="AD71">
            <v>21</v>
          </cell>
          <cell r="AE71">
            <v>80</v>
          </cell>
        </row>
        <row r="72">
          <cell r="G72" t="str">
            <v>04202-CANELA</v>
          </cell>
          <cell r="H72">
            <v>0</v>
          </cell>
          <cell r="K72">
            <v>0</v>
          </cell>
          <cell r="L72">
            <v>0</v>
          </cell>
          <cell r="M72">
            <v>24</v>
          </cell>
          <cell r="N72">
            <v>10</v>
          </cell>
          <cell r="O72">
            <v>34</v>
          </cell>
          <cell r="W72" t="str">
            <v>04304-PUNITAQUI</v>
          </cell>
          <cell r="X72">
            <v>24</v>
          </cell>
          <cell r="Y72">
            <v>6</v>
          </cell>
          <cell r="Z72">
            <v>18</v>
          </cell>
          <cell r="AA72">
            <v>3</v>
          </cell>
          <cell r="AB72">
            <v>4</v>
          </cell>
          <cell r="AC72">
            <v>51</v>
          </cell>
          <cell r="AD72">
            <v>35</v>
          </cell>
          <cell r="AE72">
            <v>141</v>
          </cell>
        </row>
        <row r="73">
          <cell r="G73" t="str">
            <v>105309-CES. RURAL CANELA</v>
          </cell>
          <cell r="H73">
            <v>0</v>
          </cell>
          <cell r="K73">
            <v>0</v>
          </cell>
          <cell r="L73">
            <v>0</v>
          </cell>
          <cell r="M73">
            <v>24</v>
          </cell>
          <cell r="N73">
            <v>10</v>
          </cell>
          <cell r="O73">
            <v>34</v>
          </cell>
          <cell r="W73" t="str">
            <v>105308-CES. RURAL PUNITAQUI</v>
          </cell>
          <cell r="X73">
            <v>24</v>
          </cell>
          <cell r="Y73">
            <v>6</v>
          </cell>
          <cell r="Z73">
            <v>18</v>
          </cell>
          <cell r="AA73">
            <v>3</v>
          </cell>
          <cell r="AB73">
            <v>4</v>
          </cell>
          <cell r="AC73">
            <v>51</v>
          </cell>
          <cell r="AD73">
            <v>35</v>
          </cell>
          <cell r="AE73">
            <v>141</v>
          </cell>
        </row>
        <row r="74">
          <cell r="G74" t="str">
            <v>04203-LOS VILOS</v>
          </cell>
          <cell r="H74">
            <v>1</v>
          </cell>
          <cell r="I74">
            <v>6</v>
          </cell>
          <cell r="J74">
            <v>14</v>
          </cell>
          <cell r="K74">
            <v>2</v>
          </cell>
          <cell r="L74">
            <v>8</v>
          </cell>
          <cell r="M74">
            <v>16</v>
          </cell>
          <cell r="N74">
            <v>10</v>
          </cell>
          <cell r="O74">
            <v>57</v>
          </cell>
          <cell r="W74" t="str">
            <v>Total general</v>
          </cell>
          <cell r="X74">
            <v>1516</v>
          </cell>
          <cell r="Y74">
            <v>640</v>
          </cell>
          <cell r="Z74">
            <v>1751</v>
          </cell>
          <cell r="AA74">
            <v>1724</v>
          </cell>
          <cell r="AB74">
            <v>2598</v>
          </cell>
          <cell r="AC74">
            <v>3268</v>
          </cell>
          <cell r="AD74">
            <v>4120</v>
          </cell>
          <cell r="AE74">
            <v>15617</v>
          </cell>
        </row>
        <row r="75">
          <cell r="G75" t="str">
            <v>105108-HOSPITAL LOS VILOS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</row>
        <row r="76">
          <cell r="G76" t="str">
            <v xml:space="preserve">105478-P.S.R. CAIMANES                   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4</v>
          </cell>
          <cell r="M76">
            <v>0</v>
          </cell>
          <cell r="N76">
            <v>0</v>
          </cell>
          <cell r="O76">
            <v>4</v>
          </cell>
        </row>
        <row r="77">
          <cell r="G77" t="str">
            <v>105479-P.S.R. GUANGUALI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</row>
        <row r="78">
          <cell r="G78" t="str">
            <v>105480-P.S.R. QUILIMARI</v>
          </cell>
          <cell r="H78">
            <v>1</v>
          </cell>
          <cell r="I78">
            <v>6</v>
          </cell>
          <cell r="J78">
            <v>14</v>
          </cell>
          <cell r="K78">
            <v>2</v>
          </cell>
          <cell r="L78">
            <v>4</v>
          </cell>
          <cell r="M78">
            <v>16</v>
          </cell>
          <cell r="N78">
            <v>10</v>
          </cell>
          <cell r="O78">
            <v>53</v>
          </cell>
        </row>
        <row r="79">
          <cell r="G79" t="str">
            <v>105481-P.S.R. TILAMA</v>
          </cell>
          <cell r="H79">
            <v>0</v>
          </cell>
          <cell r="I79">
            <v>0</v>
          </cell>
          <cell r="J79">
            <v>0</v>
          </cell>
          <cell r="M79">
            <v>0</v>
          </cell>
          <cell r="N79">
            <v>0</v>
          </cell>
          <cell r="O79">
            <v>0</v>
          </cell>
        </row>
        <row r="80">
          <cell r="G80" t="str">
            <v>105511-P.S.R. LOS CONDORES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</row>
        <row r="81">
          <cell r="G81" t="str">
            <v>04204-SALAMANCA</v>
          </cell>
          <cell r="H81">
            <v>0</v>
          </cell>
          <cell r="I81">
            <v>0</v>
          </cell>
          <cell r="J81">
            <v>2</v>
          </cell>
          <cell r="K81">
            <v>18</v>
          </cell>
          <cell r="L81">
            <v>7</v>
          </cell>
          <cell r="M81">
            <v>0</v>
          </cell>
          <cell r="N81">
            <v>15</v>
          </cell>
          <cell r="O81">
            <v>42</v>
          </cell>
        </row>
        <row r="82">
          <cell r="G82" t="str">
            <v>105104-HOSPITAL SALAMANCA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7</v>
          </cell>
          <cell r="M82">
            <v>0</v>
          </cell>
          <cell r="N82">
            <v>0</v>
          </cell>
          <cell r="O82">
            <v>7</v>
          </cell>
        </row>
        <row r="83">
          <cell r="G83" t="str">
            <v xml:space="preserve">105452-P.S.R. CUNCUMEN                 </v>
          </cell>
          <cell r="J83">
            <v>2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2</v>
          </cell>
        </row>
        <row r="84">
          <cell r="G84" t="str">
            <v>105453-P.S.R. TRANQUILLA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2</v>
          </cell>
          <cell r="O84">
            <v>2</v>
          </cell>
        </row>
        <row r="85">
          <cell r="G85" t="str">
            <v>105454-P.S.R. CUNLAGUA</v>
          </cell>
          <cell r="H85">
            <v>0</v>
          </cell>
          <cell r="J85">
            <v>0</v>
          </cell>
          <cell r="L85">
            <v>0</v>
          </cell>
          <cell r="N85">
            <v>0</v>
          </cell>
          <cell r="O85">
            <v>0</v>
          </cell>
        </row>
        <row r="86">
          <cell r="G86" t="str">
            <v>105455-P.S.R. CHILLEPIN</v>
          </cell>
          <cell r="H86">
            <v>0</v>
          </cell>
          <cell r="I86">
            <v>0</v>
          </cell>
          <cell r="K86">
            <v>0</v>
          </cell>
          <cell r="L86">
            <v>0</v>
          </cell>
          <cell r="M86">
            <v>0</v>
          </cell>
          <cell r="O86">
            <v>0</v>
          </cell>
        </row>
        <row r="87">
          <cell r="G87" t="str">
            <v>105456-P.S.R. LLIMPO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</row>
        <row r="88">
          <cell r="G88" t="str">
            <v>105457-P.S.R. SAN AGUSTIN</v>
          </cell>
          <cell r="H88">
            <v>0</v>
          </cell>
          <cell r="I88">
            <v>0</v>
          </cell>
          <cell r="J88">
            <v>0</v>
          </cell>
          <cell r="L88">
            <v>0</v>
          </cell>
          <cell r="M88">
            <v>0</v>
          </cell>
          <cell r="O88">
            <v>0</v>
          </cell>
        </row>
        <row r="89">
          <cell r="G89" t="str">
            <v>105458-P.S.R. TAHUINCO</v>
          </cell>
          <cell r="I89">
            <v>0</v>
          </cell>
          <cell r="J89">
            <v>0</v>
          </cell>
          <cell r="K89">
            <v>2</v>
          </cell>
          <cell r="L89">
            <v>0</v>
          </cell>
          <cell r="M89">
            <v>0</v>
          </cell>
          <cell r="N89">
            <v>5</v>
          </cell>
          <cell r="O89">
            <v>7</v>
          </cell>
        </row>
        <row r="90">
          <cell r="G90" t="str">
            <v>105491-P.S.R. QUELEN BAJO</v>
          </cell>
          <cell r="H90">
            <v>0</v>
          </cell>
          <cell r="I90">
            <v>0</v>
          </cell>
          <cell r="J90">
            <v>0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O90">
            <v>1</v>
          </cell>
        </row>
        <row r="91">
          <cell r="G91" t="str">
            <v>105492-P.S.R. CAMISA</v>
          </cell>
          <cell r="H91">
            <v>0</v>
          </cell>
          <cell r="I91">
            <v>0</v>
          </cell>
          <cell r="J91">
            <v>0</v>
          </cell>
          <cell r="K91">
            <v>12</v>
          </cell>
          <cell r="M91">
            <v>0</v>
          </cell>
          <cell r="N91">
            <v>4</v>
          </cell>
          <cell r="O91">
            <v>16</v>
          </cell>
        </row>
        <row r="92">
          <cell r="G92" t="str">
            <v>105501-P.S.R. ARBOLEDA GRANDE</v>
          </cell>
          <cell r="H92">
            <v>0</v>
          </cell>
          <cell r="I92">
            <v>0</v>
          </cell>
          <cell r="J92">
            <v>0</v>
          </cell>
          <cell r="K92">
            <v>3</v>
          </cell>
          <cell r="L92">
            <v>0</v>
          </cell>
          <cell r="M92">
            <v>0</v>
          </cell>
          <cell r="N92">
            <v>4</v>
          </cell>
          <cell r="O92">
            <v>7</v>
          </cell>
        </row>
        <row r="93">
          <cell r="G93" t="str">
            <v>04301-OVALLE</v>
          </cell>
          <cell r="H93">
            <v>0</v>
          </cell>
          <cell r="I93">
            <v>3</v>
          </cell>
          <cell r="J93">
            <v>0</v>
          </cell>
          <cell r="K93">
            <v>0</v>
          </cell>
          <cell r="L93">
            <v>35</v>
          </cell>
          <cell r="M93">
            <v>131</v>
          </cell>
          <cell r="N93">
            <v>352</v>
          </cell>
          <cell r="O93">
            <v>521</v>
          </cell>
        </row>
        <row r="94">
          <cell r="G94" t="str">
            <v>105315-CES. RURAL C. DE TAMAYA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14</v>
          </cell>
          <cell r="N94">
            <v>38</v>
          </cell>
          <cell r="O94">
            <v>52</v>
          </cell>
        </row>
        <row r="95">
          <cell r="G95" t="str">
            <v>105317-CES. JORGE JORDAN D.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13</v>
          </cell>
          <cell r="M95">
            <v>37</v>
          </cell>
          <cell r="N95">
            <v>91</v>
          </cell>
          <cell r="O95">
            <v>141</v>
          </cell>
        </row>
        <row r="96">
          <cell r="G96" t="str">
            <v>105322-CES. MARCOS MACUADA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12</v>
          </cell>
          <cell r="M96">
            <v>17</v>
          </cell>
          <cell r="N96">
            <v>145</v>
          </cell>
          <cell r="O96">
            <v>174</v>
          </cell>
        </row>
        <row r="97">
          <cell r="G97" t="str">
            <v>105324-CES. SOTAQUI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2</v>
          </cell>
          <cell r="M97">
            <v>45</v>
          </cell>
          <cell r="N97">
            <v>48</v>
          </cell>
          <cell r="O97">
            <v>95</v>
          </cell>
        </row>
        <row r="98">
          <cell r="G98" t="str">
            <v>105415-P.S.R. BARRAZA</v>
          </cell>
          <cell r="I98">
            <v>3</v>
          </cell>
          <cell r="J98">
            <v>0</v>
          </cell>
          <cell r="K98">
            <v>0</v>
          </cell>
          <cell r="L98">
            <v>8</v>
          </cell>
          <cell r="M98">
            <v>4</v>
          </cell>
          <cell r="N98">
            <v>5</v>
          </cell>
          <cell r="O98">
            <v>20</v>
          </cell>
        </row>
        <row r="99">
          <cell r="G99" t="str">
            <v xml:space="preserve">105416-P.S.R. CAMARICO                  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</row>
        <row r="100">
          <cell r="G100" t="str">
            <v>105417-P.S.R. ALCONES BAJOS</v>
          </cell>
          <cell r="J100">
            <v>0</v>
          </cell>
          <cell r="M100">
            <v>0</v>
          </cell>
          <cell r="O100">
            <v>0</v>
          </cell>
        </row>
        <row r="101">
          <cell r="G101" t="str">
            <v>105419-P.S.R. LAS SOSSAS</v>
          </cell>
          <cell r="J101">
            <v>0</v>
          </cell>
          <cell r="M101">
            <v>14</v>
          </cell>
          <cell r="N101">
            <v>25</v>
          </cell>
          <cell r="O101">
            <v>39</v>
          </cell>
        </row>
        <row r="102">
          <cell r="G102" t="str">
            <v>105422-P.S.R. HORNILLOS</v>
          </cell>
          <cell r="I102">
            <v>0</v>
          </cell>
          <cell r="J102">
            <v>0</v>
          </cell>
          <cell r="O102">
            <v>0</v>
          </cell>
        </row>
        <row r="103">
          <cell r="G103" t="str">
            <v>105437-P.S.R. CHALINGA</v>
          </cell>
          <cell r="J103">
            <v>0</v>
          </cell>
          <cell r="L103">
            <v>0</v>
          </cell>
          <cell r="O103">
            <v>0</v>
          </cell>
        </row>
        <row r="104">
          <cell r="G104" t="str">
            <v>105439-P.S.R. CERRO BLANCO</v>
          </cell>
          <cell r="I104">
            <v>0</v>
          </cell>
          <cell r="J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G105" t="str">
            <v>105507-P.S.R. HUAMALATA</v>
          </cell>
          <cell r="H105">
            <v>0</v>
          </cell>
          <cell r="I105">
            <v>0</v>
          </cell>
          <cell r="J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</row>
        <row r="106">
          <cell r="G106" t="str">
            <v>105510-P.S.R. RECOLETA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</row>
        <row r="107">
          <cell r="G107" t="str">
            <v>105722-CECOF SAN JOSE DE LA DEHESA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G108" t="str">
            <v>105723-CECOF LIMARI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G109" t="str">
            <v>200258-CECOF LOS COPIHUES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G110" t="str">
            <v>200367-CECOF COLONIA LIMARÍ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G111" t="str">
            <v>04302-COMBARBALÁ</v>
          </cell>
          <cell r="H111">
            <v>7</v>
          </cell>
          <cell r="I111">
            <v>0</v>
          </cell>
          <cell r="J111">
            <v>5</v>
          </cell>
          <cell r="K111">
            <v>4</v>
          </cell>
          <cell r="L111">
            <v>7</v>
          </cell>
          <cell r="M111">
            <v>0</v>
          </cell>
          <cell r="N111">
            <v>17</v>
          </cell>
          <cell r="O111">
            <v>40</v>
          </cell>
        </row>
        <row r="112">
          <cell r="G112" t="str">
            <v>105105-HOSPITAL COMBARBALÁ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</row>
        <row r="113">
          <cell r="G113" t="str">
            <v>105433-P.S.R. SAN LORENZO</v>
          </cell>
          <cell r="H113">
            <v>0</v>
          </cell>
          <cell r="J113">
            <v>0</v>
          </cell>
          <cell r="O113">
            <v>0</v>
          </cell>
        </row>
        <row r="114">
          <cell r="G114" t="str">
            <v>105434-P.S.R. SAN MARCOS</v>
          </cell>
          <cell r="H114">
            <v>2</v>
          </cell>
          <cell r="J114">
            <v>0</v>
          </cell>
          <cell r="K114">
            <v>1</v>
          </cell>
          <cell r="L114">
            <v>1</v>
          </cell>
          <cell r="M114">
            <v>0</v>
          </cell>
          <cell r="N114">
            <v>2</v>
          </cell>
          <cell r="O114">
            <v>6</v>
          </cell>
        </row>
        <row r="115">
          <cell r="G115" t="str">
            <v>105441-P.S.R. MANQUEHUA</v>
          </cell>
          <cell r="I115">
            <v>0</v>
          </cell>
          <cell r="J115">
            <v>0</v>
          </cell>
          <cell r="O115">
            <v>0</v>
          </cell>
        </row>
        <row r="116">
          <cell r="G116" t="str">
            <v xml:space="preserve">105459-P.S.R. BARRANCAS                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1</v>
          </cell>
          <cell r="M116">
            <v>0</v>
          </cell>
          <cell r="N116">
            <v>2</v>
          </cell>
          <cell r="O116">
            <v>3</v>
          </cell>
        </row>
        <row r="117">
          <cell r="G117" t="str">
            <v>105460-P.S.R. COGOTI 18</v>
          </cell>
          <cell r="H117">
            <v>1</v>
          </cell>
          <cell r="I117">
            <v>0</v>
          </cell>
          <cell r="J117">
            <v>2</v>
          </cell>
          <cell r="K117">
            <v>1</v>
          </cell>
          <cell r="L117">
            <v>1</v>
          </cell>
          <cell r="M117">
            <v>0</v>
          </cell>
          <cell r="N117">
            <v>2</v>
          </cell>
          <cell r="O117">
            <v>7</v>
          </cell>
        </row>
        <row r="118">
          <cell r="G118" t="str">
            <v>105461-P.S.R. EL HUACHO</v>
          </cell>
          <cell r="H118">
            <v>0</v>
          </cell>
          <cell r="I118">
            <v>0</v>
          </cell>
          <cell r="J118">
            <v>0</v>
          </cell>
          <cell r="N118">
            <v>1</v>
          </cell>
          <cell r="O118">
            <v>1</v>
          </cell>
        </row>
        <row r="119">
          <cell r="G119" t="str">
            <v>105462-P.S.R. EL SAUCE</v>
          </cell>
          <cell r="H119">
            <v>0</v>
          </cell>
          <cell r="K119">
            <v>0</v>
          </cell>
          <cell r="O119">
            <v>0</v>
          </cell>
        </row>
        <row r="120">
          <cell r="G120" t="str">
            <v>105463-P.S.R. QUILITAPIA</v>
          </cell>
          <cell r="H120">
            <v>1</v>
          </cell>
          <cell r="J120">
            <v>0</v>
          </cell>
          <cell r="L120">
            <v>1</v>
          </cell>
          <cell r="N120">
            <v>2</v>
          </cell>
          <cell r="O120">
            <v>4</v>
          </cell>
        </row>
        <row r="121">
          <cell r="G121" t="str">
            <v>105464-P.S.R. LA LIGUA</v>
          </cell>
          <cell r="H121">
            <v>3</v>
          </cell>
          <cell r="I121">
            <v>0</v>
          </cell>
          <cell r="J121">
            <v>2</v>
          </cell>
          <cell r="K121">
            <v>2</v>
          </cell>
          <cell r="L121">
            <v>2</v>
          </cell>
          <cell r="M121">
            <v>0</v>
          </cell>
          <cell r="N121">
            <v>5</v>
          </cell>
          <cell r="O121">
            <v>14</v>
          </cell>
        </row>
        <row r="122">
          <cell r="G122" t="str">
            <v>105465-P.S.R. RAMADILLA</v>
          </cell>
          <cell r="I122">
            <v>0</v>
          </cell>
          <cell r="J122">
            <v>0</v>
          </cell>
          <cell r="K122">
            <v>0</v>
          </cell>
          <cell r="M122">
            <v>0</v>
          </cell>
          <cell r="O122">
            <v>0</v>
          </cell>
        </row>
        <row r="123">
          <cell r="G123" t="str">
            <v>105466-P.S.R. VALLE HERMOSO</v>
          </cell>
          <cell r="H123">
            <v>0</v>
          </cell>
          <cell r="I123">
            <v>0</v>
          </cell>
          <cell r="J123">
            <v>0</v>
          </cell>
          <cell r="L123">
            <v>0</v>
          </cell>
          <cell r="N123">
            <v>1</v>
          </cell>
          <cell r="O123">
            <v>1</v>
          </cell>
        </row>
        <row r="124">
          <cell r="G124" t="str">
            <v>105490-P.S.R. EL DURAZNO</v>
          </cell>
          <cell r="H124">
            <v>0</v>
          </cell>
          <cell r="I124">
            <v>0</v>
          </cell>
          <cell r="J124">
            <v>1</v>
          </cell>
          <cell r="K124">
            <v>0</v>
          </cell>
          <cell r="L124">
            <v>1</v>
          </cell>
          <cell r="N124">
            <v>2</v>
          </cell>
          <cell r="O124">
            <v>4</v>
          </cell>
        </row>
        <row r="125">
          <cell r="G125" t="str">
            <v>04303-MONTE PATRIA</v>
          </cell>
          <cell r="H125">
            <v>0</v>
          </cell>
          <cell r="I125">
            <v>0</v>
          </cell>
          <cell r="J125">
            <v>0</v>
          </cell>
          <cell r="K125">
            <v>105</v>
          </cell>
          <cell r="L125">
            <v>62</v>
          </cell>
          <cell r="M125">
            <v>71</v>
          </cell>
          <cell r="N125">
            <v>98</v>
          </cell>
          <cell r="O125">
            <v>336</v>
          </cell>
        </row>
        <row r="126">
          <cell r="G126" t="str">
            <v>105307-CES. RURAL MONTE PATRIA</v>
          </cell>
          <cell r="H126">
            <v>0</v>
          </cell>
          <cell r="I126">
            <v>0</v>
          </cell>
          <cell r="J126">
            <v>0</v>
          </cell>
          <cell r="K126">
            <v>50</v>
          </cell>
          <cell r="L126">
            <v>17</v>
          </cell>
          <cell r="M126">
            <v>22</v>
          </cell>
          <cell r="N126">
            <v>25</v>
          </cell>
          <cell r="O126">
            <v>114</v>
          </cell>
        </row>
        <row r="127">
          <cell r="G127" t="str">
            <v>105311-CES. RURAL CHAÑARAL ALTO</v>
          </cell>
          <cell r="H127">
            <v>0</v>
          </cell>
          <cell r="I127">
            <v>0</v>
          </cell>
          <cell r="J127">
            <v>0</v>
          </cell>
          <cell r="K127">
            <v>16</v>
          </cell>
          <cell r="L127">
            <v>14</v>
          </cell>
          <cell r="M127">
            <v>13</v>
          </cell>
          <cell r="N127">
            <v>19</v>
          </cell>
          <cell r="O127">
            <v>62</v>
          </cell>
        </row>
        <row r="128">
          <cell r="G128" t="str">
            <v>105312-CES. RURAL CAREN</v>
          </cell>
          <cell r="H128">
            <v>0</v>
          </cell>
          <cell r="I128">
            <v>0</v>
          </cell>
          <cell r="J128">
            <v>0</v>
          </cell>
          <cell r="K128">
            <v>14</v>
          </cell>
          <cell r="L128">
            <v>15</v>
          </cell>
          <cell r="M128">
            <v>24</v>
          </cell>
          <cell r="N128">
            <v>35</v>
          </cell>
          <cell r="O128">
            <v>88</v>
          </cell>
        </row>
        <row r="129">
          <cell r="G129" t="str">
            <v>105318-CES. RURAL EL PALQUI</v>
          </cell>
          <cell r="H129">
            <v>0</v>
          </cell>
          <cell r="I129">
            <v>0</v>
          </cell>
          <cell r="J129">
            <v>0</v>
          </cell>
          <cell r="K129">
            <v>24</v>
          </cell>
          <cell r="L129">
            <v>12</v>
          </cell>
          <cell r="M129">
            <v>12</v>
          </cell>
          <cell r="N129">
            <v>19</v>
          </cell>
          <cell r="O129">
            <v>67</v>
          </cell>
        </row>
        <row r="130">
          <cell r="G130" t="str">
            <v>105425-P.S.R. CHILECITO</v>
          </cell>
          <cell r="I130">
            <v>0</v>
          </cell>
          <cell r="K130">
            <v>0</v>
          </cell>
          <cell r="O130">
            <v>0</v>
          </cell>
        </row>
        <row r="131">
          <cell r="G131" t="str">
            <v>105427-P.S.R. HACIENDA VALDIVIA</v>
          </cell>
          <cell r="H131">
            <v>0</v>
          </cell>
          <cell r="I131">
            <v>0</v>
          </cell>
          <cell r="N131">
            <v>0</v>
          </cell>
          <cell r="O131">
            <v>0</v>
          </cell>
        </row>
        <row r="132">
          <cell r="G132" t="str">
            <v>105428-P.S.R. HUATULAME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</row>
        <row r="133">
          <cell r="G133" t="str">
            <v>105431-P.S.R. PEDREGAL</v>
          </cell>
          <cell r="J133">
            <v>0</v>
          </cell>
          <cell r="K133">
            <v>1</v>
          </cell>
          <cell r="L133">
            <v>4</v>
          </cell>
          <cell r="M133">
            <v>0</v>
          </cell>
          <cell r="N133">
            <v>0</v>
          </cell>
          <cell r="O133">
            <v>5</v>
          </cell>
        </row>
        <row r="134">
          <cell r="G134" t="str">
            <v>105432-P.S.R. RAPEL</v>
          </cell>
          <cell r="H134">
            <v>0</v>
          </cell>
          <cell r="I134">
            <v>0</v>
          </cell>
          <cell r="M134">
            <v>0</v>
          </cell>
          <cell r="N134">
            <v>0</v>
          </cell>
          <cell r="O134">
            <v>0</v>
          </cell>
        </row>
        <row r="135">
          <cell r="G135" t="str">
            <v>105435-P.S.R. TULAHUEN</v>
          </cell>
          <cell r="I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</row>
        <row r="136">
          <cell r="G136" t="str">
            <v>105436-P.S.R. EL MAITEN</v>
          </cell>
          <cell r="J136">
            <v>0</v>
          </cell>
          <cell r="K136">
            <v>0</v>
          </cell>
          <cell r="O136">
            <v>0</v>
          </cell>
        </row>
        <row r="137">
          <cell r="G137" t="str">
            <v>04304-PUNITAQUI</v>
          </cell>
          <cell r="H137">
            <v>13</v>
          </cell>
          <cell r="I137">
            <v>1</v>
          </cell>
          <cell r="J137">
            <v>15</v>
          </cell>
          <cell r="K137">
            <v>0</v>
          </cell>
          <cell r="L137">
            <v>6</v>
          </cell>
          <cell r="M137">
            <v>21</v>
          </cell>
          <cell r="N137">
            <v>55</v>
          </cell>
          <cell r="O137">
            <v>111</v>
          </cell>
        </row>
        <row r="138">
          <cell r="G138" t="str">
            <v>105308-CES. RURAL PUNITAQUI</v>
          </cell>
          <cell r="H138">
            <v>13</v>
          </cell>
          <cell r="I138">
            <v>1</v>
          </cell>
          <cell r="J138">
            <v>15</v>
          </cell>
          <cell r="K138">
            <v>0</v>
          </cell>
          <cell r="L138">
            <v>6</v>
          </cell>
          <cell r="M138">
            <v>21</v>
          </cell>
          <cell r="N138">
            <v>55</v>
          </cell>
          <cell r="O138">
            <v>111</v>
          </cell>
        </row>
        <row r="139">
          <cell r="G139" t="str">
            <v xml:space="preserve">105508-P.S.R. EL PARRAL DE QUILES  </v>
          </cell>
          <cell r="M139">
            <v>0</v>
          </cell>
          <cell r="N139">
            <v>0</v>
          </cell>
          <cell r="O139">
            <v>0</v>
          </cell>
        </row>
        <row r="140">
          <cell r="G140" t="str">
            <v>04305-RIO HURTADO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</row>
        <row r="141">
          <cell r="G141" t="str">
            <v>105310-CES. RURAL PICHASCA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</row>
        <row r="142">
          <cell r="G142" t="str">
            <v>105409-P.S.R. EL CHAÑAR</v>
          </cell>
          <cell r="H142">
            <v>0</v>
          </cell>
          <cell r="J142">
            <v>0</v>
          </cell>
          <cell r="K142">
            <v>0</v>
          </cell>
          <cell r="L142">
            <v>0</v>
          </cell>
          <cell r="N142">
            <v>0</v>
          </cell>
          <cell r="O142">
            <v>0</v>
          </cell>
        </row>
        <row r="143">
          <cell r="G143" t="str">
            <v>105410-P.S.R. HURTADO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M143">
            <v>0</v>
          </cell>
          <cell r="N143">
            <v>0</v>
          </cell>
          <cell r="O143">
            <v>0</v>
          </cell>
        </row>
        <row r="144">
          <cell r="G144" t="str">
            <v>105411-P.S.R. LAS BREAS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N144">
            <v>0</v>
          </cell>
          <cell r="O144">
            <v>0</v>
          </cell>
        </row>
        <row r="145">
          <cell r="G145" t="str">
            <v>105413-P.S.R. SAMO ALTO</v>
          </cell>
          <cell r="H145">
            <v>0</v>
          </cell>
          <cell r="J145">
            <v>0</v>
          </cell>
          <cell r="L145">
            <v>0</v>
          </cell>
          <cell r="O145">
            <v>0</v>
          </cell>
        </row>
        <row r="146">
          <cell r="G146" t="str">
            <v>105414-P.S.R. SERON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O146">
            <v>0</v>
          </cell>
        </row>
        <row r="147">
          <cell r="G147" t="str">
            <v>105503-P.S.R. TABAQUEROS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O147">
            <v>0</v>
          </cell>
        </row>
        <row r="148">
          <cell r="G148" t="str">
            <v>Total general</v>
          </cell>
          <cell r="H148">
            <v>187</v>
          </cell>
          <cell r="I148">
            <v>165</v>
          </cell>
          <cell r="J148">
            <v>351</v>
          </cell>
          <cell r="K148">
            <v>1186</v>
          </cell>
          <cell r="L148">
            <v>1074</v>
          </cell>
          <cell r="M148">
            <v>1353</v>
          </cell>
          <cell r="N148">
            <v>1357</v>
          </cell>
          <cell r="O148">
            <v>5673</v>
          </cell>
        </row>
      </sheetData>
      <sheetData sheetId="8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 t="str">
            <v>Total general</v>
          </cell>
        </row>
        <row r="5">
          <cell r="G5" t="str">
            <v>04101-LA SERENA</v>
          </cell>
          <cell r="I5">
            <v>1</v>
          </cell>
          <cell r="J5">
            <v>2</v>
          </cell>
          <cell r="K5">
            <v>1643</v>
          </cell>
          <cell r="L5">
            <v>1708</v>
          </cell>
          <cell r="M5">
            <v>1047</v>
          </cell>
          <cell r="N5">
            <v>2003</v>
          </cell>
          <cell r="O5">
            <v>6404</v>
          </cell>
        </row>
        <row r="6">
          <cell r="G6" t="str">
            <v>105300-CES. CARDENAL CARO</v>
          </cell>
          <cell r="K6">
            <v>793</v>
          </cell>
          <cell r="L6">
            <v>819</v>
          </cell>
          <cell r="M6">
            <v>646</v>
          </cell>
          <cell r="O6">
            <v>2258</v>
          </cell>
        </row>
        <row r="7">
          <cell r="G7" t="str">
            <v>105301-CES. LAS COMPAÑIAS</v>
          </cell>
          <cell r="J7">
            <v>2</v>
          </cell>
          <cell r="O7">
            <v>2</v>
          </cell>
        </row>
        <row r="8">
          <cell r="G8" t="str">
            <v>105302-CES. PEDRO AGUIRRE C.</v>
          </cell>
          <cell r="N8">
            <v>1000</v>
          </cell>
          <cell r="O8">
            <v>1000</v>
          </cell>
        </row>
        <row r="9">
          <cell r="G9" t="str">
            <v>105313-CES. SCHAFFHAUSER</v>
          </cell>
          <cell r="K9">
            <v>850</v>
          </cell>
          <cell r="L9">
            <v>888</v>
          </cell>
          <cell r="M9">
            <v>400</v>
          </cell>
          <cell r="O9">
            <v>2138</v>
          </cell>
        </row>
        <row r="10">
          <cell r="G10" t="str">
            <v>105325-CESFAM JUAN PABLO II</v>
          </cell>
          <cell r="N10">
            <v>1002</v>
          </cell>
          <cell r="O10">
            <v>1002</v>
          </cell>
        </row>
        <row r="11">
          <cell r="G11" t="str">
            <v>105702-CECOF VILLA LAMBERT</v>
          </cell>
          <cell r="I11">
            <v>1</v>
          </cell>
          <cell r="L11">
            <v>1</v>
          </cell>
          <cell r="M11">
            <v>1</v>
          </cell>
          <cell r="N11">
            <v>1</v>
          </cell>
          <cell r="O11">
            <v>4</v>
          </cell>
        </row>
        <row r="12">
          <cell r="G12" t="str">
            <v>04102-COQUIMBO</v>
          </cell>
          <cell r="H12">
            <v>1539</v>
          </cell>
          <cell r="I12">
            <v>1547</v>
          </cell>
          <cell r="J12">
            <v>1900</v>
          </cell>
          <cell r="K12">
            <v>1409</v>
          </cell>
          <cell r="L12">
            <v>1393</v>
          </cell>
          <cell r="M12">
            <v>1831</v>
          </cell>
          <cell r="N12">
            <v>1771</v>
          </cell>
          <cell r="O12">
            <v>11390</v>
          </cell>
        </row>
        <row r="13">
          <cell r="G13" t="str">
            <v>105303-CES. SAN JUAN</v>
          </cell>
          <cell r="H13">
            <v>179</v>
          </cell>
          <cell r="I13">
            <v>341</v>
          </cell>
          <cell r="J13">
            <v>368</v>
          </cell>
          <cell r="K13">
            <v>331</v>
          </cell>
          <cell r="L13">
            <v>197</v>
          </cell>
          <cell r="M13">
            <v>281</v>
          </cell>
          <cell r="N13">
            <v>280</v>
          </cell>
          <cell r="O13">
            <v>1977</v>
          </cell>
        </row>
        <row r="14">
          <cell r="G14" t="str">
            <v>105304-CES. SANTA CECILIA</v>
          </cell>
          <cell r="H14">
            <v>301</v>
          </cell>
          <cell r="I14">
            <v>372</v>
          </cell>
          <cell r="J14">
            <v>613</v>
          </cell>
          <cell r="K14">
            <v>171</v>
          </cell>
          <cell r="L14">
            <v>156</v>
          </cell>
          <cell r="M14">
            <v>154</v>
          </cell>
          <cell r="N14">
            <v>325</v>
          </cell>
          <cell r="O14">
            <v>2092</v>
          </cell>
        </row>
        <row r="15">
          <cell r="G15" t="str">
            <v>105305-CES. TIERRAS BLANCAS</v>
          </cell>
          <cell r="H15">
            <v>489</v>
          </cell>
          <cell r="I15">
            <v>470</v>
          </cell>
          <cell r="J15">
            <v>448</v>
          </cell>
          <cell r="K15">
            <v>468</v>
          </cell>
          <cell r="L15">
            <v>575</v>
          </cell>
          <cell r="M15">
            <v>501</v>
          </cell>
          <cell r="N15">
            <v>742</v>
          </cell>
          <cell r="O15">
            <v>3693</v>
          </cell>
        </row>
        <row r="16">
          <cell r="G16" t="str">
            <v>105321-CES. RURAL  TONGOY</v>
          </cell>
          <cell r="H16">
            <v>24</v>
          </cell>
          <cell r="I16">
            <v>40</v>
          </cell>
          <cell r="J16">
            <v>53</v>
          </cell>
          <cell r="K16">
            <v>88</v>
          </cell>
          <cell r="L16">
            <v>86</v>
          </cell>
          <cell r="M16">
            <v>168</v>
          </cell>
          <cell r="N16">
            <v>36</v>
          </cell>
          <cell r="O16">
            <v>495</v>
          </cell>
        </row>
        <row r="17">
          <cell r="G17" t="str">
            <v>105323-CES. DR. SERGIO AGUILAR</v>
          </cell>
          <cell r="H17">
            <v>344</v>
          </cell>
          <cell r="I17">
            <v>271</v>
          </cell>
          <cell r="J17">
            <v>327</v>
          </cell>
          <cell r="K17">
            <v>190</v>
          </cell>
          <cell r="L17">
            <v>310</v>
          </cell>
          <cell r="M17">
            <v>596</v>
          </cell>
          <cell r="N17">
            <v>336</v>
          </cell>
          <cell r="O17">
            <v>2374</v>
          </cell>
        </row>
        <row r="18">
          <cell r="G18" t="str">
            <v xml:space="preserve">105404-P.S.R. EL TANGUE                         </v>
          </cell>
          <cell r="I18">
            <v>1</v>
          </cell>
          <cell r="K18">
            <v>5</v>
          </cell>
          <cell r="L18">
            <v>2</v>
          </cell>
          <cell r="M18">
            <v>4</v>
          </cell>
          <cell r="N18">
            <v>3</v>
          </cell>
          <cell r="O18">
            <v>15</v>
          </cell>
        </row>
        <row r="19">
          <cell r="G19" t="str">
            <v>105405-P.S.R. GUANAQUEROS</v>
          </cell>
          <cell r="H19">
            <v>39</v>
          </cell>
          <cell r="I19">
            <v>40</v>
          </cell>
          <cell r="J19">
            <v>17</v>
          </cell>
          <cell r="K19">
            <v>22</v>
          </cell>
          <cell r="L19">
            <v>31</v>
          </cell>
          <cell r="M19">
            <v>73</v>
          </cell>
          <cell r="N19">
            <v>22</v>
          </cell>
          <cell r="O19">
            <v>244</v>
          </cell>
        </row>
        <row r="20">
          <cell r="G20" t="str">
            <v>105406-P.S.R. PAN DE AZUCAR</v>
          </cell>
          <cell r="I20">
            <v>3</v>
          </cell>
          <cell r="J20">
            <v>29</v>
          </cell>
          <cell r="K20">
            <v>53</v>
          </cell>
          <cell r="L20">
            <v>25</v>
          </cell>
          <cell r="M20">
            <v>32</v>
          </cell>
          <cell r="N20">
            <v>7</v>
          </cell>
          <cell r="O20">
            <v>149</v>
          </cell>
        </row>
        <row r="21">
          <cell r="G21" t="str">
            <v>105407-P.S.R. TAMBILLOS</v>
          </cell>
          <cell r="K21">
            <v>1</v>
          </cell>
          <cell r="N21">
            <v>9</v>
          </cell>
          <cell r="O21">
            <v>10</v>
          </cell>
        </row>
        <row r="22">
          <cell r="G22" t="str">
            <v>105705-CECOF EL ALBA</v>
          </cell>
          <cell r="H22">
            <v>3</v>
          </cell>
          <cell r="I22">
            <v>9</v>
          </cell>
          <cell r="J22">
            <v>18</v>
          </cell>
          <cell r="K22">
            <v>15</v>
          </cell>
          <cell r="L22">
            <v>11</v>
          </cell>
          <cell r="M22">
            <v>14</v>
          </cell>
          <cell r="N22">
            <v>10</v>
          </cell>
          <cell r="O22">
            <v>80</v>
          </cell>
        </row>
        <row r="23">
          <cell r="G23" t="str">
            <v>200273-CECOF PUNTA MIRA</v>
          </cell>
          <cell r="H23">
            <v>160</v>
          </cell>
          <cell r="J23">
            <v>27</v>
          </cell>
          <cell r="K23">
            <v>65</v>
          </cell>
          <cell r="M23">
            <v>8</v>
          </cell>
          <cell r="N23">
            <v>1</v>
          </cell>
          <cell r="O23">
            <v>261</v>
          </cell>
        </row>
        <row r="24">
          <cell r="G24" t="str">
            <v>04103-ANDACOLLO</v>
          </cell>
          <cell r="H24">
            <v>113</v>
          </cell>
          <cell r="I24">
            <v>138</v>
          </cell>
          <cell r="J24">
            <v>141</v>
          </cell>
          <cell r="K24">
            <v>154</v>
          </cell>
          <cell r="L24">
            <v>179</v>
          </cell>
          <cell r="M24">
            <v>178</v>
          </cell>
          <cell r="N24">
            <v>250</v>
          </cell>
          <cell r="O24">
            <v>1153</v>
          </cell>
        </row>
        <row r="25">
          <cell r="G25" t="str">
            <v>105106-HOSPITAL ANDACOLLO</v>
          </cell>
          <cell r="H25">
            <v>113</v>
          </cell>
          <cell r="I25">
            <v>138</v>
          </cell>
          <cell r="J25">
            <v>141</v>
          </cell>
          <cell r="K25">
            <v>154</v>
          </cell>
          <cell r="L25">
            <v>179</v>
          </cell>
          <cell r="M25">
            <v>178</v>
          </cell>
          <cell r="N25">
            <v>250</v>
          </cell>
          <cell r="O25">
            <v>1153</v>
          </cell>
        </row>
        <row r="26">
          <cell r="G26" t="str">
            <v>04104-LA HIGUERA</v>
          </cell>
          <cell r="I26">
            <v>1</v>
          </cell>
          <cell r="J26">
            <v>6</v>
          </cell>
          <cell r="K26">
            <v>7</v>
          </cell>
          <cell r="L26">
            <v>8</v>
          </cell>
          <cell r="N26">
            <v>1</v>
          </cell>
          <cell r="O26">
            <v>23</v>
          </cell>
        </row>
        <row r="27">
          <cell r="G27" t="str">
            <v>105314-CES. LA HIGUERA</v>
          </cell>
          <cell r="J27">
            <v>6</v>
          </cell>
          <cell r="K27">
            <v>7</v>
          </cell>
          <cell r="L27">
            <v>6</v>
          </cell>
          <cell r="N27">
            <v>1</v>
          </cell>
          <cell r="O27">
            <v>20</v>
          </cell>
        </row>
        <row r="28">
          <cell r="G28" t="str">
            <v xml:space="preserve">105500-P.S.R. CALETA HORNOS        </v>
          </cell>
          <cell r="I28">
            <v>1</v>
          </cell>
          <cell r="L28">
            <v>2</v>
          </cell>
          <cell r="O28">
            <v>3</v>
          </cell>
        </row>
        <row r="29">
          <cell r="G29" t="str">
            <v>04106-VICUÑA</v>
          </cell>
          <cell r="H29">
            <v>5</v>
          </cell>
          <cell r="I29">
            <v>2</v>
          </cell>
          <cell r="J29">
            <v>2</v>
          </cell>
          <cell r="K29">
            <v>1</v>
          </cell>
          <cell r="L29">
            <v>97</v>
          </cell>
          <cell r="M29">
            <v>189</v>
          </cell>
          <cell r="N29">
            <v>248</v>
          </cell>
          <cell r="O29">
            <v>544</v>
          </cell>
        </row>
        <row r="30">
          <cell r="G30" t="str">
            <v>105107-HOSPITAL VICUÑA</v>
          </cell>
          <cell r="L30">
            <v>34</v>
          </cell>
          <cell r="O30">
            <v>34</v>
          </cell>
        </row>
        <row r="31">
          <cell r="G31" t="str">
            <v>105467-P.S.R. DIAGUITAS</v>
          </cell>
          <cell r="J31">
            <v>1</v>
          </cell>
          <cell r="L31">
            <v>2</v>
          </cell>
          <cell r="M31">
            <v>7</v>
          </cell>
          <cell r="N31">
            <v>35</v>
          </cell>
          <cell r="O31">
            <v>45</v>
          </cell>
        </row>
        <row r="32">
          <cell r="G32" t="str">
            <v>105468-P.S.R. EL MOLLE</v>
          </cell>
          <cell r="I32">
            <v>1</v>
          </cell>
          <cell r="L32">
            <v>11</v>
          </cell>
          <cell r="M32">
            <v>11</v>
          </cell>
          <cell r="O32">
            <v>23</v>
          </cell>
        </row>
        <row r="33">
          <cell r="G33" t="str">
            <v>105469-P.S.R. EL TAMBO</v>
          </cell>
          <cell r="N33">
            <v>62</v>
          </cell>
          <cell r="O33">
            <v>62</v>
          </cell>
        </row>
        <row r="34">
          <cell r="G34" t="str">
            <v>105470-P.S.R. HUANTA</v>
          </cell>
          <cell r="N34">
            <v>6</v>
          </cell>
          <cell r="O34">
            <v>6</v>
          </cell>
        </row>
        <row r="35">
          <cell r="G35" t="str">
            <v>105471-P.S.R. PERALILLO</v>
          </cell>
          <cell r="H35">
            <v>1</v>
          </cell>
          <cell r="I35">
            <v>1</v>
          </cell>
          <cell r="M35">
            <v>65</v>
          </cell>
          <cell r="N35">
            <v>24</v>
          </cell>
          <cell r="O35">
            <v>91</v>
          </cell>
        </row>
        <row r="36">
          <cell r="G36" t="str">
            <v>105472-P.S.R. RIVADAVIA</v>
          </cell>
          <cell r="H36">
            <v>3</v>
          </cell>
          <cell r="K36">
            <v>1</v>
          </cell>
          <cell r="L36">
            <v>12</v>
          </cell>
          <cell r="M36">
            <v>14</v>
          </cell>
          <cell r="N36">
            <v>24</v>
          </cell>
          <cell r="O36">
            <v>54</v>
          </cell>
        </row>
        <row r="37">
          <cell r="G37" t="str">
            <v>105473-P.S.R. TALCUNA</v>
          </cell>
          <cell r="L37">
            <v>11</v>
          </cell>
          <cell r="M37">
            <v>12</v>
          </cell>
          <cell r="O37">
            <v>23</v>
          </cell>
        </row>
        <row r="38">
          <cell r="G38" t="str">
            <v>105502-P.S.R. CALINGASTA</v>
          </cell>
          <cell r="H38">
            <v>1</v>
          </cell>
          <cell r="J38">
            <v>1</v>
          </cell>
          <cell r="L38">
            <v>27</v>
          </cell>
          <cell r="M38">
            <v>80</v>
          </cell>
          <cell r="N38">
            <v>97</v>
          </cell>
          <cell r="O38">
            <v>206</v>
          </cell>
        </row>
        <row r="39">
          <cell r="G39" t="str">
            <v>04201-ILLAPEL</v>
          </cell>
          <cell r="H39">
            <v>5</v>
          </cell>
          <cell r="I39">
            <v>20</v>
          </cell>
          <cell r="J39">
            <v>142</v>
          </cell>
          <cell r="K39">
            <v>180</v>
          </cell>
          <cell r="L39">
            <v>286</v>
          </cell>
          <cell r="M39">
            <v>421</v>
          </cell>
          <cell r="N39">
            <v>250</v>
          </cell>
          <cell r="O39">
            <v>1304</v>
          </cell>
        </row>
        <row r="40">
          <cell r="G40" t="str">
            <v>105326-CESFAM SAN RAFAEL</v>
          </cell>
          <cell r="J40">
            <v>32</v>
          </cell>
          <cell r="K40">
            <v>18</v>
          </cell>
          <cell r="L40">
            <v>26</v>
          </cell>
          <cell r="M40">
            <v>3</v>
          </cell>
          <cell r="N40">
            <v>22</v>
          </cell>
          <cell r="O40">
            <v>101</v>
          </cell>
        </row>
        <row r="41">
          <cell r="G41" t="str">
            <v xml:space="preserve">105443-P.S.R. CARCAMO                   </v>
          </cell>
          <cell r="J41">
            <v>28</v>
          </cell>
          <cell r="K41">
            <v>52</v>
          </cell>
          <cell r="L41">
            <v>22</v>
          </cell>
          <cell r="M41">
            <v>20</v>
          </cell>
          <cell r="N41">
            <v>42</v>
          </cell>
          <cell r="O41">
            <v>164</v>
          </cell>
        </row>
        <row r="42">
          <cell r="G42" t="str">
            <v>105444-P.S.R. HUINTIL</v>
          </cell>
          <cell r="J42">
            <v>10</v>
          </cell>
          <cell r="K42">
            <v>3</v>
          </cell>
          <cell r="L42">
            <v>22</v>
          </cell>
          <cell r="M42">
            <v>2</v>
          </cell>
          <cell r="N42">
            <v>2</v>
          </cell>
          <cell r="O42">
            <v>39</v>
          </cell>
        </row>
        <row r="43">
          <cell r="G43" t="str">
            <v>105445-P.S.R. LIMAHUIDA</v>
          </cell>
          <cell r="K43">
            <v>12</v>
          </cell>
          <cell r="L43">
            <v>12</v>
          </cell>
          <cell r="M43">
            <v>4</v>
          </cell>
          <cell r="N43">
            <v>4</v>
          </cell>
          <cell r="O43">
            <v>32</v>
          </cell>
        </row>
        <row r="44">
          <cell r="G44" t="str">
            <v>105446-P.S.R. MATANCILLA</v>
          </cell>
          <cell r="K44">
            <v>6</v>
          </cell>
          <cell r="M44">
            <v>8</v>
          </cell>
          <cell r="O44">
            <v>14</v>
          </cell>
        </row>
        <row r="45">
          <cell r="G45" t="str">
            <v>105447-P.S.R. PERALILLO</v>
          </cell>
          <cell r="J45">
            <v>1</v>
          </cell>
          <cell r="K45">
            <v>8</v>
          </cell>
          <cell r="L45">
            <v>2</v>
          </cell>
          <cell r="M45">
            <v>2</v>
          </cell>
          <cell r="N45">
            <v>8</v>
          </cell>
          <cell r="O45">
            <v>21</v>
          </cell>
        </row>
        <row r="46">
          <cell r="G46" t="str">
            <v>105448-P.S.R. SANTA VIRGINIA</v>
          </cell>
          <cell r="J46">
            <v>16</v>
          </cell>
          <cell r="L46">
            <v>6</v>
          </cell>
          <cell r="M46">
            <v>2</v>
          </cell>
          <cell r="N46">
            <v>4</v>
          </cell>
          <cell r="O46">
            <v>28</v>
          </cell>
        </row>
        <row r="47">
          <cell r="G47" t="str">
            <v>105449-P.S.R. TUNGA NORTE</v>
          </cell>
          <cell r="K47">
            <v>14</v>
          </cell>
          <cell r="L47">
            <v>2</v>
          </cell>
          <cell r="M47">
            <v>2</v>
          </cell>
          <cell r="O47">
            <v>18</v>
          </cell>
        </row>
        <row r="48">
          <cell r="G48" t="str">
            <v>105485-P.S.R. PLAN DE HORNOS</v>
          </cell>
          <cell r="I48">
            <v>8</v>
          </cell>
          <cell r="J48">
            <v>44</v>
          </cell>
          <cell r="K48">
            <v>16</v>
          </cell>
          <cell r="L48">
            <v>6</v>
          </cell>
          <cell r="M48">
            <v>12</v>
          </cell>
          <cell r="N48">
            <v>12</v>
          </cell>
          <cell r="O48">
            <v>98</v>
          </cell>
        </row>
        <row r="49">
          <cell r="G49" t="str">
            <v>105486-P.S.R. TUNGA SUR</v>
          </cell>
          <cell r="J49">
            <v>3</v>
          </cell>
          <cell r="K49">
            <v>14</v>
          </cell>
          <cell r="L49">
            <v>2</v>
          </cell>
          <cell r="M49">
            <v>2</v>
          </cell>
          <cell r="O49">
            <v>21</v>
          </cell>
        </row>
        <row r="50">
          <cell r="G50" t="str">
            <v>105487-P.S.R. CAÑAS UNO</v>
          </cell>
          <cell r="J50">
            <v>1</v>
          </cell>
          <cell r="K50">
            <v>20</v>
          </cell>
          <cell r="L50">
            <v>42</v>
          </cell>
          <cell r="M50">
            <v>16</v>
          </cell>
          <cell r="N50">
            <v>16</v>
          </cell>
          <cell r="O50">
            <v>95</v>
          </cell>
        </row>
        <row r="51">
          <cell r="G51" t="str">
            <v>105496-P.S.R. PINTACURA SUR</v>
          </cell>
          <cell r="I51">
            <v>4</v>
          </cell>
          <cell r="K51">
            <v>3</v>
          </cell>
          <cell r="L51">
            <v>2</v>
          </cell>
          <cell r="N51">
            <v>10</v>
          </cell>
          <cell r="O51">
            <v>19</v>
          </cell>
        </row>
        <row r="52">
          <cell r="G52" t="str">
            <v>105504-P.S.R. SOCAVON</v>
          </cell>
          <cell r="J52">
            <v>1</v>
          </cell>
          <cell r="K52">
            <v>14</v>
          </cell>
          <cell r="L52">
            <v>6</v>
          </cell>
          <cell r="M52">
            <v>2</v>
          </cell>
          <cell r="N52">
            <v>14</v>
          </cell>
          <cell r="O52">
            <v>37</v>
          </cell>
        </row>
        <row r="53">
          <cell r="G53" t="str">
            <v>200366-CESFAM URBANO II</v>
          </cell>
          <cell r="H53">
            <v>5</v>
          </cell>
          <cell r="I53">
            <v>8</v>
          </cell>
          <cell r="J53">
            <v>6</v>
          </cell>
          <cell r="L53">
            <v>136</v>
          </cell>
          <cell r="M53">
            <v>346</v>
          </cell>
          <cell r="N53">
            <v>116</v>
          </cell>
          <cell r="O53">
            <v>617</v>
          </cell>
        </row>
        <row r="54">
          <cell r="G54" t="str">
            <v>04202-CANELA</v>
          </cell>
          <cell r="J54">
            <v>2</v>
          </cell>
          <cell r="K54">
            <v>6</v>
          </cell>
          <cell r="L54">
            <v>120</v>
          </cell>
          <cell r="M54">
            <v>37</v>
          </cell>
          <cell r="N54">
            <v>175</v>
          </cell>
          <cell r="O54">
            <v>340</v>
          </cell>
        </row>
        <row r="55">
          <cell r="G55" t="str">
            <v>105309-CES. RURAL CANELA</v>
          </cell>
          <cell r="L55">
            <v>118</v>
          </cell>
          <cell r="M55">
            <v>37</v>
          </cell>
          <cell r="N55">
            <v>175</v>
          </cell>
          <cell r="O55">
            <v>330</v>
          </cell>
        </row>
        <row r="56">
          <cell r="G56" t="str">
            <v>105498-P.S.R. QUEBRADA DE LINARES</v>
          </cell>
          <cell r="J56">
            <v>2</v>
          </cell>
          <cell r="K56">
            <v>6</v>
          </cell>
          <cell r="L56">
            <v>2</v>
          </cell>
          <cell r="O56">
            <v>10</v>
          </cell>
        </row>
        <row r="57">
          <cell r="G57" t="str">
            <v>04203-LOS VILOS</v>
          </cell>
          <cell r="H57">
            <v>14</v>
          </cell>
          <cell r="M57">
            <v>2</v>
          </cell>
          <cell r="O57">
            <v>16</v>
          </cell>
        </row>
        <row r="58">
          <cell r="G58" t="str">
            <v>105108-HOSPITAL LOS VILOS</v>
          </cell>
          <cell r="H58">
            <v>14</v>
          </cell>
          <cell r="M58">
            <v>2</v>
          </cell>
          <cell r="O58">
            <v>16</v>
          </cell>
        </row>
        <row r="59">
          <cell r="G59" t="str">
            <v>04204-SALAMANCA</v>
          </cell>
          <cell r="H59">
            <v>9</v>
          </cell>
          <cell r="I59">
            <v>14</v>
          </cell>
          <cell r="J59">
            <v>3</v>
          </cell>
          <cell r="L59">
            <v>23</v>
          </cell>
          <cell r="M59">
            <v>19</v>
          </cell>
          <cell r="N59">
            <v>575</v>
          </cell>
          <cell r="O59">
            <v>643</v>
          </cell>
        </row>
        <row r="60">
          <cell r="G60" t="str">
            <v>105104-HOSPITAL SALAMANCA</v>
          </cell>
          <cell r="H60">
            <v>9</v>
          </cell>
          <cell r="I60">
            <v>14</v>
          </cell>
          <cell r="J60">
            <v>3</v>
          </cell>
          <cell r="N60">
            <v>15</v>
          </cell>
          <cell r="O60">
            <v>41</v>
          </cell>
        </row>
        <row r="61">
          <cell r="G61" t="str">
            <v xml:space="preserve">105452-P.S.R. CUNCUMEN                 </v>
          </cell>
          <cell r="N61">
            <v>40</v>
          </cell>
          <cell r="O61">
            <v>40</v>
          </cell>
        </row>
        <row r="62">
          <cell r="G62" t="str">
            <v>105453-P.S.R. TRANQUILLA</v>
          </cell>
          <cell r="M62">
            <v>1</v>
          </cell>
          <cell r="N62">
            <v>46</v>
          </cell>
          <cell r="O62">
            <v>47</v>
          </cell>
        </row>
        <row r="63">
          <cell r="G63" t="str">
            <v>105454-P.S.R. CUNLAGUA</v>
          </cell>
          <cell r="N63">
            <v>21</v>
          </cell>
          <cell r="O63">
            <v>21</v>
          </cell>
        </row>
        <row r="64">
          <cell r="G64" t="str">
            <v>105455-P.S.R. CHILLEPIN</v>
          </cell>
          <cell r="N64">
            <v>38</v>
          </cell>
          <cell r="O64">
            <v>38</v>
          </cell>
        </row>
        <row r="65">
          <cell r="G65" t="str">
            <v>105456-P.S.R. LLIMPO</v>
          </cell>
          <cell r="N65">
            <v>46</v>
          </cell>
          <cell r="O65">
            <v>46</v>
          </cell>
        </row>
        <row r="66">
          <cell r="G66" t="str">
            <v>105457-P.S.R. SAN AGUSTIN</v>
          </cell>
          <cell r="N66">
            <v>42</v>
          </cell>
          <cell r="O66">
            <v>42</v>
          </cell>
        </row>
        <row r="67">
          <cell r="G67" t="str">
            <v>105458-P.S.R. TAHUINCO</v>
          </cell>
          <cell r="M67">
            <v>17</v>
          </cell>
          <cell r="N67">
            <v>47</v>
          </cell>
          <cell r="O67">
            <v>64</v>
          </cell>
        </row>
        <row r="68">
          <cell r="G68" t="str">
            <v>105491-P.S.R. QUELEN BAJO</v>
          </cell>
          <cell r="L68">
            <v>23</v>
          </cell>
          <cell r="N68">
            <v>168</v>
          </cell>
          <cell r="O68">
            <v>191</v>
          </cell>
        </row>
        <row r="69">
          <cell r="G69" t="str">
            <v>105492-P.S.R. CAMISA</v>
          </cell>
          <cell r="N69">
            <v>30</v>
          </cell>
          <cell r="O69">
            <v>30</v>
          </cell>
        </row>
        <row r="70">
          <cell r="G70" t="str">
            <v>105501-P.S.R. ARBOLEDA GRANDE</v>
          </cell>
          <cell r="M70">
            <v>1</v>
          </cell>
          <cell r="N70">
            <v>82</v>
          </cell>
          <cell r="O70">
            <v>83</v>
          </cell>
        </row>
        <row r="71">
          <cell r="G71" t="str">
            <v>04301-OVALLE</v>
          </cell>
          <cell r="H71">
            <v>2</v>
          </cell>
          <cell r="I71">
            <v>1</v>
          </cell>
          <cell r="J71">
            <v>103</v>
          </cell>
          <cell r="K71">
            <v>597</v>
          </cell>
          <cell r="L71">
            <v>572</v>
          </cell>
          <cell r="M71">
            <v>573</v>
          </cell>
          <cell r="N71">
            <v>680</v>
          </cell>
          <cell r="O71">
            <v>2528</v>
          </cell>
        </row>
        <row r="72">
          <cell r="G72" t="str">
            <v>105317-CES. JORGE JORDAN D.</v>
          </cell>
          <cell r="M72">
            <v>1</v>
          </cell>
          <cell r="N72">
            <v>1</v>
          </cell>
          <cell r="O72">
            <v>2</v>
          </cell>
        </row>
        <row r="73">
          <cell r="G73" t="str">
            <v>105322-CES. MARCOS MACUADA</v>
          </cell>
          <cell r="J73">
            <v>100</v>
          </cell>
          <cell r="K73">
            <v>596</v>
          </cell>
          <cell r="L73">
            <v>553</v>
          </cell>
          <cell r="M73">
            <v>565</v>
          </cell>
          <cell r="N73">
            <v>661</v>
          </cell>
          <cell r="O73">
            <v>2475</v>
          </cell>
        </row>
        <row r="74">
          <cell r="G74" t="str">
            <v xml:space="preserve">105416-P.S.R. CAMARICO                  </v>
          </cell>
          <cell r="L74">
            <v>6</v>
          </cell>
          <cell r="O74">
            <v>6</v>
          </cell>
        </row>
        <row r="75">
          <cell r="G75" t="str">
            <v>105417-P.S.R. ALCONES BAJOS</v>
          </cell>
          <cell r="K75">
            <v>1</v>
          </cell>
          <cell r="O75">
            <v>1</v>
          </cell>
        </row>
        <row r="76">
          <cell r="G76" t="str">
            <v>105422-P.S.R. HORNILLOS</v>
          </cell>
          <cell r="J76">
            <v>3</v>
          </cell>
          <cell r="O76">
            <v>3</v>
          </cell>
        </row>
        <row r="77">
          <cell r="G77" t="str">
            <v>105437-P.S.R. CHALINGA</v>
          </cell>
          <cell r="L77">
            <v>13</v>
          </cell>
          <cell r="O77">
            <v>13</v>
          </cell>
        </row>
        <row r="78">
          <cell r="G78" t="str">
            <v>105507-P.S.R. HUAMALATA</v>
          </cell>
          <cell r="M78">
            <v>6</v>
          </cell>
          <cell r="N78">
            <v>18</v>
          </cell>
          <cell r="O78">
            <v>24</v>
          </cell>
        </row>
        <row r="79">
          <cell r="G79" t="str">
            <v>105723-CECOF LIMARI</v>
          </cell>
          <cell r="M79">
            <v>1</v>
          </cell>
          <cell r="O79">
            <v>1</v>
          </cell>
        </row>
        <row r="80">
          <cell r="G80" t="str">
            <v>200367-CECOF COLONIA LIMARÍ</v>
          </cell>
          <cell r="H80">
            <v>2</v>
          </cell>
          <cell r="I80">
            <v>1</v>
          </cell>
          <cell r="O80">
            <v>3</v>
          </cell>
        </row>
        <row r="81">
          <cell r="G81" t="str">
            <v>04302-COMBARBALÁ</v>
          </cell>
          <cell r="H81">
            <v>55</v>
          </cell>
          <cell r="I81">
            <v>80</v>
          </cell>
          <cell r="J81">
            <v>58</v>
          </cell>
          <cell r="K81">
            <v>8</v>
          </cell>
          <cell r="L81">
            <v>122</v>
          </cell>
          <cell r="M81">
            <v>99</v>
          </cell>
          <cell r="N81">
            <v>116</v>
          </cell>
          <cell r="O81">
            <v>538</v>
          </cell>
        </row>
        <row r="82">
          <cell r="G82" t="str">
            <v>105105-HOSPITAL COMBARBALÁ</v>
          </cell>
          <cell r="H82">
            <v>18</v>
          </cell>
          <cell r="I82">
            <v>66</v>
          </cell>
          <cell r="J82">
            <v>52</v>
          </cell>
          <cell r="K82">
            <v>4</v>
          </cell>
          <cell r="L82">
            <v>5</v>
          </cell>
          <cell r="M82">
            <v>37</v>
          </cell>
          <cell r="N82">
            <v>18</v>
          </cell>
          <cell r="O82">
            <v>200</v>
          </cell>
        </row>
        <row r="83">
          <cell r="G83" t="str">
            <v>105433-P.S.R. SAN LORENZO</v>
          </cell>
          <cell r="J83">
            <v>2</v>
          </cell>
          <cell r="O83">
            <v>2</v>
          </cell>
        </row>
        <row r="84">
          <cell r="G84" t="str">
            <v>105434-P.S.R. SAN MARCOS</v>
          </cell>
          <cell r="H84">
            <v>2</v>
          </cell>
          <cell r="J84">
            <v>2</v>
          </cell>
          <cell r="L84">
            <v>1</v>
          </cell>
          <cell r="M84">
            <v>14</v>
          </cell>
          <cell r="N84">
            <v>48</v>
          </cell>
          <cell r="O84">
            <v>67</v>
          </cell>
        </row>
        <row r="85">
          <cell r="G85" t="str">
            <v>105441-P.S.R. MANQUEHUA</v>
          </cell>
          <cell r="I85">
            <v>2</v>
          </cell>
          <cell r="L85">
            <v>32</v>
          </cell>
          <cell r="N85">
            <v>1</v>
          </cell>
          <cell r="O85">
            <v>35</v>
          </cell>
        </row>
        <row r="86">
          <cell r="G86" t="str">
            <v xml:space="preserve">105459-P.S.R. BARRANCAS                </v>
          </cell>
          <cell r="H86">
            <v>3</v>
          </cell>
          <cell r="M86">
            <v>2</v>
          </cell>
          <cell r="O86">
            <v>5</v>
          </cell>
        </row>
        <row r="87">
          <cell r="G87" t="str">
            <v>105460-P.S.R. COGOTI 18</v>
          </cell>
          <cell r="H87">
            <v>6</v>
          </cell>
          <cell r="L87">
            <v>33</v>
          </cell>
          <cell r="M87">
            <v>22</v>
          </cell>
          <cell r="N87">
            <v>30</v>
          </cell>
          <cell r="O87">
            <v>91</v>
          </cell>
        </row>
        <row r="88">
          <cell r="G88" t="str">
            <v>105462-P.S.R. EL SAUCE</v>
          </cell>
          <cell r="K88">
            <v>2</v>
          </cell>
          <cell r="M88">
            <v>2</v>
          </cell>
          <cell r="O88">
            <v>4</v>
          </cell>
        </row>
        <row r="89">
          <cell r="G89" t="str">
            <v>105463-P.S.R. QUILITAPIA</v>
          </cell>
          <cell r="H89">
            <v>2</v>
          </cell>
          <cell r="I89">
            <v>2</v>
          </cell>
          <cell r="L89">
            <v>6</v>
          </cell>
          <cell r="O89">
            <v>10</v>
          </cell>
        </row>
        <row r="90">
          <cell r="G90" t="str">
            <v>105464-P.S.R. LA LIGUA</v>
          </cell>
          <cell r="H90">
            <v>2</v>
          </cell>
          <cell r="L90">
            <v>21</v>
          </cell>
          <cell r="M90">
            <v>2</v>
          </cell>
          <cell r="N90">
            <v>14</v>
          </cell>
          <cell r="O90">
            <v>39</v>
          </cell>
        </row>
        <row r="91">
          <cell r="G91" t="str">
            <v>105465-P.S.R. RAMADILLA</v>
          </cell>
          <cell r="H91">
            <v>6</v>
          </cell>
          <cell r="I91">
            <v>6</v>
          </cell>
          <cell r="L91">
            <v>8</v>
          </cell>
          <cell r="M91">
            <v>12</v>
          </cell>
          <cell r="N91">
            <v>5</v>
          </cell>
          <cell r="O91">
            <v>37</v>
          </cell>
        </row>
        <row r="92">
          <cell r="G92" t="str">
            <v>105466-P.S.R. VALLE HERMOSO</v>
          </cell>
          <cell r="H92">
            <v>4</v>
          </cell>
          <cell r="I92">
            <v>4</v>
          </cell>
          <cell r="L92">
            <v>8</v>
          </cell>
          <cell r="O92">
            <v>16</v>
          </cell>
        </row>
        <row r="93">
          <cell r="G93" t="str">
            <v>105490-P.S.R. EL DURAZNO</v>
          </cell>
          <cell r="H93">
            <v>12</v>
          </cell>
          <cell r="J93">
            <v>2</v>
          </cell>
          <cell r="K93">
            <v>2</v>
          </cell>
          <cell r="L93">
            <v>8</v>
          </cell>
          <cell r="M93">
            <v>8</v>
          </cell>
          <cell r="O93">
            <v>32</v>
          </cell>
        </row>
        <row r="94">
          <cell r="G94" t="str">
            <v>04303-MONTE PATRIA</v>
          </cell>
          <cell r="H94">
            <v>68</v>
          </cell>
          <cell r="I94">
            <v>53</v>
          </cell>
          <cell r="J94">
            <v>53</v>
          </cell>
          <cell r="K94">
            <v>67</v>
          </cell>
          <cell r="L94">
            <v>177</v>
          </cell>
          <cell r="M94">
            <v>166</v>
          </cell>
          <cell r="N94">
            <v>401</v>
          </cell>
          <cell r="O94">
            <v>985</v>
          </cell>
        </row>
        <row r="95">
          <cell r="G95" t="str">
            <v>105307-CES. RURAL MONTE PATRIA</v>
          </cell>
          <cell r="K95">
            <v>2</v>
          </cell>
          <cell r="L95">
            <v>76</v>
          </cell>
          <cell r="M95">
            <v>16</v>
          </cell>
          <cell r="N95">
            <v>247</v>
          </cell>
          <cell r="O95">
            <v>341</v>
          </cell>
        </row>
        <row r="96">
          <cell r="G96" t="str">
            <v>105311-CES. RURAL CHAÑARAL ALTO</v>
          </cell>
          <cell r="L96">
            <v>16</v>
          </cell>
          <cell r="N96">
            <v>7</v>
          </cell>
          <cell r="O96">
            <v>23</v>
          </cell>
        </row>
        <row r="97">
          <cell r="G97" t="str">
            <v>105312-CES. RURAL CAREN</v>
          </cell>
          <cell r="L97">
            <v>30</v>
          </cell>
          <cell r="M97">
            <v>45</v>
          </cell>
          <cell r="N97">
            <v>21</v>
          </cell>
          <cell r="O97">
            <v>96</v>
          </cell>
        </row>
        <row r="98">
          <cell r="G98" t="str">
            <v>105318-CES. RURAL EL PALQUI</v>
          </cell>
          <cell r="H98">
            <v>68</v>
          </cell>
          <cell r="I98">
            <v>53</v>
          </cell>
          <cell r="J98">
            <v>53</v>
          </cell>
          <cell r="K98">
            <v>65</v>
          </cell>
          <cell r="L98">
            <v>27</v>
          </cell>
          <cell r="M98">
            <v>67</v>
          </cell>
          <cell r="N98">
            <v>88</v>
          </cell>
          <cell r="O98">
            <v>421</v>
          </cell>
        </row>
        <row r="99">
          <cell r="G99" t="str">
            <v>105425-P.S.R. CHILECITO</v>
          </cell>
          <cell r="N99">
            <v>2</v>
          </cell>
          <cell r="O99">
            <v>2</v>
          </cell>
        </row>
        <row r="100">
          <cell r="G100" t="str">
            <v>105427-P.S.R. HACIENDA VALDIVIA</v>
          </cell>
          <cell r="N100">
            <v>3</v>
          </cell>
          <cell r="O100">
            <v>3</v>
          </cell>
        </row>
        <row r="101">
          <cell r="G101" t="str">
            <v>105428-P.S.R. HUATULAME</v>
          </cell>
          <cell r="N101">
            <v>15</v>
          </cell>
          <cell r="O101">
            <v>15</v>
          </cell>
        </row>
        <row r="102">
          <cell r="G102" t="str">
            <v>105430-P.S.R. MIALQUI</v>
          </cell>
          <cell r="L102">
            <v>1</v>
          </cell>
          <cell r="O102">
            <v>1</v>
          </cell>
        </row>
        <row r="103">
          <cell r="G103" t="str">
            <v>105431-P.S.R. PEDREGAL</v>
          </cell>
          <cell r="L103">
            <v>5</v>
          </cell>
          <cell r="M103">
            <v>22</v>
          </cell>
          <cell r="O103">
            <v>27</v>
          </cell>
        </row>
        <row r="104">
          <cell r="G104" t="str">
            <v>105432-P.S.R. RAPEL</v>
          </cell>
          <cell r="L104">
            <v>1</v>
          </cell>
          <cell r="O104">
            <v>1</v>
          </cell>
        </row>
        <row r="105">
          <cell r="G105" t="str">
            <v>105435-P.S.R. TULAHUEN</v>
          </cell>
          <cell r="L105">
            <v>18</v>
          </cell>
          <cell r="M105">
            <v>16</v>
          </cell>
          <cell r="N105">
            <v>18</v>
          </cell>
          <cell r="O105">
            <v>52</v>
          </cell>
        </row>
        <row r="106">
          <cell r="G106" t="str">
            <v>105436-P.S.R. EL MAITEN</v>
          </cell>
          <cell r="L106">
            <v>1</v>
          </cell>
          <cell r="O106">
            <v>1</v>
          </cell>
        </row>
        <row r="107">
          <cell r="G107" t="str">
            <v>105489-P.S.R. RAMADAS DE TULAHUEN</v>
          </cell>
          <cell r="L107">
            <v>2</v>
          </cell>
          <cell r="O107">
            <v>2</v>
          </cell>
        </row>
        <row r="108">
          <cell r="G108" t="str">
            <v>04304-PUNITAQUI</v>
          </cell>
          <cell r="I108">
            <v>24</v>
          </cell>
          <cell r="J108">
            <v>52</v>
          </cell>
          <cell r="K108">
            <v>116</v>
          </cell>
          <cell r="L108">
            <v>131</v>
          </cell>
          <cell r="M108">
            <v>66</v>
          </cell>
          <cell r="N108">
            <v>126</v>
          </cell>
          <cell r="O108">
            <v>515</v>
          </cell>
        </row>
        <row r="109">
          <cell r="G109" t="str">
            <v>105308-CES. RURAL PUNITAQUI</v>
          </cell>
          <cell r="I109">
            <v>24</v>
          </cell>
          <cell r="J109">
            <v>46</v>
          </cell>
          <cell r="K109">
            <v>116</v>
          </cell>
          <cell r="L109">
            <v>131</v>
          </cell>
          <cell r="M109">
            <v>66</v>
          </cell>
          <cell r="N109">
            <v>126</v>
          </cell>
          <cell r="O109">
            <v>509</v>
          </cell>
        </row>
        <row r="110">
          <cell r="G110" t="str">
            <v xml:space="preserve">105508-P.S.R. EL PARRAL DE QUILES  </v>
          </cell>
          <cell r="J110">
            <v>6</v>
          </cell>
          <cell r="O110">
            <v>6</v>
          </cell>
        </row>
        <row r="111">
          <cell r="G111" t="str">
            <v>Total general</v>
          </cell>
          <cell r="H111">
            <v>1810</v>
          </cell>
          <cell r="I111">
            <v>1881</v>
          </cell>
          <cell r="J111">
            <v>2464</v>
          </cell>
          <cell r="K111">
            <v>4188</v>
          </cell>
          <cell r="L111">
            <v>4816</v>
          </cell>
          <cell r="M111">
            <v>4628</v>
          </cell>
          <cell r="N111">
            <v>6596</v>
          </cell>
          <cell r="O111">
            <v>26383</v>
          </cell>
        </row>
      </sheetData>
      <sheetData sheetId="9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 t="str">
            <v>Total general</v>
          </cell>
        </row>
        <row r="5">
          <cell r="G5" t="str">
            <v>04101-LA SERENA</v>
          </cell>
          <cell r="L5">
            <v>56</v>
          </cell>
          <cell r="M5">
            <v>45</v>
          </cell>
          <cell r="N5">
            <v>110</v>
          </cell>
          <cell r="O5">
            <v>211</v>
          </cell>
        </row>
        <row r="6">
          <cell r="G6" t="str">
            <v>105300-CES. CARDENAL CARO</v>
          </cell>
          <cell r="L6">
            <v>39</v>
          </cell>
          <cell r="M6">
            <v>18</v>
          </cell>
          <cell r="O6">
            <v>57</v>
          </cell>
        </row>
        <row r="7">
          <cell r="G7" t="str">
            <v>105302-CES. PEDRO AGUIRRE C.</v>
          </cell>
          <cell r="N7">
            <v>36</v>
          </cell>
          <cell r="O7">
            <v>36</v>
          </cell>
        </row>
        <row r="8">
          <cell r="G8" t="str">
            <v>105313-CES. SCHAFFHAUSER</v>
          </cell>
          <cell r="L8">
            <v>17</v>
          </cell>
          <cell r="M8">
            <v>27</v>
          </cell>
          <cell r="O8">
            <v>44</v>
          </cell>
        </row>
        <row r="9">
          <cell r="G9" t="str">
            <v>105325-CESFAM JUAN PABLO II</v>
          </cell>
          <cell r="N9">
            <v>74</v>
          </cell>
          <cell r="O9">
            <v>74</v>
          </cell>
        </row>
        <row r="10">
          <cell r="G10" t="str">
            <v>04102-COQUIMBO</v>
          </cell>
          <cell r="H10">
            <v>150</v>
          </cell>
          <cell r="I10">
            <v>127</v>
          </cell>
          <cell r="J10">
            <v>160</v>
          </cell>
          <cell r="K10">
            <v>130</v>
          </cell>
          <cell r="L10">
            <v>76</v>
          </cell>
          <cell r="M10">
            <v>72</v>
          </cell>
          <cell r="N10">
            <v>114</v>
          </cell>
          <cell r="O10">
            <v>829</v>
          </cell>
        </row>
        <row r="11">
          <cell r="G11" t="str">
            <v>105303-CES. SAN JUAN</v>
          </cell>
          <cell r="H11">
            <v>2</v>
          </cell>
          <cell r="I11">
            <v>11</v>
          </cell>
          <cell r="J11">
            <v>6</v>
          </cell>
          <cell r="K11">
            <v>15</v>
          </cell>
          <cell r="L11">
            <v>8</v>
          </cell>
          <cell r="M11">
            <v>8</v>
          </cell>
          <cell r="N11">
            <v>1</v>
          </cell>
          <cell r="O11">
            <v>51</v>
          </cell>
        </row>
        <row r="12">
          <cell r="G12" t="str">
            <v>105304-CES. SANTA CECILIA</v>
          </cell>
          <cell r="H12">
            <v>27</v>
          </cell>
          <cell r="I12">
            <v>46</v>
          </cell>
          <cell r="J12">
            <v>70</v>
          </cell>
          <cell r="K12">
            <v>32</v>
          </cell>
          <cell r="L12">
            <v>1</v>
          </cell>
          <cell r="M12">
            <v>3</v>
          </cell>
          <cell r="N12">
            <v>14</v>
          </cell>
          <cell r="O12">
            <v>193</v>
          </cell>
        </row>
        <row r="13">
          <cell r="G13" t="str">
            <v>105305-CES. TIERRAS BLANCAS</v>
          </cell>
          <cell r="H13">
            <v>64</v>
          </cell>
          <cell r="I13">
            <v>39</v>
          </cell>
          <cell r="J13">
            <v>57</v>
          </cell>
          <cell r="K13">
            <v>53</v>
          </cell>
          <cell r="L13">
            <v>55</v>
          </cell>
          <cell r="M13">
            <v>48</v>
          </cell>
          <cell r="N13">
            <v>76</v>
          </cell>
          <cell r="O13">
            <v>392</v>
          </cell>
        </row>
        <row r="14">
          <cell r="G14" t="str">
            <v>105321-CES. RURAL  TONGOY</v>
          </cell>
          <cell r="K14">
            <v>6</v>
          </cell>
          <cell r="L14">
            <v>1</v>
          </cell>
          <cell r="N14">
            <v>6</v>
          </cell>
          <cell r="O14">
            <v>13</v>
          </cell>
        </row>
        <row r="15">
          <cell r="G15" t="str">
            <v>105323-CES. DR. SERGIO AGUILAR</v>
          </cell>
          <cell r="H15">
            <v>53</v>
          </cell>
          <cell r="I15">
            <v>30</v>
          </cell>
          <cell r="J15">
            <v>27</v>
          </cell>
          <cell r="K15">
            <v>15</v>
          </cell>
          <cell r="L15">
            <v>6</v>
          </cell>
          <cell r="M15">
            <v>5</v>
          </cell>
          <cell r="N15">
            <v>15</v>
          </cell>
          <cell r="O15">
            <v>151</v>
          </cell>
        </row>
        <row r="16">
          <cell r="G16" t="str">
            <v>105405-P.S.R. GUANAQUEROS</v>
          </cell>
          <cell r="H16">
            <v>4</v>
          </cell>
          <cell r="O16">
            <v>4</v>
          </cell>
        </row>
        <row r="17">
          <cell r="G17" t="str">
            <v>105406-P.S.R. PAN DE AZUCAR</v>
          </cell>
          <cell r="K17">
            <v>8</v>
          </cell>
          <cell r="L17">
            <v>5</v>
          </cell>
          <cell r="M17">
            <v>8</v>
          </cell>
          <cell r="N17">
            <v>2</v>
          </cell>
          <cell r="O17">
            <v>23</v>
          </cell>
        </row>
        <row r="18">
          <cell r="G18" t="str">
            <v>105407-P.S.R. TAMBILLOS</v>
          </cell>
          <cell r="K18">
            <v>1</v>
          </cell>
          <cell r="O18">
            <v>1</v>
          </cell>
        </row>
        <row r="19">
          <cell r="G19" t="str">
            <v>105705-CECOF EL ALBA</v>
          </cell>
          <cell r="I19">
            <v>1</v>
          </cell>
          <cell r="O19">
            <v>1</v>
          </cell>
        </row>
        <row r="20">
          <cell r="G20" t="str">
            <v>04106-VICUÑA</v>
          </cell>
          <cell r="M20">
            <v>7</v>
          </cell>
          <cell r="N20">
            <v>5</v>
          </cell>
          <cell r="O20">
            <v>12</v>
          </cell>
        </row>
        <row r="21">
          <cell r="G21" t="str">
            <v>105467-P.S.R. DIAGUITAS</v>
          </cell>
          <cell r="M21">
            <v>3</v>
          </cell>
          <cell r="N21">
            <v>1</v>
          </cell>
          <cell r="O21">
            <v>4</v>
          </cell>
        </row>
        <row r="22">
          <cell r="G22" t="str">
            <v>105469-P.S.R. EL TAMBO</v>
          </cell>
          <cell r="N22">
            <v>1</v>
          </cell>
          <cell r="O22">
            <v>1</v>
          </cell>
        </row>
        <row r="23">
          <cell r="G23" t="str">
            <v>105472-P.S.R. RIVADAVIA</v>
          </cell>
          <cell r="M23">
            <v>2</v>
          </cell>
          <cell r="N23">
            <v>2</v>
          </cell>
          <cell r="O23">
            <v>4</v>
          </cell>
        </row>
        <row r="24">
          <cell r="G24" t="str">
            <v>105473-P.S.R. TALCUNA</v>
          </cell>
          <cell r="M24">
            <v>1</v>
          </cell>
          <cell r="O24">
            <v>1</v>
          </cell>
        </row>
        <row r="25">
          <cell r="G25" t="str">
            <v>105502-P.S.R. CALINGASTA</v>
          </cell>
          <cell r="M25">
            <v>1</v>
          </cell>
          <cell r="N25">
            <v>1</v>
          </cell>
          <cell r="O25">
            <v>2</v>
          </cell>
        </row>
        <row r="26">
          <cell r="G26" t="str">
            <v>04201-ILLAPEL</v>
          </cell>
          <cell r="K26">
            <v>2</v>
          </cell>
          <cell r="L26">
            <v>5</v>
          </cell>
          <cell r="M26">
            <v>40</v>
          </cell>
          <cell r="N26">
            <v>1</v>
          </cell>
          <cell r="O26">
            <v>48</v>
          </cell>
        </row>
        <row r="27">
          <cell r="G27" t="str">
            <v>105326-CESFAM SAN RAFAEL</v>
          </cell>
          <cell r="K27">
            <v>1</v>
          </cell>
          <cell r="O27">
            <v>1</v>
          </cell>
        </row>
        <row r="28">
          <cell r="G28" t="str">
            <v xml:space="preserve">105443-P.S.R. CARCAMO                   </v>
          </cell>
          <cell r="K28">
            <v>1</v>
          </cell>
          <cell r="N28">
            <v>1</v>
          </cell>
          <cell r="O28">
            <v>2</v>
          </cell>
        </row>
        <row r="29">
          <cell r="G29" t="str">
            <v>105446-P.S.R. MATANCILLA</v>
          </cell>
          <cell r="M29">
            <v>2</v>
          </cell>
          <cell r="O29">
            <v>2</v>
          </cell>
        </row>
        <row r="30">
          <cell r="G30" t="str">
            <v>200366-CESFAM URBANO II</v>
          </cell>
          <cell r="L30">
            <v>5</v>
          </cell>
          <cell r="M30">
            <v>38</v>
          </cell>
          <cell r="O30">
            <v>43</v>
          </cell>
        </row>
        <row r="31">
          <cell r="G31" t="str">
            <v>04203-LOS VILOS</v>
          </cell>
          <cell r="H31">
            <v>1</v>
          </cell>
          <cell r="O31">
            <v>1</v>
          </cell>
        </row>
        <row r="32">
          <cell r="G32" t="str">
            <v>105108-HOSPITAL LOS VILOS</v>
          </cell>
          <cell r="H32">
            <v>1</v>
          </cell>
          <cell r="O32">
            <v>1</v>
          </cell>
        </row>
        <row r="33">
          <cell r="G33" t="str">
            <v>04204-SALAMANCA</v>
          </cell>
          <cell r="I33">
            <v>1</v>
          </cell>
          <cell r="J33">
            <v>1</v>
          </cell>
          <cell r="L33">
            <v>6</v>
          </cell>
          <cell r="M33">
            <v>13</v>
          </cell>
          <cell r="O33">
            <v>21</v>
          </cell>
        </row>
        <row r="34">
          <cell r="G34" t="str">
            <v>105104-HOSPITAL SALAMANCA</v>
          </cell>
          <cell r="I34">
            <v>1</v>
          </cell>
          <cell r="J34">
            <v>1</v>
          </cell>
          <cell r="O34">
            <v>2</v>
          </cell>
        </row>
        <row r="35">
          <cell r="G35" t="str">
            <v>105453-P.S.R. TRANQUILLA</v>
          </cell>
          <cell r="M35">
            <v>2</v>
          </cell>
          <cell r="O35">
            <v>2</v>
          </cell>
        </row>
        <row r="36">
          <cell r="G36" t="str">
            <v>105458-P.S.R. TAHUINCO</v>
          </cell>
          <cell r="M36">
            <v>10</v>
          </cell>
          <cell r="O36">
            <v>10</v>
          </cell>
        </row>
        <row r="37">
          <cell r="G37" t="str">
            <v>105491-P.S.R. QUELEN BAJO</v>
          </cell>
          <cell r="L37">
            <v>6</v>
          </cell>
          <cell r="O37">
            <v>6</v>
          </cell>
        </row>
        <row r="38">
          <cell r="G38" t="str">
            <v>105501-P.S.R. ARBOLEDA GRANDE</v>
          </cell>
          <cell r="M38">
            <v>1</v>
          </cell>
          <cell r="O38">
            <v>1</v>
          </cell>
        </row>
        <row r="39">
          <cell r="G39" t="str">
            <v>04301-OVALLE</v>
          </cell>
          <cell r="K39">
            <v>65</v>
          </cell>
          <cell r="L39">
            <v>20</v>
          </cell>
          <cell r="M39">
            <v>11</v>
          </cell>
          <cell r="N39">
            <v>45</v>
          </cell>
          <cell r="O39">
            <v>141</v>
          </cell>
        </row>
        <row r="40">
          <cell r="G40" t="str">
            <v>105322-CES. MARCOS MACUADA</v>
          </cell>
          <cell r="K40">
            <v>65</v>
          </cell>
          <cell r="L40">
            <v>20</v>
          </cell>
          <cell r="M40">
            <v>11</v>
          </cell>
          <cell r="N40">
            <v>45</v>
          </cell>
          <cell r="O40">
            <v>141</v>
          </cell>
        </row>
        <row r="41">
          <cell r="G41" t="str">
            <v>04302-COMBARBALÁ</v>
          </cell>
          <cell r="L41">
            <v>4</v>
          </cell>
          <cell r="N41">
            <v>4</v>
          </cell>
          <cell r="O41">
            <v>8</v>
          </cell>
        </row>
        <row r="42">
          <cell r="G42" t="str">
            <v>105441-P.S.R. MANQUEHUA</v>
          </cell>
          <cell r="L42">
            <v>2</v>
          </cell>
          <cell r="O42">
            <v>2</v>
          </cell>
        </row>
        <row r="43">
          <cell r="G43" t="str">
            <v>105460-P.S.R. COGOTI 18</v>
          </cell>
          <cell r="N43">
            <v>4</v>
          </cell>
          <cell r="O43">
            <v>4</v>
          </cell>
        </row>
        <row r="44">
          <cell r="G44" t="str">
            <v>105466-P.S.R. VALLE HERMOSO</v>
          </cell>
          <cell r="L44">
            <v>2</v>
          </cell>
          <cell r="O44">
            <v>2</v>
          </cell>
        </row>
        <row r="45">
          <cell r="G45" t="str">
            <v>04303-MONTE PATRIA</v>
          </cell>
          <cell r="I45">
            <v>2</v>
          </cell>
          <cell r="J45">
            <v>4</v>
          </cell>
          <cell r="L45">
            <v>4</v>
          </cell>
          <cell r="M45">
            <v>6</v>
          </cell>
          <cell r="N45">
            <v>6</v>
          </cell>
          <cell r="O45">
            <v>22</v>
          </cell>
        </row>
        <row r="46">
          <cell r="G46" t="str">
            <v>105307-CES. RURAL MONTE PATRIA</v>
          </cell>
          <cell r="L46">
            <v>4</v>
          </cell>
          <cell r="O46">
            <v>4</v>
          </cell>
        </row>
        <row r="47">
          <cell r="G47" t="str">
            <v>105318-CES. RURAL EL PALQUI</v>
          </cell>
          <cell r="I47">
            <v>2</v>
          </cell>
          <cell r="J47">
            <v>4</v>
          </cell>
          <cell r="M47">
            <v>6</v>
          </cell>
          <cell r="N47">
            <v>6</v>
          </cell>
          <cell r="O47">
            <v>18</v>
          </cell>
        </row>
        <row r="48">
          <cell r="G48" t="str">
            <v>04304-PUNITAQUI</v>
          </cell>
          <cell r="I48">
            <v>1</v>
          </cell>
          <cell r="J48">
            <v>5</v>
          </cell>
          <cell r="K48">
            <v>25</v>
          </cell>
          <cell r="L48">
            <v>13</v>
          </cell>
          <cell r="M48">
            <v>12</v>
          </cell>
          <cell r="N48">
            <v>9</v>
          </cell>
          <cell r="O48">
            <v>65</v>
          </cell>
        </row>
        <row r="49">
          <cell r="G49" t="str">
            <v>105308-CES. RURAL PUNITAQUI</v>
          </cell>
          <cell r="I49">
            <v>1</v>
          </cell>
          <cell r="J49">
            <v>4</v>
          </cell>
          <cell r="K49">
            <v>25</v>
          </cell>
          <cell r="L49">
            <v>13</v>
          </cell>
          <cell r="M49">
            <v>12</v>
          </cell>
          <cell r="N49">
            <v>9</v>
          </cell>
          <cell r="O49">
            <v>64</v>
          </cell>
        </row>
        <row r="50">
          <cell r="G50" t="str">
            <v xml:space="preserve">105508-P.S.R. EL PARRAL DE QUILES  </v>
          </cell>
          <cell r="J50">
            <v>1</v>
          </cell>
          <cell r="O50">
            <v>1</v>
          </cell>
        </row>
        <row r="51">
          <cell r="G51" t="str">
            <v>Total general</v>
          </cell>
          <cell r="H51">
            <v>151</v>
          </cell>
          <cell r="I51">
            <v>131</v>
          </cell>
          <cell r="J51">
            <v>170</v>
          </cell>
          <cell r="K51">
            <v>222</v>
          </cell>
          <cell r="L51">
            <v>184</v>
          </cell>
          <cell r="M51">
            <v>206</v>
          </cell>
          <cell r="N51">
            <v>294</v>
          </cell>
          <cell r="O51">
            <v>1358</v>
          </cell>
        </row>
      </sheetData>
      <sheetData sheetId="10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 t="str">
            <v>Total general</v>
          </cell>
        </row>
        <row r="5">
          <cell r="G5" t="str">
            <v>04101-LA SERENA</v>
          </cell>
          <cell r="K5">
            <v>15</v>
          </cell>
          <cell r="L5">
            <v>9</v>
          </cell>
          <cell r="M5">
            <v>3</v>
          </cell>
          <cell r="N5">
            <v>30</v>
          </cell>
          <cell r="O5">
            <v>57</v>
          </cell>
        </row>
        <row r="6">
          <cell r="G6" t="str">
            <v>105300-CES. CARDENAL CARO</v>
          </cell>
          <cell r="L6">
            <v>9</v>
          </cell>
          <cell r="M6">
            <v>3</v>
          </cell>
          <cell r="O6">
            <v>12</v>
          </cell>
        </row>
        <row r="7">
          <cell r="G7" t="str">
            <v>105313-CES. SCHAFFHAUSER</v>
          </cell>
          <cell r="K7">
            <v>15</v>
          </cell>
          <cell r="O7">
            <v>15</v>
          </cell>
        </row>
        <row r="8">
          <cell r="G8" t="str">
            <v>105325-CESFAM JUAN PABLO II</v>
          </cell>
          <cell r="N8">
            <v>30</v>
          </cell>
          <cell r="O8">
            <v>30</v>
          </cell>
        </row>
        <row r="9">
          <cell r="G9" t="str">
            <v>04102-COQUIMBO</v>
          </cell>
          <cell r="H9">
            <v>17</v>
          </cell>
          <cell r="I9">
            <v>21</v>
          </cell>
          <cell r="J9">
            <v>22</v>
          </cell>
          <cell r="K9">
            <v>19</v>
          </cell>
          <cell r="L9">
            <v>18</v>
          </cell>
          <cell r="M9">
            <v>15</v>
          </cell>
          <cell r="N9">
            <v>7</v>
          </cell>
          <cell r="O9">
            <v>119</v>
          </cell>
        </row>
        <row r="10">
          <cell r="G10" t="str">
            <v>105303-CES. SAN JUAN</v>
          </cell>
          <cell r="H10">
            <v>1</v>
          </cell>
          <cell r="I10">
            <v>3</v>
          </cell>
          <cell r="K10">
            <v>10</v>
          </cell>
          <cell r="L10">
            <v>10</v>
          </cell>
          <cell r="N10">
            <v>1</v>
          </cell>
          <cell r="O10">
            <v>25</v>
          </cell>
        </row>
        <row r="11">
          <cell r="G11" t="str">
            <v>105304-CES. SANTA CECILIA</v>
          </cell>
          <cell r="H11">
            <v>2</v>
          </cell>
          <cell r="I11">
            <v>10</v>
          </cell>
          <cell r="J11">
            <v>17</v>
          </cell>
          <cell r="K11">
            <v>2</v>
          </cell>
          <cell r="L11">
            <v>2</v>
          </cell>
          <cell r="M11">
            <v>3</v>
          </cell>
          <cell r="O11">
            <v>36</v>
          </cell>
        </row>
        <row r="12">
          <cell r="G12" t="str">
            <v>105305-CES. TIERRAS BLANCAS</v>
          </cell>
          <cell r="H12">
            <v>1</v>
          </cell>
          <cell r="I12">
            <v>5</v>
          </cell>
          <cell r="J12">
            <v>4</v>
          </cell>
          <cell r="K12">
            <v>3</v>
          </cell>
          <cell r="L12">
            <v>2</v>
          </cell>
          <cell r="M12">
            <v>9</v>
          </cell>
          <cell r="N12">
            <v>1</v>
          </cell>
          <cell r="O12">
            <v>25</v>
          </cell>
        </row>
        <row r="13">
          <cell r="G13" t="str">
            <v>105321-CES. RURAL  TONGOY</v>
          </cell>
          <cell r="K13">
            <v>1</v>
          </cell>
          <cell r="N13">
            <v>1</v>
          </cell>
          <cell r="O13">
            <v>2</v>
          </cell>
        </row>
        <row r="14">
          <cell r="G14" t="str">
            <v>105323-CES. DR. SERGIO AGUILAR</v>
          </cell>
          <cell r="H14">
            <v>11</v>
          </cell>
          <cell r="I14">
            <v>2</v>
          </cell>
          <cell r="J14">
            <v>1</v>
          </cell>
          <cell r="K14">
            <v>2</v>
          </cell>
          <cell r="L14">
            <v>3</v>
          </cell>
          <cell r="M14">
            <v>3</v>
          </cell>
          <cell r="N14">
            <v>2</v>
          </cell>
          <cell r="O14">
            <v>24</v>
          </cell>
        </row>
        <row r="15">
          <cell r="G15" t="str">
            <v>105405-P.S.R. GUANAQUEROS</v>
          </cell>
          <cell r="H15">
            <v>2</v>
          </cell>
          <cell r="N15">
            <v>2</v>
          </cell>
          <cell r="O15">
            <v>4</v>
          </cell>
        </row>
        <row r="16">
          <cell r="G16" t="str">
            <v>105406-P.S.R. PAN DE AZUCAR</v>
          </cell>
          <cell r="K16">
            <v>1</v>
          </cell>
          <cell r="L16">
            <v>1</v>
          </cell>
          <cell r="O16">
            <v>2</v>
          </cell>
        </row>
        <row r="17">
          <cell r="G17" t="str">
            <v>105705-CECOF EL ALBA</v>
          </cell>
          <cell r="I17">
            <v>1</v>
          </cell>
          <cell r="O17">
            <v>1</v>
          </cell>
        </row>
        <row r="18">
          <cell r="G18" t="str">
            <v>04103-ANDACOLLO</v>
          </cell>
          <cell r="L18">
            <v>1</v>
          </cell>
          <cell r="M18">
            <v>1</v>
          </cell>
          <cell r="O18">
            <v>2</v>
          </cell>
        </row>
        <row r="19">
          <cell r="G19" t="str">
            <v>105106-HOSPITAL ANDACOLLO</v>
          </cell>
          <cell r="L19">
            <v>1</v>
          </cell>
          <cell r="M19">
            <v>1</v>
          </cell>
          <cell r="O19">
            <v>2</v>
          </cell>
        </row>
        <row r="20">
          <cell r="G20" t="str">
            <v>04106-VICUÑA</v>
          </cell>
          <cell r="N20">
            <v>1</v>
          </cell>
          <cell r="O20">
            <v>1</v>
          </cell>
        </row>
        <row r="21">
          <cell r="G21" t="str">
            <v>105502-P.S.R. CALINGASTA</v>
          </cell>
          <cell r="N21">
            <v>1</v>
          </cell>
          <cell r="O21">
            <v>1</v>
          </cell>
        </row>
        <row r="22">
          <cell r="G22" t="str">
            <v>04201-ILLAPEL</v>
          </cell>
          <cell r="M22">
            <v>44</v>
          </cell>
          <cell r="N22">
            <v>19</v>
          </cell>
          <cell r="O22">
            <v>63</v>
          </cell>
        </row>
        <row r="23">
          <cell r="G23" t="str">
            <v>200366-CESFAM URBANO II</v>
          </cell>
          <cell r="M23">
            <v>44</v>
          </cell>
          <cell r="N23">
            <v>19</v>
          </cell>
          <cell r="O23">
            <v>63</v>
          </cell>
        </row>
        <row r="24">
          <cell r="G24" t="str">
            <v>04203-LOS VILOS</v>
          </cell>
          <cell r="H24">
            <v>2</v>
          </cell>
          <cell r="I24">
            <v>1</v>
          </cell>
          <cell r="O24">
            <v>3</v>
          </cell>
        </row>
        <row r="25">
          <cell r="G25" t="str">
            <v>105108-HOSPITAL LOS VILOS</v>
          </cell>
          <cell r="H25">
            <v>2</v>
          </cell>
          <cell r="I25">
            <v>1</v>
          </cell>
          <cell r="O25">
            <v>3</v>
          </cell>
        </row>
        <row r="26">
          <cell r="G26" t="str">
            <v>04204-SALAMANCA</v>
          </cell>
          <cell r="L26">
            <v>12</v>
          </cell>
          <cell r="M26">
            <v>3</v>
          </cell>
          <cell r="O26">
            <v>15</v>
          </cell>
        </row>
        <row r="27">
          <cell r="G27" t="str">
            <v>105453-P.S.R. TRANQUILLA</v>
          </cell>
          <cell r="M27">
            <v>1</v>
          </cell>
          <cell r="O27">
            <v>1</v>
          </cell>
        </row>
        <row r="28">
          <cell r="G28" t="str">
            <v>105458-P.S.R. TAHUINCO</v>
          </cell>
          <cell r="M28">
            <v>2</v>
          </cell>
          <cell r="O28">
            <v>2</v>
          </cell>
        </row>
        <row r="29">
          <cell r="G29" t="str">
            <v>105491-P.S.R. QUELEN BAJO</v>
          </cell>
          <cell r="L29">
            <v>12</v>
          </cell>
          <cell r="O29">
            <v>12</v>
          </cell>
        </row>
        <row r="30">
          <cell r="G30" t="str">
            <v>04301-OVALLE</v>
          </cell>
          <cell r="K30">
            <v>1</v>
          </cell>
          <cell r="L30">
            <v>1</v>
          </cell>
          <cell r="M30">
            <v>4</v>
          </cell>
          <cell r="N30">
            <v>3</v>
          </cell>
          <cell r="O30">
            <v>9</v>
          </cell>
        </row>
        <row r="31">
          <cell r="G31" t="str">
            <v>105322-CES. MARCOS MACUADA</v>
          </cell>
          <cell r="K31">
            <v>1</v>
          </cell>
          <cell r="L31">
            <v>1</v>
          </cell>
          <cell r="M31">
            <v>4</v>
          </cell>
          <cell r="N31">
            <v>3</v>
          </cell>
          <cell r="O31">
            <v>9</v>
          </cell>
        </row>
        <row r="32">
          <cell r="G32" t="str">
            <v>04302-COMBARBALÁ</v>
          </cell>
          <cell r="L32">
            <v>1</v>
          </cell>
          <cell r="O32">
            <v>1</v>
          </cell>
        </row>
        <row r="33">
          <cell r="G33" t="str">
            <v>105460-P.S.R. COGOTI 18</v>
          </cell>
          <cell r="L33">
            <v>1</v>
          </cell>
          <cell r="O33">
            <v>1</v>
          </cell>
        </row>
        <row r="34">
          <cell r="G34" t="str">
            <v>04303-MONTE PATRIA</v>
          </cell>
          <cell r="L34">
            <v>5</v>
          </cell>
          <cell r="M34">
            <v>2</v>
          </cell>
          <cell r="N34">
            <v>3</v>
          </cell>
          <cell r="O34">
            <v>10</v>
          </cell>
        </row>
        <row r="35">
          <cell r="G35" t="str">
            <v>105307-CES. RURAL MONTE PATRIA</v>
          </cell>
          <cell r="L35">
            <v>2</v>
          </cell>
          <cell r="N35">
            <v>3</v>
          </cell>
          <cell r="O35">
            <v>5</v>
          </cell>
        </row>
        <row r="36">
          <cell r="G36" t="str">
            <v>105312-CES. RURAL CAREN</v>
          </cell>
          <cell r="L36">
            <v>3</v>
          </cell>
          <cell r="M36">
            <v>2</v>
          </cell>
          <cell r="O36">
            <v>5</v>
          </cell>
        </row>
        <row r="37">
          <cell r="G37" t="str">
            <v>04304-PUNITAQUI</v>
          </cell>
          <cell r="K37">
            <v>4</v>
          </cell>
          <cell r="L37">
            <v>4</v>
          </cell>
          <cell r="M37">
            <v>2</v>
          </cell>
          <cell r="N37">
            <v>5</v>
          </cell>
          <cell r="O37">
            <v>15</v>
          </cell>
        </row>
        <row r="38">
          <cell r="G38" t="str">
            <v>105308-CES. RURAL PUNITAQUI</v>
          </cell>
          <cell r="K38">
            <v>4</v>
          </cell>
          <cell r="L38">
            <v>4</v>
          </cell>
          <cell r="M38">
            <v>2</v>
          </cell>
          <cell r="N38">
            <v>5</v>
          </cell>
          <cell r="O38">
            <v>15</v>
          </cell>
        </row>
        <row r="39">
          <cell r="G39" t="str">
            <v>Total general</v>
          </cell>
          <cell r="H39">
            <v>19</v>
          </cell>
          <cell r="I39">
            <v>22</v>
          </cell>
          <cell r="J39">
            <v>22</v>
          </cell>
          <cell r="K39">
            <v>39</v>
          </cell>
          <cell r="L39">
            <v>51</v>
          </cell>
          <cell r="M39">
            <v>74</v>
          </cell>
          <cell r="N39">
            <v>68</v>
          </cell>
          <cell r="O39">
            <v>295</v>
          </cell>
        </row>
      </sheetData>
      <sheetData sheetId="11">
        <row r="3">
          <cell r="G3" t="str">
            <v>Suma de Total</v>
          </cell>
          <cell r="H3" t="str">
            <v>Etiquetas de columna</v>
          </cell>
          <cell r="W3" t="str">
            <v>Suma de Total</v>
          </cell>
          <cell r="X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 t="str">
            <v>Total general</v>
          </cell>
          <cell r="W4" t="str">
            <v>Etiquetas de fila</v>
          </cell>
          <cell r="X4">
            <v>2</v>
          </cell>
          <cell r="Y4">
            <v>3</v>
          </cell>
          <cell r="Z4">
            <v>4</v>
          </cell>
          <cell r="AA4">
            <v>5</v>
          </cell>
          <cell r="AB4">
            <v>6</v>
          </cell>
          <cell r="AC4">
            <v>7</v>
          </cell>
          <cell r="AD4" t="str">
            <v>Total general</v>
          </cell>
        </row>
        <row r="5">
          <cell r="G5" t="str">
            <v>04101-LA SERENA</v>
          </cell>
          <cell r="J5">
            <v>25</v>
          </cell>
          <cell r="K5">
            <v>104</v>
          </cell>
          <cell r="L5">
            <v>90</v>
          </cell>
          <cell r="M5">
            <v>115</v>
          </cell>
          <cell r="N5">
            <v>118</v>
          </cell>
          <cell r="O5">
            <v>452</v>
          </cell>
          <cell r="W5" t="str">
            <v>04101-LA SERENA</v>
          </cell>
          <cell r="Y5">
            <v>1</v>
          </cell>
          <cell r="Z5">
            <v>4</v>
          </cell>
          <cell r="AA5">
            <v>4</v>
          </cell>
          <cell r="AB5">
            <v>5</v>
          </cell>
          <cell r="AC5">
            <v>5</v>
          </cell>
          <cell r="AD5">
            <v>19</v>
          </cell>
        </row>
        <row r="6">
          <cell r="G6" t="str">
            <v>105300-CES. CARDENAL CARO</v>
          </cell>
          <cell r="M6">
            <v>17</v>
          </cell>
          <cell r="N6">
            <v>20</v>
          </cell>
          <cell r="O6">
            <v>37</v>
          </cell>
          <cell r="W6" t="str">
            <v>105302-CES. PEDRO AGUIRRE C.</v>
          </cell>
          <cell r="Y6">
            <v>1</v>
          </cell>
          <cell r="Z6">
            <v>1</v>
          </cell>
          <cell r="AB6">
            <v>1</v>
          </cell>
          <cell r="AD6">
            <v>3</v>
          </cell>
        </row>
        <row r="7">
          <cell r="G7" t="str">
            <v>105301-CES. LAS COMPAÑIAS</v>
          </cell>
          <cell r="J7">
            <v>5</v>
          </cell>
          <cell r="K7">
            <v>20</v>
          </cell>
          <cell r="L7">
            <v>11</v>
          </cell>
          <cell r="M7">
            <v>13</v>
          </cell>
          <cell r="N7">
            <v>13</v>
          </cell>
          <cell r="O7">
            <v>62</v>
          </cell>
          <cell r="W7" t="str">
            <v>105313-CES. SCHAFFHAUSER</v>
          </cell>
          <cell r="AC7">
            <v>3</v>
          </cell>
          <cell r="AD7">
            <v>3</v>
          </cell>
        </row>
        <row r="8">
          <cell r="G8" t="str">
            <v>105302-CES. PEDRO AGUIRRE C.</v>
          </cell>
          <cell r="J8">
            <v>1</v>
          </cell>
          <cell r="K8">
            <v>21</v>
          </cell>
          <cell r="L8">
            <v>9</v>
          </cell>
          <cell r="M8">
            <v>11</v>
          </cell>
          <cell r="O8">
            <v>42</v>
          </cell>
          <cell r="W8" t="str">
            <v>105319-CES. CARDENAL R.S.H.</v>
          </cell>
          <cell r="AB8">
            <v>2</v>
          </cell>
          <cell r="AD8">
            <v>2</v>
          </cell>
        </row>
        <row r="9">
          <cell r="G9" t="str">
            <v>105313-CES. SCHAFFHAUSER</v>
          </cell>
          <cell r="J9">
            <v>13</v>
          </cell>
          <cell r="K9">
            <v>43</v>
          </cell>
          <cell r="L9">
            <v>28</v>
          </cell>
          <cell r="M9">
            <v>31</v>
          </cell>
          <cell r="N9">
            <v>28</v>
          </cell>
          <cell r="O9">
            <v>143</v>
          </cell>
          <cell r="W9" t="str">
            <v xml:space="preserve">105400-P.S.R. ALGARROBITO            </v>
          </cell>
          <cell r="Z9">
            <v>2</v>
          </cell>
          <cell r="AA9">
            <v>4</v>
          </cell>
          <cell r="AB9">
            <v>2</v>
          </cell>
          <cell r="AC9">
            <v>2</v>
          </cell>
          <cell r="AD9">
            <v>10</v>
          </cell>
        </row>
        <row r="10">
          <cell r="G10" t="str">
            <v>105319-CES. CARDENAL R.S.H.</v>
          </cell>
          <cell r="L10">
            <v>3</v>
          </cell>
          <cell r="M10">
            <v>15</v>
          </cell>
          <cell r="N10">
            <v>20</v>
          </cell>
          <cell r="O10">
            <v>38</v>
          </cell>
          <cell r="W10" t="str">
            <v>105401-P.S.R. LAS ROJAS</v>
          </cell>
          <cell r="Z10">
            <v>1</v>
          </cell>
          <cell r="AD10">
            <v>1</v>
          </cell>
        </row>
        <row r="11">
          <cell r="G11" t="str">
            <v xml:space="preserve">105400-P.S.R. ALGARROBITO            </v>
          </cell>
          <cell r="K11">
            <v>13</v>
          </cell>
          <cell r="L11">
            <v>12</v>
          </cell>
          <cell r="M11">
            <v>7</v>
          </cell>
          <cell r="N11">
            <v>6</v>
          </cell>
          <cell r="O11">
            <v>38</v>
          </cell>
          <cell r="W11" t="str">
            <v>04102-COQUIMBO</v>
          </cell>
          <cell r="AA11">
            <v>1</v>
          </cell>
          <cell r="AB11">
            <v>4</v>
          </cell>
          <cell r="AC11">
            <v>24</v>
          </cell>
          <cell r="AD11">
            <v>29</v>
          </cell>
        </row>
        <row r="12">
          <cell r="G12" t="str">
            <v>105401-P.S.R. LAS ROJAS</v>
          </cell>
          <cell r="K12">
            <v>4</v>
          </cell>
          <cell r="L12">
            <v>6</v>
          </cell>
          <cell r="M12">
            <v>4</v>
          </cell>
          <cell r="N12">
            <v>6</v>
          </cell>
          <cell r="O12">
            <v>20</v>
          </cell>
          <cell r="W12" t="str">
            <v>105305-CES. TIERRAS BLANCAS</v>
          </cell>
          <cell r="AB12">
            <v>1</v>
          </cell>
          <cell r="AC12">
            <v>1</v>
          </cell>
          <cell r="AD12">
            <v>2</v>
          </cell>
        </row>
        <row r="13">
          <cell r="G13" t="str">
            <v>105402-P.S.R. EL ROMERO</v>
          </cell>
          <cell r="K13">
            <v>2</v>
          </cell>
          <cell r="L13">
            <v>5</v>
          </cell>
          <cell r="M13">
            <v>1</v>
          </cell>
          <cell r="O13">
            <v>8</v>
          </cell>
          <cell r="W13" t="str">
            <v>105321-CES. RURAL  TONGOY</v>
          </cell>
          <cell r="AC13">
            <v>11</v>
          </cell>
          <cell r="AD13">
            <v>11</v>
          </cell>
        </row>
        <row r="14">
          <cell r="G14" t="str">
            <v>105499-P.S.R. LAMBERT</v>
          </cell>
          <cell r="L14">
            <v>5</v>
          </cell>
          <cell r="M14">
            <v>1</v>
          </cell>
          <cell r="O14">
            <v>6</v>
          </cell>
          <cell r="W14" t="str">
            <v xml:space="preserve">105404-P.S.R. EL TANGUE                         </v>
          </cell>
          <cell r="AC14">
            <v>11</v>
          </cell>
          <cell r="AD14">
            <v>11</v>
          </cell>
        </row>
        <row r="15">
          <cell r="G15" t="str">
            <v>105700-CECOF VILLA EL INDIO</v>
          </cell>
          <cell r="L15">
            <v>8</v>
          </cell>
          <cell r="M15">
            <v>6</v>
          </cell>
          <cell r="N15">
            <v>16</v>
          </cell>
          <cell r="O15">
            <v>30</v>
          </cell>
          <cell r="W15" t="str">
            <v>105406-P.S.R. PAN DE AZUCAR</v>
          </cell>
          <cell r="AB15">
            <v>2</v>
          </cell>
          <cell r="AD15">
            <v>2</v>
          </cell>
        </row>
        <row r="16">
          <cell r="G16" t="str">
            <v>105702-CECOF VILLA LAMBERT</v>
          </cell>
          <cell r="L16">
            <v>2</v>
          </cell>
          <cell r="M16">
            <v>6</v>
          </cell>
          <cell r="N16">
            <v>8</v>
          </cell>
          <cell r="O16">
            <v>16</v>
          </cell>
          <cell r="W16" t="str">
            <v>105705-CECOF EL ALBA</v>
          </cell>
          <cell r="AB16">
            <v>1</v>
          </cell>
          <cell r="AD16">
            <v>1</v>
          </cell>
        </row>
        <row r="17">
          <cell r="G17" t="str">
            <v>200402-CECOF ARCOS DE PINAMAR</v>
          </cell>
          <cell r="J17">
            <v>6</v>
          </cell>
          <cell r="K17">
            <v>1</v>
          </cell>
          <cell r="L17">
            <v>1</v>
          </cell>
          <cell r="M17">
            <v>3</v>
          </cell>
          <cell r="N17">
            <v>1</v>
          </cell>
          <cell r="O17">
            <v>12</v>
          </cell>
          <cell r="W17" t="str">
            <v>200273-CECOF PUNTA MIRA</v>
          </cell>
          <cell r="AA17">
            <v>1</v>
          </cell>
          <cell r="AC17">
            <v>1</v>
          </cell>
          <cell r="AD17">
            <v>2</v>
          </cell>
        </row>
        <row r="18">
          <cell r="G18" t="str">
            <v>04102-COQUIMBO</v>
          </cell>
          <cell r="J18">
            <v>9</v>
          </cell>
          <cell r="K18">
            <v>31</v>
          </cell>
          <cell r="L18">
            <v>79</v>
          </cell>
          <cell r="M18">
            <v>76</v>
          </cell>
          <cell r="N18">
            <v>55</v>
          </cell>
          <cell r="O18">
            <v>250</v>
          </cell>
          <cell r="W18" t="str">
            <v>04103-ANDACOLLO</v>
          </cell>
          <cell r="Z18">
            <v>3</v>
          </cell>
          <cell r="AA18">
            <v>2</v>
          </cell>
          <cell r="AB18">
            <v>2</v>
          </cell>
          <cell r="AD18">
            <v>7</v>
          </cell>
        </row>
        <row r="19">
          <cell r="G19" t="str">
            <v>105303-CES. SAN JUAN</v>
          </cell>
          <cell r="L19">
            <v>36</v>
          </cell>
          <cell r="M19">
            <v>32</v>
          </cell>
          <cell r="N19">
            <v>5</v>
          </cell>
          <cell r="O19">
            <v>73</v>
          </cell>
          <cell r="W19" t="str">
            <v>105106-HOSPITAL ANDACOLLO</v>
          </cell>
          <cell r="Z19">
            <v>3</v>
          </cell>
          <cell r="AA19">
            <v>2</v>
          </cell>
          <cell r="AB19">
            <v>2</v>
          </cell>
          <cell r="AD19">
            <v>7</v>
          </cell>
        </row>
        <row r="20">
          <cell r="G20" t="str">
            <v>105305-CES. TIERRAS BLANCAS</v>
          </cell>
          <cell r="K20">
            <v>23</v>
          </cell>
          <cell r="L20">
            <v>22</v>
          </cell>
          <cell r="M20">
            <v>16</v>
          </cell>
          <cell r="N20">
            <v>16</v>
          </cell>
          <cell r="O20">
            <v>77</v>
          </cell>
          <cell r="W20" t="str">
            <v>04106-VICUÑA</v>
          </cell>
          <cell r="AA20">
            <v>1</v>
          </cell>
          <cell r="AB20">
            <v>3</v>
          </cell>
          <cell r="AC20">
            <v>10</v>
          </cell>
          <cell r="AD20">
            <v>14</v>
          </cell>
        </row>
        <row r="21">
          <cell r="G21" t="str">
            <v>105323-CES. DR. SERGIO AGUILAR</v>
          </cell>
          <cell r="L21">
            <v>11</v>
          </cell>
          <cell r="M21">
            <v>5</v>
          </cell>
          <cell r="N21">
            <v>4</v>
          </cell>
          <cell r="O21">
            <v>20</v>
          </cell>
          <cell r="W21" t="str">
            <v>105107-HOSPITAL VICUÑA</v>
          </cell>
          <cell r="AA21">
            <v>1</v>
          </cell>
          <cell r="AB21">
            <v>3</v>
          </cell>
          <cell r="AC21">
            <v>2</v>
          </cell>
          <cell r="AD21">
            <v>6</v>
          </cell>
        </row>
        <row r="22">
          <cell r="G22" t="str">
            <v>105406-P.S.R. PAN DE AZUCAR</v>
          </cell>
          <cell r="L22">
            <v>5</v>
          </cell>
          <cell r="M22">
            <v>2</v>
          </cell>
          <cell r="N22">
            <v>4</v>
          </cell>
          <cell r="O22">
            <v>11</v>
          </cell>
          <cell r="W22" t="str">
            <v>105472-P.S.R. RIVADAVIA</v>
          </cell>
          <cell r="AC22">
            <v>1</v>
          </cell>
          <cell r="AD22">
            <v>1</v>
          </cell>
        </row>
        <row r="23">
          <cell r="G23" t="str">
            <v>105705-CECOF EL ALBA</v>
          </cell>
          <cell r="M23">
            <v>14</v>
          </cell>
          <cell r="N23">
            <v>3</v>
          </cell>
          <cell r="O23">
            <v>17</v>
          </cell>
          <cell r="W23" t="str">
            <v>105502-P.S.R. CALINGASTA</v>
          </cell>
          <cell r="AC23">
            <v>7</v>
          </cell>
          <cell r="AD23">
            <v>7</v>
          </cell>
        </row>
        <row r="24">
          <cell r="G24" t="str">
            <v>200273-CECOF PUNTA MIRA</v>
          </cell>
          <cell r="J24">
            <v>9</v>
          </cell>
          <cell r="K24">
            <v>8</v>
          </cell>
          <cell r="L24">
            <v>5</v>
          </cell>
          <cell r="M24">
            <v>7</v>
          </cell>
          <cell r="N24">
            <v>23</v>
          </cell>
          <cell r="O24">
            <v>52</v>
          </cell>
          <cell r="W24" t="str">
            <v>04203-LOS VILOS</v>
          </cell>
          <cell r="AA24">
            <v>5</v>
          </cell>
          <cell r="AC24">
            <v>2</v>
          </cell>
          <cell r="AD24">
            <v>7</v>
          </cell>
        </row>
        <row r="25">
          <cell r="G25" t="str">
            <v>04103-ANDACOLLO</v>
          </cell>
          <cell r="H25">
            <v>19</v>
          </cell>
          <cell r="I25">
            <v>8</v>
          </cell>
          <cell r="J25">
            <v>14</v>
          </cell>
          <cell r="K25">
            <v>37</v>
          </cell>
          <cell r="L25">
            <v>18</v>
          </cell>
          <cell r="M25">
            <v>24</v>
          </cell>
          <cell r="N25">
            <v>15</v>
          </cell>
          <cell r="O25">
            <v>135</v>
          </cell>
          <cell r="W25" t="str">
            <v>105108-HOSPITAL LOS VILOS</v>
          </cell>
          <cell r="AA25">
            <v>5</v>
          </cell>
          <cell r="AC25">
            <v>2</v>
          </cell>
          <cell r="AD25">
            <v>7</v>
          </cell>
        </row>
        <row r="26">
          <cell r="G26" t="str">
            <v>105106-HOSPITAL ANDACOLLO</v>
          </cell>
          <cell r="H26">
            <v>19</v>
          </cell>
          <cell r="I26">
            <v>8</v>
          </cell>
          <cell r="J26">
            <v>14</v>
          </cell>
          <cell r="K26">
            <v>37</v>
          </cell>
          <cell r="L26">
            <v>18</v>
          </cell>
          <cell r="M26">
            <v>24</v>
          </cell>
          <cell r="N26">
            <v>15</v>
          </cell>
          <cell r="O26">
            <v>135</v>
          </cell>
          <cell r="W26" t="str">
            <v>04301-OVALLE</v>
          </cell>
          <cell r="Z26">
            <v>1</v>
          </cell>
          <cell r="AA26">
            <v>1</v>
          </cell>
          <cell r="AD26">
            <v>2</v>
          </cell>
        </row>
        <row r="27">
          <cell r="G27" t="str">
            <v>04104-LA HIGUERA</v>
          </cell>
          <cell r="M27">
            <v>4</v>
          </cell>
          <cell r="N27">
            <v>8</v>
          </cell>
          <cell r="O27">
            <v>12</v>
          </cell>
          <cell r="W27" t="str">
            <v>105322-CES. MARCOS MACUADA</v>
          </cell>
          <cell r="Z27">
            <v>1</v>
          </cell>
          <cell r="AA27">
            <v>1</v>
          </cell>
          <cell r="AD27">
            <v>2</v>
          </cell>
        </row>
        <row r="28">
          <cell r="G28" t="str">
            <v>105314-CES. LA HIGUERA</v>
          </cell>
          <cell r="N28">
            <v>3</v>
          </cell>
          <cell r="O28">
            <v>3</v>
          </cell>
          <cell r="W28" t="str">
            <v>04302-COMBARBALÁ</v>
          </cell>
          <cell r="X28">
            <v>5</v>
          </cell>
          <cell r="Y28">
            <v>7</v>
          </cell>
          <cell r="Z28">
            <v>1</v>
          </cell>
          <cell r="AA28">
            <v>2</v>
          </cell>
          <cell r="AC28">
            <v>1</v>
          </cell>
          <cell r="AD28">
            <v>16</v>
          </cell>
        </row>
        <row r="29">
          <cell r="G29" t="str">
            <v xml:space="preserve">105500-P.S.R. CALETA HORNOS        </v>
          </cell>
          <cell r="M29">
            <v>3</v>
          </cell>
          <cell r="N29">
            <v>3</v>
          </cell>
          <cell r="O29">
            <v>6</v>
          </cell>
          <cell r="W29" t="str">
            <v>105105-HOSPITAL COMBARBALÁ</v>
          </cell>
          <cell r="X29">
            <v>5</v>
          </cell>
          <cell r="Y29">
            <v>7</v>
          </cell>
          <cell r="Z29">
            <v>1</v>
          </cell>
          <cell r="AA29">
            <v>2</v>
          </cell>
          <cell r="AC29">
            <v>1</v>
          </cell>
          <cell r="AD29">
            <v>16</v>
          </cell>
        </row>
        <row r="30">
          <cell r="G30" t="str">
            <v>105505-P.S.R. LOS CHOROS</v>
          </cell>
          <cell r="M30">
            <v>1</v>
          </cell>
          <cell r="N30">
            <v>1</v>
          </cell>
          <cell r="O30">
            <v>2</v>
          </cell>
          <cell r="W30" t="str">
            <v>Total general</v>
          </cell>
          <cell r="X30">
            <v>5</v>
          </cell>
          <cell r="Y30">
            <v>8</v>
          </cell>
          <cell r="Z30">
            <v>9</v>
          </cell>
          <cell r="AA30">
            <v>16</v>
          </cell>
          <cell r="AB30">
            <v>14</v>
          </cell>
          <cell r="AC30">
            <v>42</v>
          </cell>
          <cell r="AD30">
            <v>94</v>
          </cell>
        </row>
        <row r="31">
          <cell r="G31" t="str">
            <v>105506-P.S.R. EL TRAPICHE</v>
          </cell>
          <cell r="N31">
            <v>1</v>
          </cell>
          <cell r="O31">
            <v>1</v>
          </cell>
        </row>
        <row r="32">
          <cell r="G32" t="str">
            <v>04106-VICUÑA</v>
          </cell>
          <cell r="H32">
            <v>17</v>
          </cell>
          <cell r="I32">
            <v>10</v>
          </cell>
          <cell r="J32">
            <v>23</v>
          </cell>
          <cell r="K32">
            <v>23</v>
          </cell>
          <cell r="L32">
            <v>29</v>
          </cell>
          <cell r="M32">
            <v>41</v>
          </cell>
          <cell r="N32">
            <v>51</v>
          </cell>
          <cell r="O32">
            <v>194</v>
          </cell>
        </row>
        <row r="33">
          <cell r="G33" t="str">
            <v>105107-HOSPITAL VICUÑA</v>
          </cell>
          <cell r="L33">
            <v>13</v>
          </cell>
          <cell r="M33">
            <v>23</v>
          </cell>
          <cell r="N33">
            <v>31</v>
          </cell>
          <cell r="O33">
            <v>67</v>
          </cell>
        </row>
        <row r="34">
          <cell r="G34" t="str">
            <v>105467-P.S.R. DIAGUITAS</v>
          </cell>
          <cell r="H34">
            <v>1</v>
          </cell>
          <cell r="I34">
            <v>5</v>
          </cell>
          <cell r="J34">
            <v>4</v>
          </cell>
          <cell r="L34">
            <v>2</v>
          </cell>
          <cell r="M34">
            <v>1</v>
          </cell>
          <cell r="N34">
            <v>1</v>
          </cell>
          <cell r="O34">
            <v>14</v>
          </cell>
        </row>
        <row r="35">
          <cell r="G35" t="str">
            <v>105471-P.S.R. PERALILLO</v>
          </cell>
          <cell r="H35">
            <v>5</v>
          </cell>
          <cell r="I35">
            <v>3</v>
          </cell>
          <cell r="J35">
            <v>7</v>
          </cell>
          <cell r="K35">
            <v>8</v>
          </cell>
          <cell r="L35">
            <v>7</v>
          </cell>
          <cell r="M35">
            <v>7</v>
          </cell>
          <cell r="N35">
            <v>5</v>
          </cell>
          <cell r="O35">
            <v>42</v>
          </cell>
        </row>
        <row r="36">
          <cell r="G36" t="str">
            <v>105472-P.S.R. RIVADAVIA</v>
          </cell>
          <cell r="I36">
            <v>2</v>
          </cell>
          <cell r="K36">
            <v>1</v>
          </cell>
          <cell r="L36">
            <v>1</v>
          </cell>
          <cell r="M36">
            <v>4</v>
          </cell>
          <cell r="N36">
            <v>5</v>
          </cell>
          <cell r="O36">
            <v>13</v>
          </cell>
        </row>
        <row r="37">
          <cell r="G37" t="str">
            <v>105474-P.S.R. CHAPILCA</v>
          </cell>
          <cell r="J37">
            <v>1</v>
          </cell>
          <cell r="K37">
            <v>2</v>
          </cell>
          <cell r="O37">
            <v>3</v>
          </cell>
        </row>
        <row r="38">
          <cell r="G38" t="str">
            <v>105502-P.S.R. CALINGASTA</v>
          </cell>
          <cell r="H38">
            <v>11</v>
          </cell>
          <cell r="J38">
            <v>11</v>
          </cell>
          <cell r="K38">
            <v>12</v>
          </cell>
          <cell r="L38">
            <v>6</v>
          </cell>
          <cell r="M38">
            <v>6</v>
          </cell>
          <cell r="N38">
            <v>9</v>
          </cell>
          <cell r="O38">
            <v>55</v>
          </cell>
        </row>
        <row r="39">
          <cell r="G39" t="str">
            <v>04201-ILLAPEL</v>
          </cell>
          <cell r="J39">
            <v>1</v>
          </cell>
          <cell r="M39">
            <v>2</v>
          </cell>
          <cell r="N39">
            <v>3</v>
          </cell>
          <cell r="O39">
            <v>6</v>
          </cell>
        </row>
        <row r="40">
          <cell r="G40" t="str">
            <v>105444-P.S.R. HUINTIL</v>
          </cell>
          <cell r="J40">
            <v>1</v>
          </cell>
          <cell r="N40">
            <v>1</v>
          </cell>
          <cell r="O40">
            <v>2</v>
          </cell>
        </row>
        <row r="41">
          <cell r="G41" t="str">
            <v>105445-P.S.R. LIMAHUIDA</v>
          </cell>
          <cell r="M41">
            <v>1</v>
          </cell>
          <cell r="O41">
            <v>1</v>
          </cell>
        </row>
        <row r="42">
          <cell r="G42" t="str">
            <v>105487-P.S.R. CAÑAS UNO</v>
          </cell>
          <cell r="M42">
            <v>1</v>
          </cell>
          <cell r="O42">
            <v>1</v>
          </cell>
        </row>
        <row r="43">
          <cell r="G43" t="str">
            <v>105496-P.S.R. PINTACURA SUR</v>
          </cell>
          <cell r="N43">
            <v>2</v>
          </cell>
          <cell r="O43">
            <v>2</v>
          </cell>
        </row>
        <row r="44">
          <cell r="G44" t="str">
            <v>04203-LOS VILOS</v>
          </cell>
          <cell r="L44">
            <v>59</v>
          </cell>
          <cell r="M44">
            <v>42</v>
          </cell>
          <cell r="N44">
            <v>34</v>
          </cell>
          <cell r="O44">
            <v>135</v>
          </cell>
        </row>
        <row r="45">
          <cell r="G45" t="str">
            <v>105108-HOSPITAL LOS VILOS</v>
          </cell>
          <cell r="L45">
            <v>59</v>
          </cell>
          <cell r="M45">
            <v>42</v>
          </cell>
          <cell r="N45">
            <v>34</v>
          </cell>
          <cell r="O45">
            <v>135</v>
          </cell>
        </row>
        <row r="46">
          <cell r="G46" t="str">
            <v>04204-SALAMANCA</v>
          </cell>
          <cell r="M46">
            <v>29</v>
          </cell>
          <cell r="N46">
            <v>22</v>
          </cell>
          <cell r="O46">
            <v>51</v>
          </cell>
        </row>
        <row r="47">
          <cell r="G47" t="str">
            <v>105104-HOSPITAL SALAMANCA</v>
          </cell>
          <cell r="M47">
            <v>29</v>
          </cell>
          <cell r="N47">
            <v>22</v>
          </cell>
          <cell r="O47">
            <v>51</v>
          </cell>
        </row>
        <row r="48">
          <cell r="G48" t="str">
            <v>04301-OVALLE</v>
          </cell>
          <cell r="J48">
            <v>2</v>
          </cell>
          <cell r="K48">
            <v>30</v>
          </cell>
          <cell r="L48">
            <v>26</v>
          </cell>
          <cell r="M48">
            <v>31</v>
          </cell>
          <cell r="N48">
            <v>11</v>
          </cell>
          <cell r="O48">
            <v>100</v>
          </cell>
        </row>
        <row r="49">
          <cell r="G49" t="str">
            <v>105322-CES. MARCOS MACUADA</v>
          </cell>
          <cell r="J49">
            <v>2</v>
          </cell>
          <cell r="K49">
            <v>13</v>
          </cell>
          <cell r="L49">
            <v>25</v>
          </cell>
          <cell r="M49">
            <v>31</v>
          </cell>
          <cell r="N49">
            <v>10</v>
          </cell>
          <cell r="O49">
            <v>81</v>
          </cell>
        </row>
        <row r="50">
          <cell r="G50" t="str">
            <v>105324-CES. SOTAQUI</v>
          </cell>
          <cell r="K50">
            <v>17</v>
          </cell>
          <cell r="O50">
            <v>17</v>
          </cell>
        </row>
        <row r="51">
          <cell r="G51" t="str">
            <v>105723-CECOF LIMARI</v>
          </cell>
          <cell r="L51">
            <v>1</v>
          </cell>
          <cell r="N51">
            <v>1</v>
          </cell>
          <cell r="O51">
            <v>2</v>
          </cell>
        </row>
        <row r="52">
          <cell r="G52" t="str">
            <v>04302-COMBARBALÁ</v>
          </cell>
          <cell r="I52">
            <v>10</v>
          </cell>
          <cell r="J52">
            <v>12</v>
          </cell>
          <cell r="K52">
            <v>15</v>
          </cell>
          <cell r="L52">
            <v>11</v>
          </cell>
          <cell r="M52">
            <v>6</v>
          </cell>
          <cell r="N52">
            <v>6</v>
          </cell>
          <cell r="O52">
            <v>60</v>
          </cell>
        </row>
        <row r="53">
          <cell r="G53" t="str">
            <v>105105-HOSPITAL COMBARBALÁ</v>
          </cell>
          <cell r="I53">
            <v>10</v>
          </cell>
          <cell r="J53">
            <v>12</v>
          </cell>
          <cell r="K53">
            <v>15</v>
          </cell>
          <cell r="L53">
            <v>11</v>
          </cell>
          <cell r="M53">
            <v>6</v>
          </cell>
          <cell r="N53">
            <v>6</v>
          </cell>
          <cell r="O53">
            <v>60</v>
          </cell>
        </row>
        <row r="54">
          <cell r="G54" t="str">
            <v>04303-MONTE PATRIA</v>
          </cell>
          <cell r="K54">
            <v>20</v>
          </cell>
          <cell r="L54">
            <v>16</v>
          </cell>
          <cell r="M54">
            <v>13</v>
          </cell>
          <cell r="O54">
            <v>49</v>
          </cell>
        </row>
        <row r="55">
          <cell r="G55" t="str">
            <v>105307-CES. RURAL MONTE PATRIA</v>
          </cell>
          <cell r="K55">
            <v>5</v>
          </cell>
          <cell r="L55">
            <v>5</v>
          </cell>
          <cell r="M55">
            <v>7</v>
          </cell>
          <cell r="O55">
            <v>17</v>
          </cell>
        </row>
        <row r="56">
          <cell r="G56" t="str">
            <v>105311-CES. RURAL CHAÑARAL ALTO</v>
          </cell>
          <cell r="K56">
            <v>15</v>
          </cell>
          <cell r="L56">
            <v>8</v>
          </cell>
          <cell r="M56">
            <v>3</v>
          </cell>
          <cell r="O56">
            <v>26</v>
          </cell>
        </row>
        <row r="57">
          <cell r="G57" t="str">
            <v>105428-P.S.R. HUATULAME</v>
          </cell>
          <cell r="L57">
            <v>3</v>
          </cell>
          <cell r="M57">
            <v>3</v>
          </cell>
          <cell r="O57">
            <v>6</v>
          </cell>
        </row>
        <row r="58">
          <cell r="G58" t="str">
            <v>Total general</v>
          </cell>
          <cell r="H58">
            <v>36</v>
          </cell>
          <cell r="I58">
            <v>28</v>
          </cell>
          <cell r="J58">
            <v>86</v>
          </cell>
          <cell r="K58">
            <v>260</v>
          </cell>
          <cell r="L58">
            <v>328</v>
          </cell>
          <cell r="M58">
            <v>383</v>
          </cell>
          <cell r="N58">
            <v>323</v>
          </cell>
          <cell r="O58">
            <v>1444</v>
          </cell>
        </row>
      </sheetData>
      <sheetData sheetId="12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 t="str">
            <v>Total general</v>
          </cell>
        </row>
        <row r="5">
          <cell r="G5" t="str">
            <v>04101-LA SERENA</v>
          </cell>
          <cell r="H5">
            <v>637</v>
          </cell>
          <cell r="I5">
            <v>478</v>
          </cell>
          <cell r="J5">
            <v>614</v>
          </cell>
          <cell r="K5">
            <v>762</v>
          </cell>
          <cell r="L5">
            <v>678</v>
          </cell>
          <cell r="M5">
            <v>887</v>
          </cell>
          <cell r="N5">
            <v>672</v>
          </cell>
          <cell r="O5">
            <v>4728</v>
          </cell>
        </row>
        <row r="6">
          <cell r="G6" t="str">
            <v>105100-HOSPITAL LA SERENA</v>
          </cell>
          <cell r="H6">
            <v>20</v>
          </cell>
          <cell r="I6">
            <v>10</v>
          </cell>
          <cell r="J6">
            <v>49</v>
          </cell>
          <cell r="K6">
            <v>50</v>
          </cell>
          <cell r="L6">
            <v>52</v>
          </cell>
          <cell r="M6">
            <v>64</v>
          </cell>
          <cell r="N6">
            <v>48</v>
          </cell>
          <cell r="O6">
            <v>293</v>
          </cell>
        </row>
        <row r="7">
          <cell r="G7" t="str">
            <v>105300-CES. CARDENAL CARO</v>
          </cell>
          <cell r="H7">
            <v>51</v>
          </cell>
          <cell r="I7">
            <v>115</v>
          </cell>
          <cell r="J7">
            <v>78</v>
          </cell>
          <cell r="K7">
            <v>91</v>
          </cell>
          <cell r="L7">
            <v>107</v>
          </cell>
          <cell r="M7">
            <v>196</v>
          </cell>
          <cell r="N7">
            <v>102</v>
          </cell>
          <cell r="O7">
            <v>740</v>
          </cell>
        </row>
        <row r="8">
          <cell r="G8" t="str">
            <v>105301-CES. LAS COMPAÑIAS</v>
          </cell>
          <cell r="H8">
            <v>110</v>
          </cell>
          <cell r="I8">
            <v>67</v>
          </cell>
          <cell r="J8">
            <v>97</v>
          </cell>
          <cell r="K8">
            <v>123</v>
          </cell>
          <cell r="L8">
            <v>115</v>
          </cell>
          <cell r="M8">
            <v>93</v>
          </cell>
          <cell r="N8">
            <v>96</v>
          </cell>
          <cell r="O8">
            <v>701</v>
          </cell>
        </row>
        <row r="9">
          <cell r="G9" t="str">
            <v>105302-CES. PEDRO AGUIRRE C.</v>
          </cell>
          <cell r="H9">
            <v>184</v>
          </cell>
          <cell r="I9">
            <v>99</v>
          </cell>
          <cell r="J9">
            <v>81</v>
          </cell>
          <cell r="K9">
            <v>72</v>
          </cell>
          <cell r="L9">
            <v>85</v>
          </cell>
          <cell r="M9">
            <v>75</v>
          </cell>
          <cell r="N9">
            <v>67</v>
          </cell>
          <cell r="O9">
            <v>663</v>
          </cell>
        </row>
        <row r="10">
          <cell r="G10" t="str">
            <v>105313-CES. SCHAFFHAUSER</v>
          </cell>
          <cell r="H10">
            <v>75</v>
          </cell>
          <cell r="I10">
            <v>55</v>
          </cell>
          <cell r="J10">
            <v>78</v>
          </cell>
          <cell r="K10">
            <v>110</v>
          </cell>
          <cell r="L10">
            <v>91</v>
          </cell>
          <cell r="M10">
            <v>67</v>
          </cell>
          <cell r="N10">
            <v>59</v>
          </cell>
          <cell r="O10">
            <v>535</v>
          </cell>
        </row>
        <row r="11">
          <cell r="G11" t="str">
            <v>105319-CES. CARDENAL R.S.H.</v>
          </cell>
          <cell r="H11">
            <v>78</v>
          </cell>
          <cell r="I11">
            <v>34</v>
          </cell>
          <cell r="J11">
            <v>54</v>
          </cell>
          <cell r="K11">
            <v>65</v>
          </cell>
          <cell r="L11">
            <v>60</v>
          </cell>
          <cell r="M11">
            <v>101</v>
          </cell>
          <cell r="N11">
            <v>104</v>
          </cell>
          <cell r="O11">
            <v>496</v>
          </cell>
        </row>
        <row r="12">
          <cell r="G12" t="str">
            <v>105325-CESFAM JUAN PABLO II</v>
          </cell>
          <cell r="H12">
            <v>46</v>
          </cell>
          <cell r="I12">
            <v>55</v>
          </cell>
          <cell r="J12">
            <v>119</v>
          </cell>
          <cell r="K12">
            <v>165</v>
          </cell>
          <cell r="L12">
            <v>69</v>
          </cell>
          <cell r="M12">
            <v>209</v>
          </cell>
          <cell r="N12">
            <v>67</v>
          </cell>
          <cell r="O12">
            <v>730</v>
          </cell>
        </row>
        <row r="13">
          <cell r="G13" t="str">
            <v xml:space="preserve">105400-P.S.R. ALGARROBITO            </v>
          </cell>
          <cell r="H13">
            <v>23</v>
          </cell>
          <cell r="J13">
            <v>16</v>
          </cell>
          <cell r="K13">
            <v>30</v>
          </cell>
          <cell r="L13">
            <v>25</v>
          </cell>
          <cell r="M13">
            <v>21</v>
          </cell>
          <cell r="N13">
            <v>27</v>
          </cell>
          <cell r="O13">
            <v>142</v>
          </cell>
        </row>
        <row r="14">
          <cell r="G14" t="str">
            <v>105401-P.S.R. LAS ROJAS</v>
          </cell>
          <cell r="J14">
            <v>4</v>
          </cell>
          <cell r="K14">
            <v>11</v>
          </cell>
          <cell r="L14">
            <v>12</v>
          </cell>
          <cell r="M14">
            <v>10</v>
          </cell>
          <cell r="N14">
            <v>14</v>
          </cell>
          <cell r="O14">
            <v>51</v>
          </cell>
        </row>
        <row r="15">
          <cell r="G15" t="str">
            <v>105402-P.S.R. EL ROMERO</v>
          </cell>
          <cell r="H15">
            <v>6</v>
          </cell>
          <cell r="J15">
            <v>2</v>
          </cell>
          <cell r="K15">
            <v>4</v>
          </cell>
          <cell r="L15">
            <v>13</v>
          </cell>
          <cell r="M15">
            <v>3</v>
          </cell>
          <cell r="N15">
            <v>6</v>
          </cell>
          <cell r="O15">
            <v>34</v>
          </cell>
        </row>
        <row r="16">
          <cell r="G16" t="str">
            <v>105499-P.S.R. LAMBERT</v>
          </cell>
          <cell r="H16">
            <v>3</v>
          </cell>
          <cell r="J16">
            <v>3</v>
          </cell>
          <cell r="K16">
            <v>2</v>
          </cell>
          <cell r="L16">
            <v>10</v>
          </cell>
          <cell r="M16">
            <v>2</v>
          </cell>
          <cell r="O16">
            <v>20</v>
          </cell>
        </row>
        <row r="17">
          <cell r="G17" t="str">
            <v>105700-CECOF VILLA EL INDIO</v>
          </cell>
          <cell r="H17">
            <v>4</v>
          </cell>
          <cell r="I17">
            <v>2</v>
          </cell>
          <cell r="J17">
            <v>10</v>
          </cell>
          <cell r="K17">
            <v>33</v>
          </cell>
          <cell r="L17">
            <v>14</v>
          </cell>
          <cell r="M17">
            <v>16</v>
          </cell>
          <cell r="N17">
            <v>32</v>
          </cell>
          <cell r="O17">
            <v>111</v>
          </cell>
        </row>
        <row r="18">
          <cell r="G18" t="str">
            <v>105701-CECOF VILLA ALEMANIA</v>
          </cell>
          <cell r="H18">
            <v>21</v>
          </cell>
          <cell r="I18">
            <v>12</v>
          </cell>
          <cell r="J18">
            <v>2</v>
          </cell>
          <cell r="L18">
            <v>13</v>
          </cell>
          <cell r="N18">
            <v>7</v>
          </cell>
          <cell r="O18">
            <v>55</v>
          </cell>
        </row>
        <row r="19">
          <cell r="G19" t="str">
            <v>105702-CECOF VILLA LAMBERT</v>
          </cell>
          <cell r="L19">
            <v>8</v>
          </cell>
          <cell r="M19">
            <v>10</v>
          </cell>
          <cell r="N19">
            <v>35</v>
          </cell>
          <cell r="O19">
            <v>53</v>
          </cell>
        </row>
        <row r="20">
          <cell r="G20" t="str">
            <v>200402-CECOF ARCOS DE PINAMAR</v>
          </cell>
          <cell r="H20">
            <v>16</v>
          </cell>
          <cell r="I20">
            <v>29</v>
          </cell>
          <cell r="J20">
            <v>21</v>
          </cell>
          <cell r="K20">
            <v>6</v>
          </cell>
          <cell r="L20">
            <v>4</v>
          </cell>
          <cell r="M20">
            <v>20</v>
          </cell>
          <cell r="N20">
            <v>8</v>
          </cell>
          <cell r="O20">
            <v>104</v>
          </cell>
        </row>
        <row r="21">
          <cell r="G21" t="str">
            <v>04102-COQUIMBO</v>
          </cell>
          <cell r="H21">
            <v>1000</v>
          </cell>
          <cell r="I21">
            <v>552</v>
          </cell>
          <cell r="J21">
            <v>879</v>
          </cell>
          <cell r="K21">
            <v>740</v>
          </cell>
          <cell r="L21">
            <v>820</v>
          </cell>
          <cell r="M21">
            <v>689</v>
          </cell>
          <cell r="N21">
            <v>634</v>
          </cell>
          <cell r="O21">
            <v>5314</v>
          </cell>
        </row>
        <row r="22">
          <cell r="G22" t="str">
            <v>105101-HOSPITAL COQUIMBO</v>
          </cell>
          <cell r="H22">
            <v>7</v>
          </cell>
          <cell r="I22">
            <v>4</v>
          </cell>
          <cell r="J22">
            <v>12</v>
          </cell>
          <cell r="L22">
            <v>24</v>
          </cell>
          <cell r="M22">
            <v>20</v>
          </cell>
          <cell r="N22">
            <v>36</v>
          </cell>
          <cell r="O22">
            <v>103</v>
          </cell>
        </row>
        <row r="23">
          <cell r="G23" t="str">
            <v>105303-CES. SAN JUAN</v>
          </cell>
          <cell r="H23">
            <v>137</v>
          </cell>
          <cell r="I23">
            <v>74</v>
          </cell>
          <cell r="J23">
            <v>105</v>
          </cell>
          <cell r="K23">
            <v>120</v>
          </cell>
          <cell r="L23">
            <v>135</v>
          </cell>
          <cell r="M23">
            <v>90</v>
          </cell>
          <cell r="N23">
            <v>88</v>
          </cell>
          <cell r="O23">
            <v>749</v>
          </cell>
        </row>
        <row r="24">
          <cell r="G24" t="str">
            <v>105304-CES. SANTA CECILIA</v>
          </cell>
          <cell r="H24">
            <v>272</v>
          </cell>
          <cell r="I24">
            <v>155</v>
          </cell>
          <cell r="J24">
            <v>277</v>
          </cell>
          <cell r="K24">
            <v>140</v>
          </cell>
          <cell r="L24">
            <v>224</v>
          </cell>
          <cell r="M24">
            <v>98</v>
          </cell>
          <cell r="N24">
            <v>164</v>
          </cell>
          <cell r="O24">
            <v>1330</v>
          </cell>
        </row>
        <row r="25">
          <cell r="G25" t="str">
            <v>105305-CES. TIERRAS BLANCAS</v>
          </cell>
          <cell r="H25">
            <v>245</v>
          </cell>
          <cell r="I25">
            <v>148</v>
          </cell>
          <cell r="J25">
            <v>148</v>
          </cell>
          <cell r="K25">
            <v>179</v>
          </cell>
          <cell r="L25">
            <v>179</v>
          </cell>
          <cell r="M25">
            <v>227</v>
          </cell>
          <cell r="N25">
            <v>165</v>
          </cell>
          <cell r="O25">
            <v>1291</v>
          </cell>
        </row>
        <row r="26">
          <cell r="G26" t="str">
            <v>105321-CES. RURAL  TONGOY</v>
          </cell>
          <cell r="H26">
            <v>32</v>
          </cell>
          <cell r="J26">
            <v>53</v>
          </cell>
          <cell r="K26">
            <v>42</v>
          </cell>
          <cell r="L26">
            <v>32</v>
          </cell>
          <cell r="M26">
            <v>32</v>
          </cell>
          <cell r="N26">
            <v>14</v>
          </cell>
          <cell r="O26">
            <v>205</v>
          </cell>
        </row>
        <row r="27">
          <cell r="G27" t="str">
            <v>105323-CES. DR. SERGIO AGUILAR</v>
          </cell>
          <cell r="H27">
            <v>130</v>
          </cell>
          <cell r="I27">
            <v>76</v>
          </cell>
          <cell r="J27">
            <v>108</v>
          </cell>
          <cell r="K27">
            <v>97</v>
          </cell>
          <cell r="L27">
            <v>122</v>
          </cell>
          <cell r="M27">
            <v>122</v>
          </cell>
          <cell r="N27">
            <v>75</v>
          </cell>
          <cell r="O27">
            <v>730</v>
          </cell>
        </row>
        <row r="28">
          <cell r="G28" t="str">
            <v>105405-P.S.R. GUANAQUEROS</v>
          </cell>
          <cell r="H28">
            <v>6</v>
          </cell>
          <cell r="J28">
            <v>6</v>
          </cell>
          <cell r="K28">
            <v>6</v>
          </cell>
          <cell r="L28">
            <v>20</v>
          </cell>
          <cell r="M28">
            <v>7</v>
          </cell>
          <cell r="N28">
            <v>13</v>
          </cell>
          <cell r="O28">
            <v>58</v>
          </cell>
        </row>
        <row r="29">
          <cell r="G29" t="str">
            <v>105406-P.S.R. PAN DE AZUCAR</v>
          </cell>
          <cell r="H29">
            <v>54</v>
          </cell>
          <cell r="I29">
            <v>41</v>
          </cell>
          <cell r="J29">
            <v>65</v>
          </cell>
          <cell r="K29">
            <v>54</v>
          </cell>
          <cell r="L29">
            <v>10</v>
          </cell>
          <cell r="M29">
            <v>12</v>
          </cell>
          <cell r="N29">
            <v>17</v>
          </cell>
          <cell r="O29">
            <v>253</v>
          </cell>
        </row>
        <row r="30">
          <cell r="G30" t="str">
            <v>105407-P.S.R. TAMBILLOS</v>
          </cell>
          <cell r="H30">
            <v>2</v>
          </cell>
          <cell r="I30">
            <v>8</v>
          </cell>
          <cell r="J30">
            <v>4</v>
          </cell>
          <cell r="K30">
            <v>4</v>
          </cell>
          <cell r="L30">
            <v>2</v>
          </cell>
          <cell r="M30">
            <v>7</v>
          </cell>
          <cell r="O30">
            <v>27</v>
          </cell>
        </row>
        <row r="31">
          <cell r="G31" t="str">
            <v>105600-COSAM Tierras Blancas (CESAM)</v>
          </cell>
          <cell r="H31">
            <v>80</v>
          </cell>
          <cell r="I31">
            <v>20</v>
          </cell>
          <cell r="J31">
            <v>67</v>
          </cell>
          <cell r="K31">
            <v>70</v>
          </cell>
          <cell r="L31">
            <v>44</v>
          </cell>
          <cell r="M31">
            <v>56</v>
          </cell>
          <cell r="N31">
            <v>18</v>
          </cell>
          <cell r="O31">
            <v>355</v>
          </cell>
        </row>
        <row r="32">
          <cell r="G32" t="str">
            <v>105705-CECOF EL ALBA</v>
          </cell>
          <cell r="H32">
            <v>11</v>
          </cell>
          <cell r="I32">
            <v>2</v>
          </cell>
          <cell r="J32">
            <v>4</v>
          </cell>
          <cell r="K32">
            <v>12</v>
          </cell>
          <cell r="L32">
            <v>16</v>
          </cell>
          <cell r="M32">
            <v>4</v>
          </cell>
          <cell r="N32">
            <v>6</v>
          </cell>
          <cell r="O32">
            <v>55</v>
          </cell>
        </row>
        <row r="33">
          <cell r="G33" t="str">
            <v>200273-CECOF PUNTA MIRA</v>
          </cell>
          <cell r="H33">
            <v>24</v>
          </cell>
          <cell r="I33">
            <v>24</v>
          </cell>
          <cell r="J33">
            <v>30</v>
          </cell>
          <cell r="K33">
            <v>16</v>
          </cell>
          <cell r="L33">
            <v>12</v>
          </cell>
          <cell r="M33">
            <v>14</v>
          </cell>
          <cell r="N33">
            <v>38</v>
          </cell>
          <cell r="O33">
            <v>158</v>
          </cell>
        </row>
        <row r="34">
          <cell r="G34" t="str">
            <v>04103-ANDACOLLO</v>
          </cell>
          <cell r="H34">
            <v>74</v>
          </cell>
          <cell r="I34">
            <v>52</v>
          </cell>
          <cell r="J34">
            <v>40</v>
          </cell>
          <cell r="K34">
            <v>79</v>
          </cell>
          <cell r="L34">
            <v>24</v>
          </cell>
          <cell r="M34">
            <v>62</v>
          </cell>
          <cell r="N34">
            <v>40</v>
          </cell>
          <cell r="O34">
            <v>371</v>
          </cell>
        </row>
        <row r="35">
          <cell r="G35" t="str">
            <v>105106-HOSPITAL ANDACOLLO</v>
          </cell>
          <cell r="H35">
            <v>74</v>
          </cell>
          <cell r="I35">
            <v>52</v>
          </cell>
          <cell r="J35">
            <v>40</v>
          </cell>
          <cell r="K35">
            <v>79</v>
          </cell>
          <cell r="L35">
            <v>24</v>
          </cell>
          <cell r="M35">
            <v>62</v>
          </cell>
          <cell r="N35">
            <v>40</v>
          </cell>
          <cell r="O35">
            <v>371</v>
          </cell>
        </row>
        <row r="36">
          <cell r="G36" t="str">
            <v>04104-LA HIGUERA</v>
          </cell>
          <cell r="H36">
            <v>8</v>
          </cell>
          <cell r="I36">
            <v>13</v>
          </cell>
          <cell r="J36">
            <v>10</v>
          </cell>
          <cell r="M36">
            <v>8</v>
          </cell>
          <cell r="N36">
            <v>10</v>
          </cell>
          <cell r="O36">
            <v>49</v>
          </cell>
        </row>
        <row r="37">
          <cell r="G37" t="str">
            <v>105314-CES. LA HIGUERA</v>
          </cell>
          <cell r="H37">
            <v>4</v>
          </cell>
          <cell r="I37">
            <v>8</v>
          </cell>
          <cell r="J37">
            <v>2</v>
          </cell>
          <cell r="N37">
            <v>6</v>
          </cell>
          <cell r="O37">
            <v>20</v>
          </cell>
        </row>
        <row r="38">
          <cell r="G38" t="str">
            <v xml:space="preserve">105500-P.S.R. CALETA HORNOS        </v>
          </cell>
          <cell r="I38">
            <v>5</v>
          </cell>
          <cell r="M38">
            <v>6</v>
          </cell>
          <cell r="O38">
            <v>11</v>
          </cell>
        </row>
        <row r="39">
          <cell r="G39" t="str">
            <v>105505-P.S.R. LOS CHOROS</v>
          </cell>
          <cell r="H39">
            <v>2</v>
          </cell>
          <cell r="J39">
            <v>6</v>
          </cell>
          <cell r="M39">
            <v>2</v>
          </cell>
          <cell r="N39">
            <v>2</v>
          </cell>
          <cell r="O39">
            <v>12</v>
          </cell>
        </row>
        <row r="40">
          <cell r="G40" t="str">
            <v>105506-P.S.R. EL TRAPICHE</v>
          </cell>
          <cell r="H40">
            <v>2</v>
          </cell>
          <cell r="J40">
            <v>2</v>
          </cell>
          <cell r="N40">
            <v>2</v>
          </cell>
          <cell r="O40">
            <v>6</v>
          </cell>
        </row>
        <row r="41">
          <cell r="G41" t="str">
            <v>04105-PAIHUANO</v>
          </cell>
          <cell r="H41">
            <v>47</v>
          </cell>
          <cell r="I41">
            <v>42</v>
          </cell>
          <cell r="J41">
            <v>62</v>
          </cell>
          <cell r="K41">
            <v>53</v>
          </cell>
          <cell r="L41">
            <v>97</v>
          </cell>
          <cell r="M41">
            <v>54</v>
          </cell>
          <cell r="N41">
            <v>59</v>
          </cell>
          <cell r="O41">
            <v>414</v>
          </cell>
        </row>
        <row r="42">
          <cell r="G42" t="str">
            <v>105306-CES. PAIHUANO</v>
          </cell>
          <cell r="H42">
            <v>28</v>
          </cell>
          <cell r="I42">
            <v>32</v>
          </cell>
          <cell r="J42">
            <v>48</v>
          </cell>
          <cell r="K42">
            <v>33</v>
          </cell>
          <cell r="L42">
            <v>67</v>
          </cell>
          <cell r="M42">
            <v>26</v>
          </cell>
          <cell r="N42">
            <v>37</v>
          </cell>
          <cell r="O42">
            <v>271</v>
          </cell>
        </row>
        <row r="43">
          <cell r="G43" t="str">
            <v>105475-P.S.R. HORCON</v>
          </cell>
          <cell r="H43">
            <v>5</v>
          </cell>
          <cell r="I43">
            <v>2</v>
          </cell>
          <cell r="J43">
            <v>4</v>
          </cell>
          <cell r="K43">
            <v>4</v>
          </cell>
          <cell r="L43">
            <v>6</v>
          </cell>
          <cell r="N43">
            <v>2</v>
          </cell>
          <cell r="O43">
            <v>23</v>
          </cell>
        </row>
        <row r="44">
          <cell r="G44" t="str">
            <v>105476-P.S.R. MONTE GRANDE</v>
          </cell>
          <cell r="H44">
            <v>8</v>
          </cell>
          <cell r="K44">
            <v>2</v>
          </cell>
          <cell r="L44">
            <v>6</v>
          </cell>
          <cell r="M44">
            <v>8</v>
          </cell>
          <cell r="N44">
            <v>2</v>
          </cell>
          <cell r="O44">
            <v>26</v>
          </cell>
        </row>
        <row r="45">
          <cell r="G45" t="str">
            <v>105477-P.S.R. PISCO ELQUI</v>
          </cell>
          <cell r="H45">
            <v>6</v>
          </cell>
          <cell r="I45">
            <v>8</v>
          </cell>
          <cell r="J45">
            <v>10</v>
          </cell>
          <cell r="K45">
            <v>14</v>
          </cell>
          <cell r="L45">
            <v>18</v>
          </cell>
          <cell r="M45">
            <v>20</v>
          </cell>
          <cell r="N45">
            <v>18</v>
          </cell>
          <cell r="O45">
            <v>94</v>
          </cell>
        </row>
        <row r="46">
          <cell r="G46" t="str">
            <v>04106-VICUÑA</v>
          </cell>
          <cell r="H46">
            <v>115</v>
          </cell>
          <cell r="I46">
            <v>79</v>
          </cell>
          <cell r="J46">
            <v>95</v>
          </cell>
          <cell r="K46">
            <v>123</v>
          </cell>
          <cell r="L46">
            <v>81</v>
          </cell>
          <cell r="M46">
            <v>116</v>
          </cell>
          <cell r="N46">
            <v>149</v>
          </cell>
          <cell r="O46">
            <v>758</v>
          </cell>
        </row>
        <row r="47">
          <cell r="G47" t="str">
            <v>105107-HOSPITAL VICUÑA</v>
          </cell>
          <cell r="H47">
            <v>60</v>
          </cell>
          <cell r="I47">
            <v>25</v>
          </cell>
          <cell r="J47">
            <v>36</v>
          </cell>
          <cell r="K47">
            <v>52</v>
          </cell>
          <cell r="L47">
            <v>34</v>
          </cell>
          <cell r="M47">
            <v>48</v>
          </cell>
          <cell r="N47">
            <v>88</v>
          </cell>
          <cell r="O47">
            <v>343</v>
          </cell>
        </row>
        <row r="48">
          <cell r="G48" t="str">
            <v>105467-P.S.R. DIAGUITAS</v>
          </cell>
          <cell r="I48">
            <v>10</v>
          </cell>
          <cell r="J48">
            <v>8</v>
          </cell>
          <cell r="K48">
            <v>6</v>
          </cell>
          <cell r="L48">
            <v>4</v>
          </cell>
          <cell r="M48">
            <v>4</v>
          </cell>
          <cell r="N48">
            <v>2</v>
          </cell>
          <cell r="O48">
            <v>34</v>
          </cell>
        </row>
        <row r="49">
          <cell r="G49" t="str">
            <v>105468-P.S.R. EL MOLLE</v>
          </cell>
          <cell r="J49">
            <v>4</v>
          </cell>
          <cell r="K49">
            <v>2</v>
          </cell>
          <cell r="L49">
            <v>4</v>
          </cell>
          <cell r="M49">
            <v>12</v>
          </cell>
          <cell r="N49">
            <v>4</v>
          </cell>
          <cell r="O49">
            <v>26</v>
          </cell>
        </row>
        <row r="50">
          <cell r="G50" t="str">
            <v>105469-P.S.R. EL TAMBO</v>
          </cell>
          <cell r="H50">
            <v>2</v>
          </cell>
          <cell r="J50">
            <v>8</v>
          </cell>
          <cell r="L50">
            <v>1</v>
          </cell>
          <cell r="M50">
            <v>6</v>
          </cell>
          <cell r="N50">
            <v>6</v>
          </cell>
          <cell r="O50">
            <v>23</v>
          </cell>
        </row>
        <row r="51">
          <cell r="G51" t="str">
            <v>105471-P.S.R. PERALILLO</v>
          </cell>
          <cell r="H51">
            <v>12</v>
          </cell>
          <cell r="I51">
            <v>22</v>
          </cell>
          <cell r="J51">
            <v>15</v>
          </cell>
          <cell r="K51">
            <v>19</v>
          </cell>
          <cell r="L51">
            <v>16</v>
          </cell>
          <cell r="M51">
            <v>14</v>
          </cell>
          <cell r="N51">
            <v>12</v>
          </cell>
          <cell r="O51">
            <v>110</v>
          </cell>
        </row>
        <row r="52">
          <cell r="G52" t="str">
            <v>105472-P.S.R. RIVADAVIA</v>
          </cell>
          <cell r="H52">
            <v>12</v>
          </cell>
          <cell r="I52">
            <v>12</v>
          </cell>
          <cell r="K52">
            <v>6</v>
          </cell>
          <cell r="L52">
            <v>2</v>
          </cell>
          <cell r="M52">
            <v>9</v>
          </cell>
          <cell r="N52">
            <v>10</v>
          </cell>
          <cell r="O52">
            <v>51</v>
          </cell>
        </row>
        <row r="53">
          <cell r="G53" t="str">
            <v>105473-P.S.R. TALCUNA</v>
          </cell>
          <cell r="I53">
            <v>2</v>
          </cell>
          <cell r="K53">
            <v>5</v>
          </cell>
          <cell r="L53">
            <v>4</v>
          </cell>
          <cell r="M53">
            <v>9</v>
          </cell>
          <cell r="O53">
            <v>20</v>
          </cell>
        </row>
        <row r="54">
          <cell r="G54" t="str">
            <v>105474-P.S.R. CHAPILCA</v>
          </cell>
          <cell r="H54">
            <v>4</v>
          </cell>
          <cell r="J54">
            <v>2</v>
          </cell>
          <cell r="K54">
            <v>5</v>
          </cell>
          <cell r="L54">
            <v>2</v>
          </cell>
          <cell r="N54">
            <v>2</v>
          </cell>
          <cell r="O54">
            <v>15</v>
          </cell>
        </row>
        <row r="55">
          <cell r="G55" t="str">
            <v>105502-P.S.R. CALINGASTA</v>
          </cell>
          <cell r="H55">
            <v>25</v>
          </cell>
          <cell r="I55">
            <v>8</v>
          </cell>
          <cell r="J55">
            <v>22</v>
          </cell>
          <cell r="K55">
            <v>24</v>
          </cell>
          <cell r="L55">
            <v>14</v>
          </cell>
          <cell r="M55">
            <v>12</v>
          </cell>
          <cell r="N55">
            <v>19</v>
          </cell>
          <cell r="O55">
            <v>124</v>
          </cell>
        </row>
        <row r="56">
          <cell r="G56" t="str">
            <v>105509-P.S.R. GUALLIGUAICA</v>
          </cell>
          <cell r="K56">
            <v>4</v>
          </cell>
          <cell r="M56">
            <v>2</v>
          </cell>
          <cell r="N56">
            <v>6</v>
          </cell>
          <cell r="O56">
            <v>12</v>
          </cell>
        </row>
        <row r="57">
          <cell r="G57" t="str">
            <v>04201-ILLAPEL</v>
          </cell>
          <cell r="H57">
            <v>180</v>
          </cell>
          <cell r="I57">
            <v>71</v>
          </cell>
          <cell r="J57">
            <v>98</v>
          </cell>
          <cell r="K57">
            <v>91</v>
          </cell>
          <cell r="L57">
            <v>103</v>
          </cell>
          <cell r="M57">
            <v>160</v>
          </cell>
          <cell r="N57">
            <v>94</v>
          </cell>
          <cell r="O57">
            <v>797</v>
          </cell>
        </row>
        <row r="58">
          <cell r="G58" t="str">
            <v>105103-HOSPITAL ILLAPEL</v>
          </cell>
          <cell r="H58">
            <v>51</v>
          </cell>
          <cell r="I58">
            <v>34</v>
          </cell>
          <cell r="J58">
            <v>32</v>
          </cell>
          <cell r="K58">
            <v>19</v>
          </cell>
          <cell r="L58">
            <v>39</v>
          </cell>
          <cell r="M58">
            <v>53</v>
          </cell>
          <cell r="N58">
            <v>32</v>
          </cell>
          <cell r="O58">
            <v>260</v>
          </cell>
        </row>
        <row r="59">
          <cell r="G59" t="str">
            <v>105326-CESFAM SAN RAFAEL</v>
          </cell>
          <cell r="I59">
            <v>10</v>
          </cell>
          <cell r="J59">
            <v>24</v>
          </cell>
          <cell r="K59">
            <v>20</v>
          </cell>
          <cell r="L59">
            <v>40</v>
          </cell>
          <cell r="M59">
            <v>13</v>
          </cell>
          <cell r="N59">
            <v>10</v>
          </cell>
          <cell r="O59">
            <v>117</v>
          </cell>
        </row>
        <row r="60">
          <cell r="G60" t="str">
            <v xml:space="preserve">105443-P.S.R. CARCAMO                   </v>
          </cell>
          <cell r="H60">
            <v>2</v>
          </cell>
          <cell r="I60">
            <v>2</v>
          </cell>
          <cell r="L60">
            <v>5</v>
          </cell>
          <cell r="O60">
            <v>9</v>
          </cell>
        </row>
        <row r="61">
          <cell r="G61" t="str">
            <v>105444-P.S.R. HUINTIL</v>
          </cell>
          <cell r="H61">
            <v>2</v>
          </cell>
          <cell r="J61">
            <v>4</v>
          </cell>
          <cell r="K61">
            <v>2</v>
          </cell>
          <cell r="N61">
            <v>4</v>
          </cell>
          <cell r="O61">
            <v>12</v>
          </cell>
        </row>
        <row r="62">
          <cell r="G62" t="str">
            <v>105445-P.S.R. LIMAHUIDA</v>
          </cell>
          <cell r="L62">
            <v>4</v>
          </cell>
          <cell r="M62">
            <v>1</v>
          </cell>
          <cell r="O62">
            <v>5</v>
          </cell>
        </row>
        <row r="63">
          <cell r="G63" t="str">
            <v>105446-P.S.R. MATANCILLA</v>
          </cell>
          <cell r="K63">
            <v>2</v>
          </cell>
          <cell r="O63">
            <v>2</v>
          </cell>
        </row>
        <row r="64">
          <cell r="G64" t="str">
            <v>105448-P.S.R. SANTA VIRGINIA</v>
          </cell>
          <cell r="I64">
            <v>2</v>
          </cell>
          <cell r="M64">
            <v>5</v>
          </cell>
          <cell r="N64">
            <v>3</v>
          </cell>
          <cell r="O64">
            <v>10</v>
          </cell>
        </row>
        <row r="65">
          <cell r="G65" t="str">
            <v>105485-P.S.R. PLAN DE HORNOS</v>
          </cell>
          <cell r="H65">
            <v>2</v>
          </cell>
          <cell r="O65">
            <v>2</v>
          </cell>
        </row>
        <row r="66">
          <cell r="G66" t="str">
            <v>105487-P.S.R. CAÑAS UNO</v>
          </cell>
          <cell r="I66">
            <v>2</v>
          </cell>
          <cell r="J66">
            <v>4</v>
          </cell>
          <cell r="K66">
            <v>2</v>
          </cell>
          <cell r="M66">
            <v>2</v>
          </cell>
          <cell r="O66">
            <v>10</v>
          </cell>
        </row>
        <row r="67">
          <cell r="G67" t="str">
            <v>105496-P.S.R. PINTACURA SUR</v>
          </cell>
          <cell r="K67">
            <v>2</v>
          </cell>
          <cell r="N67">
            <v>5</v>
          </cell>
          <cell r="O67">
            <v>7</v>
          </cell>
        </row>
        <row r="68">
          <cell r="G68" t="str">
            <v>105504-P.S.R. SOCAVON</v>
          </cell>
          <cell r="K68">
            <v>2</v>
          </cell>
          <cell r="O68">
            <v>2</v>
          </cell>
        </row>
        <row r="69">
          <cell r="G69" t="str">
            <v>200366-CESFAM URBANO II</v>
          </cell>
          <cell r="H69">
            <v>123</v>
          </cell>
          <cell r="I69">
            <v>21</v>
          </cell>
          <cell r="J69">
            <v>34</v>
          </cell>
          <cell r="K69">
            <v>42</v>
          </cell>
          <cell r="L69">
            <v>15</v>
          </cell>
          <cell r="M69">
            <v>86</v>
          </cell>
          <cell r="N69">
            <v>40</v>
          </cell>
          <cell r="O69">
            <v>361</v>
          </cell>
        </row>
        <row r="70">
          <cell r="G70" t="str">
            <v>04202-CANELA</v>
          </cell>
          <cell r="I70">
            <v>47</v>
          </cell>
          <cell r="J70">
            <v>37</v>
          </cell>
          <cell r="K70">
            <v>71</v>
          </cell>
          <cell r="L70">
            <v>34</v>
          </cell>
          <cell r="M70">
            <v>30</v>
          </cell>
          <cell r="N70">
            <v>27</v>
          </cell>
          <cell r="O70">
            <v>246</v>
          </cell>
        </row>
        <row r="71">
          <cell r="G71" t="str">
            <v>105309-CES. RURAL CANELA</v>
          </cell>
          <cell r="I71">
            <v>31</v>
          </cell>
          <cell r="J71">
            <v>26</v>
          </cell>
          <cell r="K71">
            <v>69</v>
          </cell>
          <cell r="L71">
            <v>34</v>
          </cell>
          <cell r="M71">
            <v>26</v>
          </cell>
          <cell r="N71">
            <v>21</v>
          </cell>
          <cell r="O71">
            <v>207</v>
          </cell>
        </row>
        <row r="72">
          <cell r="G72" t="str">
            <v xml:space="preserve">105450-P.S.R. MINCHA NORTE            </v>
          </cell>
          <cell r="I72">
            <v>11</v>
          </cell>
          <cell r="J72">
            <v>7</v>
          </cell>
          <cell r="M72">
            <v>4</v>
          </cell>
          <cell r="O72">
            <v>22</v>
          </cell>
        </row>
        <row r="73">
          <cell r="G73" t="str">
            <v>105451-P.S.R. AGUA FRIA</v>
          </cell>
          <cell r="K73">
            <v>2</v>
          </cell>
          <cell r="O73">
            <v>2</v>
          </cell>
        </row>
        <row r="74">
          <cell r="G74" t="str">
            <v>105484-P.S.R. HUENTELAUQUEN</v>
          </cell>
          <cell r="J74">
            <v>4</v>
          </cell>
          <cell r="O74">
            <v>4</v>
          </cell>
        </row>
        <row r="75">
          <cell r="G75" t="str">
            <v>105493-P.S.R. MINCHA SUR</v>
          </cell>
          <cell r="N75">
            <v>6</v>
          </cell>
          <cell r="O75">
            <v>6</v>
          </cell>
        </row>
        <row r="76">
          <cell r="G76" t="str">
            <v>105498-P.S.R. QUEBRADA DE LINARES</v>
          </cell>
          <cell r="I76">
            <v>5</v>
          </cell>
          <cell r="O76">
            <v>5</v>
          </cell>
        </row>
        <row r="77">
          <cell r="G77" t="str">
            <v>04203-LOS VILOS</v>
          </cell>
          <cell r="H77">
            <v>83</v>
          </cell>
          <cell r="I77">
            <v>57</v>
          </cell>
          <cell r="J77">
            <v>68</v>
          </cell>
          <cell r="K77">
            <v>100</v>
          </cell>
          <cell r="L77">
            <v>130</v>
          </cell>
          <cell r="M77">
            <v>215</v>
          </cell>
          <cell r="N77">
            <v>83</v>
          </cell>
          <cell r="O77">
            <v>736</v>
          </cell>
        </row>
        <row r="78">
          <cell r="G78" t="str">
            <v>105108-HOSPITAL LOS VILOS</v>
          </cell>
          <cell r="H78">
            <v>63</v>
          </cell>
          <cell r="I78">
            <v>43</v>
          </cell>
          <cell r="J78">
            <v>62</v>
          </cell>
          <cell r="K78">
            <v>94</v>
          </cell>
          <cell r="L78">
            <v>124</v>
          </cell>
          <cell r="M78">
            <v>79</v>
          </cell>
          <cell r="N78">
            <v>65</v>
          </cell>
          <cell r="O78">
            <v>530</v>
          </cell>
        </row>
        <row r="79">
          <cell r="G79" t="str">
            <v xml:space="preserve">105478-P.S.R. CAIMANES                   </v>
          </cell>
          <cell r="H79">
            <v>2</v>
          </cell>
          <cell r="K79">
            <v>2</v>
          </cell>
          <cell r="L79">
            <v>2</v>
          </cell>
          <cell r="M79">
            <v>23</v>
          </cell>
          <cell r="N79">
            <v>10</v>
          </cell>
          <cell r="O79">
            <v>39</v>
          </cell>
        </row>
        <row r="80">
          <cell r="G80" t="str">
            <v>105479-P.S.R. GUANGUALI</v>
          </cell>
          <cell r="M80">
            <v>27</v>
          </cell>
          <cell r="N80">
            <v>2</v>
          </cell>
          <cell r="O80">
            <v>29</v>
          </cell>
        </row>
        <row r="81">
          <cell r="G81" t="str">
            <v>105480-P.S.R. QUILIMARI</v>
          </cell>
          <cell r="H81">
            <v>18</v>
          </cell>
          <cell r="I81">
            <v>10</v>
          </cell>
          <cell r="J81">
            <v>6</v>
          </cell>
          <cell r="M81">
            <v>50</v>
          </cell>
          <cell r="N81">
            <v>2</v>
          </cell>
          <cell r="O81">
            <v>86</v>
          </cell>
        </row>
        <row r="82">
          <cell r="G82" t="str">
            <v>105481-P.S.R. TILAMA</v>
          </cell>
          <cell r="K82">
            <v>4</v>
          </cell>
          <cell r="M82">
            <v>13</v>
          </cell>
          <cell r="O82">
            <v>17</v>
          </cell>
        </row>
        <row r="83">
          <cell r="G83" t="str">
            <v>105511-P.S.R. LOS CONDORES</v>
          </cell>
          <cell r="I83">
            <v>4</v>
          </cell>
          <cell r="L83">
            <v>4</v>
          </cell>
          <cell r="M83">
            <v>23</v>
          </cell>
          <cell r="N83">
            <v>4</v>
          </cell>
          <cell r="O83">
            <v>35</v>
          </cell>
        </row>
        <row r="84">
          <cell r="G84" t="str">
            <v>04204-SALAMANCA</v>
          </cell>
          <cell r="H84">
            <v>133</v>
          </cell>
          <cell r="I84">
            <v>111</v>
          </cell>
          <cell r="J84">
            <v>152</v>
          </cell>
          <cell r="K84">
            <v>138</v>
          </cell>
          <cell r="L84">
            <v>124</v>
          </cell>
          <cell r="M84">
            <v>172</v>
          </cell>
          <cell r="N84">
            <v>82</v>
          </cell>
          <cell r="O84">
            <v>912</v>
          </cell>
        </row>
        <row r="85">
          <cell r="G85" t="str">
            <v>105104-HOSPITAL SALAMANCA</v>
          </cell>
          <cell r="H85">
            <v>77</v>
          </cell>
          <cell r="I85">
            <v>71</v>
          </cell>
          <cell r="J85">
            <v>126</v>
          </cell>
          <cell r="K85">
            <v>74</v>
          </cell>
          <cell r="L85">
            <v>61</v>
          </cell>
          <cell r="M85">
            <v>68</v>
          </cell>
          <cell r="N85">
            <v>45</v>
          </cell>
          <cell r="O85">
            <v>522</v>
          </cell>
        </row>
        <row r="86">
          <cell r="G86" t="str">
            <v xml:space="preserve">105452-P.S.R. CUNCUMEN                 </v>
          </cell>
          <cell r="H86">
            <v>8</v>
          </cell>
          <cell r="I86">
            <v>4</v>
          </cell>
          <cell r="L86">
            <v>10</v>
          </cell>
          <cell r="M86">
            <v>2</v>
          </cell>
          <cell r="O86">
            <v>24</v>
          </cell>
        </row>
        <row r="87">
          <cell r="G87" t="str">
            <v>105453-P.S.R. TRANQUILLA</v>
          </cell>
          <cell r="H87">
            <v>2</v>
          </cell>
          <cell r="J87">
            <v>6</v>
          </cell>
          <cell r="K87">
            <v>14</v>
          </cell>
          <cell r="L87">
            <v>10</v>
          </cell>
          <cell r="M87">
            <v>2</v>
          </cell>
          <cell r="N87">
            <v>12</v>
          </cell>
          <cell r="O87">
            <v>46</v>
          </cell>
        </row>
        <row r="88">
          <cell r="G88" t="str">
            <v>105454-P.S.R. CUNLAGUA</v>
          </cell>
          <cell r="K88">
            <v>4</v>
          </cell>
          <cell r="L88">
            <v>2</v>
          </cell>
          <cell r="M88">
            <v>2</v>
          </cell>
          <cell r="O88">
            <v>8</v>
          </cell>
        </row>
        <row r="89">
          <cell r="G89" t="str">
            <v>105455-P.S.R. CHILLEPIN</v>
          </cell>
          <cell r="H89">
            <v>2</v>
          </cell>
          <cell r="I89">
            <v>8</v>
          </cell>
          <cell r="K89">
            <v>2</v>
          </cell>
          <cell r="L89">
            <v>2</v>
          </cell>
          <cell r="M89">
            <v>12</v>
          </cell>
          <cell r="O89">
            <v>26</v>
          </cell>
        </row>
        <row r="90">
          <cell r="G90" t="str">
            <v>105456-P.S.R. LLIMPO</v>
          </cell>
          <cell r="H90">
            <v>4</v>
          </cell>
          <cell r="I90">
            <v>8</v>
          </cell>
          <cell r="J90">
            <v>4</v>
          </cell>
          <cell r="K90">
            <v>3</v>
          </cell>
          <cell r="L90">
            <v>6</v>
          </cell>
          <cell r="M90">
            <v>10</v>
          </cell>
          <cell r="N90">
            <v>2</v>
          </cell>
          <cell r="O90">
            <v>37</v>
          </cell>
        </row>
        <row r="91">
          <cell r="G91" t="str">
            <v>105457-P.S.R. SAN AGUSTIN</v>
          </cell>
          <cell r="H91">
            <v>2</v>
          </cell>
          <cell r="I91">
            <v>2</v>
          </cell>
          <cell r="K91">
            <v>2</v>
          </cell>
          <cell r="L91">
            <v>8</v>
          </cell>
          <cell r="M91">
            <v>2</v>
          </cell>
          <cell r="N91">
            <v>1</v>
          </cell>
          <cell r="O91">
            <v>17</v>
          </cell>
        </row>
        <row r="92">
          <cell r="G92" t="str">
            <v>105458-P.S.R. TAHUINCO</v>
          </cell>
          <cell r="H92">
            <v>12</v>
          </cell>
          <cell r="I92">
            <v>4</v>
          </cell>
          <cell r="J92">
            <v>2</v>
          </cell>
          <cell r="K92">
            <v>15</v>
          </cell>
          <cell r="L92">
            <v>6</v>
          </cell>
          <cell r="M92">
            <v>20</v>
          </cell>
          <cell r="N92">
            <v>4</v>
          </cell>
          <cell r="O92">
            <v>63</v>
          </cell>
        </row>
        <row r="93">
          <cell r="G93" t="str">
            <v>105491-P.S.R. QUELEN BAJO</v>
          </cell>
          <cell r="H93">
            <v>18</v>
          </cell>
          <cell r="I93">
            <v>6</v>
          </cell>
          <cell r="J93">
            <v>8</v>
          </cell>
          <cell r="K93">
            <v>8</v>
          </cell>
          <cell r="L93">
            <v>16</v>
          </cell>
          <cell r="M93">
            <v>22</v>
          </cell>
          <cell r="N93">
            <v>6</v>
          </cell>
          <cell r="O93">
            <v>84</v>
          </cell>
        </row>
        <row r="94">
          <cell r="G94" t="str">
            <v>105492-P.S.R. CAMISA</v>
          </cell>
          <cell r="H94">
            <v>4</v>
          </cell>
          <cell r="I94">
            <v>2</v>
          </cell>
          <cell r="K94">
            <v>4</v>
          </cell>
          <cell r="M94">
            <v>6</v>
          </cell>
          <cell r="N94">
            <v>6</v>
          </cell>
          <cell r="O94">
            <v>22</v>
          </cell>
        </row>
        <row r="95">
          <cell r="G95" t="str">
            <v>105501-P.S.R. ARBOLEDA GRANDE</v>
          </cell>
          <cell r="H95">
            <v>4</v>
          </cell>
          <cell r="I95">
            <v>6</v>
          </cell>
          <cell r="J95">
            <v>6</v>
          </cell>
          <cell r="K95">
            <v>12</v>
          </cell>
          <cell r="L95">
            <v>3</v>
          </cell>
          <cell r="M95">
            <v>26</v>
          </cell>
          <cell r="N95">
            <v>6</v>
          </cell>
          <cell r="O95">
            <v>63</v>
          </cell>
        </row>
        <row r="96">
          <cell r="G96" t="str">
            <v>04301-OVALLE</v>
          </cell>
          <cell r="H96">
            <v>436</v>
          </cell>
          <cell r="I96">
            <v>250</v>
          </cell>
          <cell r="J96">
            <v>384</v>
          </cell>
          <cell r="K96">
            <v>509</v>
          </cell>
          <cell r="L96">
            <v>410</v>
          </cell>
          <cell r="M96">
            <v>725</v>
          </cell>
          <cell r="N96">
            <v>478</v>
          </cell>
          <cell r="O96">
            <v>3192</v>
          </cell>
        </row>
        <row r="97">
          <cell r="G97" t="str">
            <v>105102-HOSPITAL OVALLE</v>
          </cell>
          <cell r="H97">
            <v>60</v>
          </cell>
          <cell r="I97">
            <v>43</v>
          </cell>
          <cell r="J97">
            <v>121</v>
          </cell>
          <cell r="K97">
            <v>108</v>
          </cell>
          <cell r="L97">
            <v>109</v>
          </cell>
          <cell r="M97">
            <v>119</v>
          </cell>
          <cell r="N97">
            <v>79</v>
          </cell>
          <cell r="O97">
            <v>639</v>
          </cell>
        </row>
        <row r="98">
          <cell r="G98" t="str">
            <v>105315-CES. RURAL C. DE TAMAYA</v>
          </cell>
          <cell r="K98">
            <v>20</v>
          </cell>
          <cell r="L98">
            <v>16</v>
          </cell>
          <cell r="M98">
            <v>55</v>
          </cell>
          <cell r="N98">
            <v>30</v>
          </cell>
          <cell r="O98">
            <v>121</v>
          </cell>
        </row>
        <row r="99">
          <cell r="G99" t="str">
            <v>105317-CES. JORGE JORDAN D.</v>
          </cell>
          <cell r="H99">
            <v>152</v>
          </cell>
          <cell r="I99">
            <v>77</v>
          </cell>
          <cell r="J99">
            <v>79</v>
          </cell>
          <cell r="K99">
            <v>88</v>
          </cell>
          <cell r="L99">
            <v>89</v>
          </cell>
          <cell r="M99">
            <v>128</v>
          </cell>
          <cell r="N99">
            <v>57</v>
          </cell>
          <cell r="O99">
            <v>670</v>
          </cell>
        </row>
        <row r="100">
          <cell r="G100" t="str">
            <v>105322-CES. MARCOS MACUADA</v>
          </cell>
          <cell r="H100">
            <v>100</v>
          </cell>
          <cell r="I100">
            <v>33</v>
          </cell>
          <cell r="J100">
            <v>70</v>
          </cell>
          <cell r="K100">
            <v>158</v>
          </cell>
          <cell r="L100">
            <v>89</v>
          </cell>
          <cell r="M100">
            <v>254</v>
          </cell>
          <cell r="N100">
            <v>192</v>
          </cell>
          <cell r="O100">
            <v>896</v>
          </cell>
        </row>
        <row r="101">
          <cell r="G101" t="str">
            <v>105324-CES. SOTAQUI</v>
          </cell>
          <cell r="H101">
            <v>40</v>
          </cell>
          <cell r="I101">
            <v>17</v>
          </cell>
          <cell r="J101">
            <v>58</v>
          </cell>
          <cell r="K101">
            <v>39</v>
          </cell>
          <cell r="L101">
            <v>30</v>
          </cell>
          <cell r="M101">
            <v>53</v>
          </cell>
          <cell r="N101">
            <v>59</v>
          </cell>
          <cell r="O101">
            <v>296</v>
          </cell>
        </row>
        <row r="102">
          <cell r="G102" t="str">
            <v>105415-P.S.R. BARRAZA</v>
          </cell>
          <cell r="I102">
            <v>2</v>
          </cell>
          <cell r="K102">
            <v>2</v>
          </cell>
          <cell r="M102">
            <v>2</v>
          </cell>
          <cell r="O102">
            <v>6</v>
          </cell>
        </row>
        <row r="103">
          <cell r="G103" t="str">
            <v xml:space="preserve">105416-P.S.R. CAMARICO                  </v>
          </cell>
          <cell r="H103">
            <v>2</v>
          </cell>
          <cell r="M103">
            <v>10</v>
          </cell>
          <cell r="O103">
            <v>12</v>
          </cell>
        </row>
        <row r="104">
          <cell r="G104" t="str">
            <v>105422-P.S.R. HORNILLOS</v>
          </cell>
          <cell r="I104">
            <v>2</v>
          </cell>
          <cell r="O104">
            <v>2</v>
          </cell>
        </row>
        <row r="105">
          <cell r="G105" t="str">
            <v>105439-P.S.R. CERRO BLANCO</v>
          </cell>
          <cell r="J105">
            <v>2</v>
          </cell>
          <cell r="M105">
            <v>2</v>
          </cell>
          <cell r="O105">
            <v>4</v>
          </cell>
        </row>
        <row r="106">
          <cell r="G106" t="str">
            <v>105507-P.S.R. HUAMALATA</v>
          </cell>
          <cell r="K106">
            <v>3</v>
          </cell>
          <cell r="M106">
            <v>2</v>
          </cell>
          <cell r="N106">
            <v>3</v>
          </cell>
          <cell r="O106">
            <v>8</v>
          </cell>
        </row>
        <row r="107">
          <cell r="G107" t="str">
            <v>105510-P.S.R. RECOLETA</v>
          </cell>
          <cell r="I107">
            <v>5</v>
          </cell>
          <cell r="L107">
            <v>4</v>
          </cell>
          <cell r="O107">
            <v>9</v>
          </cell>
        </row>
        <row r="108">
          <cell r="G108" t="str">
            <v>105722-CECOF SAN JOSE DE LA DEHESA</v>
          </cell>
          <cell r="H108">
            <v>25</v>
          </cell>
          <cell r="J108">
            <v>14</v>
          </cell>
          <cell r="K108">
            <v>6</v>
          </cell>
          <cell r="L108">
            <v>17</v>
          </cell>
          <cell r="M108">
            <v>17</v>
          </cell>
          <cell r="N108">
            <v>8</v>
          </cell>
          <cell r="O108">
            <v>87</v>
          </cell>
        </row>
        <row r="109">
          <cell r="G109" t="str">
            <v>105723-CECOF LIMARI</v>
          </cell>
          <cell r="H109">
            <v>10</v>
          </cell>
          <cell r="I109">
            <v>10</v>
          </cell>
          <cell r="J109">
            <v>11</v>
          </cell>
          <cell r="K109">
            <v>7</v>
          </cell>
          <cell r="L109">
            <v>12</v>
          </cell>
          <cell r="M109">
            <v>7</v>
          </cell>
          <cell r="N109">
            <v>9</v>
          </cell>
          <cell r="O109">
            <v>66</v>
          </cell>
        </row>
        <row r="110">
          <cell r="G110" t="str">
            <v>200258-CECOF LOS COPIHUES</v>
          </cell>
          <cell r="H110">
            <v>21</v>
          </cell>
          <cell r="I110">
            <v>26</v>
          </cell>
          <cell r="K110">
            <v>50</v>
          </cell>
          <cell r="L110">
            <v>20</v>
          </cell>
          <cell r="M110">
            <v>48</v>
          </cell>
          <cell r="N110">
            <v>21</v>
          </cell>
          <cell r="O110">
            <v>186</v>
          </cell>
        </row>
        <row r="111">
          <cell r="G111" t="str">
            <v>200367-CECOF COLONIA LIMARÍ</v>
          </cell>
          <cell r="H111">
            <v>26</v>
          </cell>
          <cell r="I111">
            <v>35</v>
          </cell>
          <cell r="J111">
            <v>29</v>
          </cell>
          <cell r="K111">
            <v>28</v>
          </cell>
          <cell r="L111">
            <v>24</v>
          </cell>
          <cell r="M111">
            <v>28</v>
          </cell>
          <cell r="N111">
            <v>20</v>
          </cell>
          <cell r="O111">
            <v>190</v>
          </cell>
        </row>
        <row r="112">
          <cell r="G112" t="str">
            <v>04302-COMBARBALÁ</v>
          </cell>
          <cell r="H112">
            <v>70</v>
          </cell>
          <cell r="I112">
            <v>42</v>
          </cell>
          <cell r="J112">
            <v>47</v>
          </cell>
          <cell r="K112">
            <v>87</v>
          </cell>
          <cell r="L112">
            <v>35</v>
          </cell>
          <cell r="M112">
            <v>33</v>
          </cell>
          <cell r="N112">
            <v>48</v>
          </cell>
          <cell r="O112">
            <v>362</v>
          </cell>
        </row>
        <row r="113">
          <cell r="G113" t="str">
            <v>105105-HOSPITAL COMBARBALÁ</v>
          </cell>
          <cell r="H113">
            <v>41</v>
          </cell>
          <cell r="I113">
            <v>20</v>
          </cell>
          <cell r="J113">
            <v>43</v>
          </cell>
          <cell r="K113">
            <v>61</v>
          </cell>
          <cell r="L113">
            <v>20</v>
          </cell>
          <cell r="M113">
            <v>26</v>
          </cell>
          <cell r="N113">
            <v>26</v>
          </cell>
          <cell r="O113">
            <v>237</v>
          </cell>
        </row>
        <row r="114">
          <cell r="G114" t="str">
            <v>105433-P.S.R. SAN LORENZO</v>
          </cell>
          <cell r="I114">
            <v>4</v>
          </cell>
          <cell r="J114">
            <v>0</v>
          </cell>
          <cell r="L114">
            <v>2</v>
          </cell>
          <cell r="O114">
            <v>6</v>
          </cell>
        </row>
        <row r="115">
          <cell r="G115" t="str">
            <v>105434-P.S.R. SAN MARCOS</v>
          </cell>
          <cell r="H115">
            <v>8</v>
          </cell>
          <cell r="K115">
            <v>2</v>
          </cell>
          <cell r="L115">
            <v>2</v>
          </cell>
          <cell r="O115">
            <v>12</v>
          </cell>
        </row>
        <row r="116">
          <cell r="G116" t="str">
            <v xml:space="preserve">105459-P.S.R. BARRANCAS                </v>
          </cell>
          <cell r="H116">
            <v>6</v>
          </cell>
          <cell r="I116">
            <v>2</v>
          </cell>
          <cell r="J116">
            <v>2</v>
          </cell>
          <cell r="K116">
            <v>3</v>
          </cell>
          <cell r="L116">
            <v>2</v>
          </cell>
          <cell r="M116">
            <v>2</v>
          </cell>
          <cell r="O116">
            <v>17</v>
          </cell>
        </row>
        <row r="117">
          <cell r="G117" t="str">
            <v>105460-P.S.R. COGOTI 18</v>
          </cell>
          <cell r="H117">
            <v>11</v>
          </cell>
          <cell r="I117">
            <v>4</v>
          </cell>
          <cell r="J117">
            <v>2</v>
          </cell>
          <cell r="K117">
            <v>12</v>
          </cell>
          <cell r="L117">
            <v>5</v>
          </cell>
          <cell r="M117">
            <v>1</v>
          </cell>
          <cell r="N117">
            <v>2</v>
          </cell>
          <cell r="O117">
            <v>37</v>
          </cell>
        </row>
        <row r="118">
          <cell r="G118" t="str">
            <v>105461-P.S.R. EL HUACHO</v>
          </cell>
          <cell r="N118">
            <v>4</v>
          </cell>
          <cell r="O118">
            <v>4</v>
          </cell>
        </row>
        <row r="119">
          <cell r="G119" t="str">
            <v>105462-P.S.R. EL SAUCE</v>
          </cell>
          <cell r="I119">
            <v>2</v>
          </cell>
          <cell r="M119">
            <v>2</v>
          </cell>
          <cell r="O119">
            <v>4</v>
          </cell>
        </row>
        <row r="120">
          <cell r="G120" t="str">
            <v>105463-P.S.R. QUILITAPIA</v>
          </cell>
          <cell r="H120">
            <v>2</v>
          </cell>
          <cell r="K120">
            <v>2</v>
          </cell>
          <cell r="L120">
            <v>2</v>
          </cell>
          <cell r="N120">
            <v>4</v>
          </cell>
          <cell r="O120">
            <v>10</v>
          </cell>
        </row>
        <row r="121">
          <cell r="G121" t="str">
            <v>105464-P.S.R. LA LIGUA</v>
          </cell>
          <cell r="I121">
            <v>8</v>
          </cell>
          <cell r="K121">
            <v>7</v>
          </cell>
          <cell r="L121">
            <v>2</v>
          </cell>
          <cell r="M121">
            <v>2</v>
          </cell>
          <cell r="N121">
            <v>9</v>
          </cell>
          <cell r="O121">
            <v>28</v>
          </cell>
        </row>
        <row r="122">
          <cell r="G122" t="str">
            <v>105465-P.S.R. RAMADILLA</v>
          </cell>
          <cell r="N122">
            <v>1</v>
          </cell>
          <cell r="O122">
            <v>1</v>
          </cell>
        </row>
        <row r="123">
          <cell r="G123" t="str">
            <v>105466-P.S.R. VALLE HERMOSO</v>
          </cell>
          <cell r="H123">
            <v>2</v>
          </cell>
          <cell r="O123">
            <v>2</v>
          </cell>
        </row>
        <row r="124">
          <cell r="G124" t="str">
            <v>105490-P.S.R. EL DURAZNO</v>
          </cell>
          <cell r="I124">
            <v>2</v>
          </cell>
          <cell r="N124">
            <v>2</v>
          </cell>
          <cell r="O124">
            <v>4</v>
          </cell>
        </row>
        <row r="125">
          <cell r="G125" t="str">
            <v>04303-MONTE PATRIA</v>
          </cell>
          <cell r="H125">
            <v>68</v>
          </cell>
          <cell r="I125">
            <v>31</v>
          </cell>
          <cell r="J125">
            <v>62</v>
          </cell>
          <cell r="K125">
            <v>50</v>
          </cell>
          <cell r="L125">
            <v>87</v>
          </cell>
          <cell r="M125">
            <v>74</v>
          </cell>
          <cell r="N125">
            <v>60</v>
          </cell>
          <cell r="O125">
            <v>432</v>
          </cell>
        </row>
        <row r="126">
          <cell r="G126" t="str">
            <v>105307-CES. RURAL MONTE PATRIA</v>
          </cell>
          <cell r="H126">
            <v>24</v>
          </cell>
          <cell r="I126">
            <v>17</v>
          </cell>
          <cell r="J126">
            <v>30</v>
          </cell>
          <cell r="K126">
            <v>41</v>
          </cell>
          <cell r="L126">
            <v>29</v>
          </cell>
          <cell r="M126">
            <v>30</v>
          </cell>
          <cell r="N126">
            <v>7</v>
          </cell>
          <cell r="O126">
            <v>178</v>
          </cell>
        </row>
        <row r="127">
          <cell r="G127" t="str">
            <v>105311-CES. RURAL CHAÑARAL ALTO</v>
          </cell>
          <cell r="H127">
            <v>12</v>
          </cell>
          <cell r="I127">
            <v>4</v>
          </cell>
          <cell r="K127">
            <v>6</v>
          </cell>
          <cell r="L127">
            <v>16</v>
          </cell>
          <cell r="M127">
            <v>6</v>
          </cell>
          <cell r="N127">
            <v>4</v>
          </cell>
          <cell r="O127">
            <v>48</v>
          </cell>
        </row>
        <row r="128">
          <cell r="G128" t="str">
            <v>105312-CES. RURAL CAREN</v>
          </cell>
          <cell r="H128">
            <v>4</v>
          </cell>
          <cell r="J128">
            <v>2</v>
          </cell>
          <cell r="K128">
            <v>2</v>
          </cell>
          <cell r="M128">
            <v>14</v>
          </cell>
          <cell r="N128">
            <v>7</v>
          </cell>
          <cell r="O128">
            <v>29</v>
          </cell>
        </row>
        <row r="129">
          <cell r="G129" t="str">
            <v>105318-CES. RURAL EL PALQUI</v>
          </cell>
          <cell r="H129">
            <v>13</v>
          </cell>
          <cell r="I129">
            <v>2</v>
          </cell>
          <cell r="J129">
            <v>25</v>
          </cell>
          <cell r="L129">
            <v>24</v>
          </cell>
          <cell r="M129">
            <v>16</v>
          </cell>
          <cell r="N129">
            <v>22</v>
          </cell>
          <cell r="O129">
            <v>102</v>
          </cell>
        </row>
        <row r="130">
          <cell r="G130" t="str">
            <v>105425-P.S.R. CHILECITO</v>
          </cell>
          <cell r="I130">
            <v>3</v>
          </cell>
          <cell r="M130">
            <v>2</v>
          </cell>
          <cell r="O130">
            <v>5</v>
          </cell>
        </row>
        <row r="131">
          <cell r="G131" t="str">
            <v>105427-P.S.R. HACIENDA VALDIVIA</v>
          </cell>
          <cell r="H131">
            <v>7</v>
          </cell>
          <cell r="K131">
            <v>1</v>
          </cell>
          <cell r="L131">
            <v>4</v>
          </cell>
          <cell r="O131">
            <v>12</v>
          </cell>
        </row>
        <row r="132">
          <cell r="G132" t="str">
            <v>105428-P.S.R. HUATULAME</v>
          </cell>
          <cell r="L132">
            <v>4</v>
          </cell>
          <cell r="M132">
            <v>2</v>
          </cell>
          <cell r="O132">
            <v>6</v>
          </cell>
        </row>
        <row r="133">
          <cell r="G133" t="str">
            <v>105430-P.S.R. MIALQUI</v>
          </cell>
          <cell r="H133">
            <v>2</v>
          </cell>
          <cell r="I133">
            <v>2</v>
          </cell>
          <cell r="L133">
            <v>6</v>
          </cell>
          <cell r="O133">
            <v>10</v>
          </cell>
        </row>
        <row r="134">
          <cell r="G134" t="str">
            <v>105431-P.S.R. PEDREGAL</v>
          </cell>
          <cell r="H134">
            <v>4</v>
          </cell>
          <cell r="J134">
            <v>3</v>
          </cell>
          <cell r="N134">
            <v>7</v>
          </cell>
          <cell r="O134">
            <v>14</v>
          </cell>
        </row>
        <row r="135">
          <cell r="G135" t="str">
            <v>105432-P.S.R. RAPEL</v>
          </cell>
          <cell r="I135">
            <v>3</v>
          </cell>
          <cell r="L135">
            <v>4</v>
          </cell>
          <cell r="M135">
            <v>4</v>
          </cell>
          <cell r="O135">
            <v>11</v>
          </cell>
        </row>
        <row r="136">
          <cell r="G136" t="str">
            <v>105435-P.S.R. TULAHUEN</v>
          </cell>
          <cell r="J136">
            <v>2</v>
          </cell>
          <cell r="N136">
            <v>9</v>
          </cell>
          <cell r="O136">
            <v>11</v>
          </cell>
        </row>
        <row r="137">
          <cell r="G137" t="str">
            <v>105436-P.S.R. EL MAITEN</v>
          </cell>
          <cell r="H137">
            <v>2</v>
          </cell>
          <cell r="N137">
            <v>4</v>
          </cell>
          <cell r="O137">
            <v>6</v>
          </cell>
        </row>
        <row r="138">
          <cell r="G138" t="str">
            <v>04304-PUNITAQUI</v>
          </cell>
          <cell r="H138">
            <v>19</v>
          </cell>
          <cell r="I138">
            <v>27</v>
          </cell>
          <cell r="J138">
            <v>28</v>
          </cell>
          <cell r="K138">
            <v>64</v>
          </cell>
          <cell r="L138">
            <v>37</v>
          </cell>
          <cell r="M138">
            <v>35</v>
          </cell>
          <cell r="N138">
            <v>16</v>
          </cell>
          <cell r="O138">
            <v>226</v>
          </cell>
        </row>
        <row r="139">
          <cell r="G139" t="str">
            <v>105308-CES. RURAL PUNITAQUI</v>
          </cell>
          <cell r="H139">
            <v>19</v>
          </cell>
          <cell r="I139">
            <v>27</v>
          </cell>
          <cell r="J139">
            <v>28</v>
          </cell>
          <cell r="K139">
            <v>64</v>
          </cell>
          <cell r="L139">
            <v>37</v>
          </cell>
          <cell r="M139">
            <v>35</v>
          </cell>
          <cell r="N139">
            <v>16</v>
          </cell>
          <cell r="O139">
            <v>226</v>
          </cell>
        </row>
        <row r="140">
          <cell r="G140" t="str">
            <v>04305-RIO HURTADO</v>
          </cell>
          <cell r="H140">
            <v>2</v>
          </cell>
          <cell r="I140">
            <v>2</v>
          </cell>
          <cell r="K140">
            <v>13</v>
          </cell>
          <cell r="L140">
            <v>12</v>
          </cell>
          <cell r="M140">
            <v>28</v>
          </cell>
          <cell r="N140">
            <v>4</v>
          </cell>
          <cell r="O140">
            <v>61</v>
          </cell>
        </row>
        <row r="141">
          <cell r="G141" t="str">
            <v>105310-CES. RURAL PICHASCA</v>
          </cell>
          <cell r="H141">
            <v>2</v>
          </cell>
          <cell r="K141">
            <v>5</v>
          </cell>
          <cell r="L141">
            <v>6</v>
          </cell>
          <cell r="M141">
            <v>12</v>
          </cell>
          <cell r="N141">
            <v>4</v>
          </cell>
          <cell r="O141">
            <v>29</v>
          </cell>
        </row>
        <row r="142">
          <cell r="G142" t="str">
            <v>105409-P.S.R. EL CHAÑAR</v>
          </cell>
          <cell r="I142">
            <v>2</v>
          </cell>
          <cell r="M142">
            <v>4</v>
          </cell>
          <cell r="O142">
            <v>6</v>
          </cell>
        </row>
        <row r="143">
          <cell r="G143" t="str">
            <v>105410-P.S.R. HURTADO</v>
          </cell>
          <cell r="K143">
            <v>4</v>
          </cell>
          <cell r="M143">
            <v>4</v>
          </cell>
          <cell r="O143">
            <v>8</v>
          </cell>
        </row>
        <row r="144">
          <cell r="G144" t="str">
            <v>105411-P.S.R. LAS BREAS</v>
          </cell>
          <cell r="K144">
            <v>4</v>
          </cell>
          <cell r="O144">
            <v>4</v>
          </cell>
        </row>
        <row r="145">
          <cell r="G145" t="str">
            <v>105414-P.S.R. SERON</v>
          </cell>
          <cell r="L145">
            <v>6</v>
          </cell>
          <cell r="M145">
            <v>8</v>
          </cell>
          <cell r="O145">
            <v>14</v>
          </cell>
        </row>
        <row r="146">
          <cell r="G146" t="str">
            <v>Total general</v>
          </cell>
          <cell r="H146">
            <v>2872</v>
          </cell>
          <cell r="I146">
            <v>1854</v>
          </cell>
          <cell r="J146">
            <v>2576</v>
          </cell>
          <cell r="K146">
            <v>2880</v>
          </cell>
          <cell r="L146">
            <v>2672</v>
          </cell>
          <cell r="M146">
            <v>3288</v>
          </cell>
          <cell r="N146">
            <v>2456</v>
          </cell>
          <cell r="O146">
            <v>18598</v>
          </cell>
        </row>
      </sheetData>
      <sheetData sheetId="13"/>
      <sheetData sheetId="14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 t="str">
            <v>Total general</v>
          </cell>
        </row>
        <row r="5">
          <cell r="G5" t="str">
            <v>04101-LA SERENA</v>
          </cell>
          <cell r="H5">
            <v>4</v>
          </cell>
          <cell r="I5">
            <v>4</v>
          </cell>
          <cell r="J5">
            <v>7</v>
          </cell>
          <cell r="K5">
            <v>8</v>
          </cell>
          <cell r="L5">
            <v>6</v>
          </cell>
          <cell r="M5">
            <v>9</v>
          </cell>
          <cell r="N5">
            <v>13</v>
          </cell>
          <cell r="O5">
            <v>51</v>
          </cell>
        </row>
        <row r="6">
          <cell r="G6" t="str">
            <v>105100-HOSPITAL LA SERENA</v>
          </cell>
          <cell r="H6">
            <v>1</v>
          </cell>
          <cell r="I6">
            <v>1</v>
          </cell>
          <cell r="O6">
            <v>2</v>
          </cell>
        </row>
        <row r="7">
          <cell r="G7" t="str">
            <v>105300-CES. CARDENAL CARO</v>
          </cell>
          <cell r="H7">
            <v>1</v>
          </cell>
          <cell r="J7">
            <v>1</v>
          </cell>
          <cell r="K7">
            <v>1</v>
          </cell>
          <cell r="L7">
            <v>1</v>
          </cell>
          <cell r="M7">
            <v>1</v>
          </cell>
          <cell r="N7">
            <v>2</v>
          </cell>
          <cell r="O7">
            <v>7</v>
          </cell>
        </row>
        <row r="8">
          <cell r="G8" t="str">
            <v>105301-CES. LAS COMPAÑIAS</v>
          </cell>
          <cell r="I8">
            <v>0</v>
          </cell>
          <cell r="K8">
            <v>0</v>
          </cell>
          <cell r="N8">
            <v>1</v>
          </cell>
          <cell r="O8">
            <v>1</v>
          </cell>
        </row>
        <row r="9">
          <cell r="G9" t="str">
            <v>105302-CES. PEDRO AGUIRRE C.</v>
          </cell>
          <cell r="J9">
            <v>1</v>
          </cell>
          <cell r="K9">
            <v>1</v>
          </cell>
          <cell r="L9">
            <v>1</v>
          </cell>
          <cell r="M9">
            <v>2</v>
          </cell>
          <cell r="N9">
            <v>1</v>
          </cell>
          <cell r="O9">
            <v>6</v>
          </cell>
        </row>
        <row r="10">
          <cell r="G10" t="str">
            <v>105313-CES. SCHAFFHAUSER</v>
          </cell>
          <cell r="H10">
            <v>1</v>
          </cell>
          <cell r="J10">
            <v>2</v>
          </cell>
          <cell r="K10">
            <v>1</v>
          </cell>
          <cell r="M10">
            <v>2</v>
          </cell>
          <cell r="N10">
            <v>2</v>
          </cell>
          <cell r="O10">
            <v>8</v>
          </cell>
        </row>
        <row r="11">
          <cell r="G11" t="str">
            <v>105319-CES. CARDENAL R.S.H.</v>
          </cell>
          <cell r="H11">
            <v>1</v>
          </cell>
          <cell r="I11">
            <v>2</v>
          </cell>
          <cell r="J11">
            <v>2</v>
          </cell>
          <cell r="K11">
            <v>3</v>
          </cell>
          <cell r="L11">
            <v>1</v>
          </cell>
          <cell r="M11">
            <v>2</v>
          </cell>
          <cell r="N11">
            <v>1</v>
          </cell>
          <cell r="O11">
            <v>12</v>
          </cell>
        </row>
        <row r="12">
          <cell r="G12" t="str">
            <v>105325-CESFAM JUAN PABLO II</v>
          </cell>
          <cell r="J12">
            <v>1</v>
          </cell>
          <cell r="L12">
            <v>2</v>
          </cell>
          <cell r="M12">
            <v>1</v>
          </cell>
          <cell r="N12">
            <v>2</v>
          </cell>
          <cell r="O12">
            <v>6</v>
          </cell>
        </row>
        <row r="13">
          <cell r="G13" t="str">
            <v xml:space="preserve">105400-P.S.R. ALGARROBITO            </v>
          </cell>
          <cell r="I13">
            <v>1</v>
          </cell>
          <cell r="L13">
            <v>1</v>
          </cell>
          <cell r="N13">
            <v>0</v>
          </cell>
          <cell r="O13">
            <v>2</v>
          </cell>
        </row>
        <row r="14">
          <cell r="G14" t="str">
            <v>105402-P.S.R. EL ROMERO</v>
          </cell>
          <cell r="N14">
            <v>1</v>
          </cell>
          <cell r="O14">
            <v>1</v>
          </cell>
        </row>
        <row r="15">
          <cell r="G15" t="str">
            <v>105499-P.S.R. LAMBERT</v>
          </cell>
          <cell r="I15">
            <v>0</v>
          </cell>
          <cell r="K15">
            <v>2</v>
          </cell>
          <cell r="M15">
            <v>1</v>
          </cell>
          <cell r="N15">
            <v>1</v>
          </cell>
          <cell r="O15">
            <v>4</v>
          </cell>
        </row>
        <row r="16">
          <cell r="G16" t="str">
            <v>105700-CECOF VILLA EL INDIO</v>
          </cell>
          <cell r="N16">
            <v>2</v>
          </cell>
          <cell r="O16">
            <v>2</v>
          </cell>
        </row>
        <row r="17">
          <cell r="G17" t="str">
            <v>105702-CECOF VILLA LAMBERT</v>
          </cell>
          <cell r="K17">
            <v>0</v>
          </cell>
          <cell r="O17">
            <v>0</v>
          </cell>
        </row>
        <row r="18">
          <cell r="G18" t="str">
            <v>04102-COQUIMBO</v>
          </cell>
          <cell r="H18">
            <v>6</v>
          </cell>
          <cell r="I18">
            <v>1</v>
          </cell>
          <cell r="J18">
            <v>7</v>
          </cell>
          <cell r="K18">
            <v>12</v>
          </cell>
          <cell r="L18">
            <v>10</v>
          </cell>
          <cell r="M18">
            <v>6</v>
          </cell>
          <cell r="N18">
            <v>5</v>
          </cell>
          <cell r="O18">
            <v>47</v>
          </cell>
        </row>
        <row r="19">
          <cell r="G19" t="str">
            <v>105303-CES. SAN JUAN</v>
          </cell>
          <cell r="H19">
            <v>1</v>
          </cell>
          <cell r="J19">
            <v>2</v>
          </cell>
          <cell r="K19">
            <v>2</v>
          </cell>
          <cell r="L19">
            <v>2</v>
          </cell>
          <cell r="M19">
            <v>1</v>
          </cell>
          <cell r="N19">
            <v>1</v>
          </cell>
          <cell r="O19">
            <v>9</v>
          </cell>
        </row>
        <row r="20">
          <cell r="G20" t="str">
            <v>105304-CES. SANTA CECILIA</v>
          </cell>
          <cell r="H20">
            <v>0</v>
          </cell>
          <cell r="K20">
            <v>2</v>
          </cell>
          <cell r="L20">
            <v>0</v>
          </cell>
          <cell r="M20">
            <v>0</v>
          </cell>
          <cell r="N20">
            <v>0</v>
          </cell>
          <cell r="O20">
            <v>2</v>
          </cell>
        </row>
        <row r="21">
          <cell r="G21" t="str">
            <v>105305-CES. TIERRAS BLANCAS</v>
          </cell>
          <cell r="H21">
            <v>2</v>
          </cell>
          <cell r="I21">
            <v>1</v>
          </cell>
          <cell r="J21">
            <v>2</v>
          </cell>
          <cell r="K21">
            <v>1</v>
          </cell>
          <cell r="L21">
            <v>2</v>
          </cell>
          <cell r="M21">
            <v>2</v>
          </cell>
          <cell r="N21">
            <v>2</v>
          </cell>
          <cell r="O21">
            <v>12</v>
          </cell>
        </row>
        <row r="22">
          <cell r="G22" t="str">
            <v>105321-CES. RURAL  TONGOY</v>
          </cell>
          <cell r="H22">
            <v>1</v>
          </cell>
          <cell r="J22">
            <v>0</v>
          </cell>
          <cell r="K22">
            <v>1</v>
          </cell>
          <cell r="L22">
            <v>2</v>
          </cell>
          <cell r="O22">
            <v>4</v>
          </cell>
        </row>
        <row r="23">
          <cell r="G23" t="str">
            <v>105323-CES. DR. SERGIO AGUILAR</v>
          </cell>
          <cell r="H23">
            <v>0</v>
          </cell>
          <cell r="I23">
            <v>0</v>
          </cell>
          <cell r="J23">
            <v>3</v>
          </cell>
          <cell r="K23">
            <v>0</v>
          </cell>
          <cell r="L23">
            <v>4</v>
          </cell>
          <cell r="M23">
            <v>3</v>
          </cell>
          <cell r="N23">
            <v>2</v>
          </cell>
          <cell r="O23">
            <v>12</v>
          </cell>
        </row>
        <row r="24">
          <cell r="G24" t="str">
            <v>105406-P.S.R. PAN DE AZUCAR</v>
          </cell>
          <cell r="H24">
            <v>2</v>
          </cell>
          <cell r="J24">
            <v>0</v>
          </cell>
          <cell r="K24">
            <v>6</v>
          </cell>
          <cell r="M24">
            <v>0</v>
          </cell>
          <cell r="O24">
            <v>8</v>
          </cell>
        </row>
        <row r="25">
          <cell r="G25" t="str">
            <v>04103-ANDACOLLO</v>
          </cell>
          <cell r="I25">
            <v>1</v>
          </cell>
          <cell r="J25">
            <v>1</v>
          </cell>
          <cell r="L25">
            <v>0</v>
          </cell>
          <cell r="O25">
            <v>2</v>
          </cell>
        </row>
        <row r="26">
          <cell r="G26" t="str">
            <v>105106-HOSPITAL ANDACOLLO</v>
          </cell>
          <cell r="I26">
            <v>1</v>
          </cell>
          <cell r="J26">
            <v>1</v>
          </cell>
          <cell r="L26">
            <v>0</v>
          </cell>
          <cell r="O26">
            <v>2</v>
          </cell>
        </row>
        <row r="27">
          <cell r="G27" t="str">
            <v>04104-LA HIGUERA</v>
          </cell>
          <cell r="J27">
            <v>1</v>
          </cell>
          <cell r="K27">
            <v>3</v>
          </cell>
          <cell r="L27">
            <v>4</v>
          </cell>
          <cell r="M27">
            <v>3</v>
          </cell>
          <cell r="N27">
            <v>2</v>
          </cell>
          <cell r="O27">
            <v>13</v>
          </cell>
        </row>
        <row r="28">
          <cell r="G28" t="str">
            <v>105314-CES. LA HIGUERA</v>
          </cell>
          <cell r="J28">
            <v>1</v>
          </cell>
          <cell r="K28">
            <v>2</v>
          </cell>
          <cell r="L28">
            <v>2</v>
          </cell>
          <cell r="N28">
            <v>1</v>
          </cell>
          <cell r="O28">
            <v>6</v>
          </cell>
        </row>
        <row r="29">
          <cell r="G29" t="str">
            <v xml:space="preserve">105500-P.S.R. CALETA HORNOS        </v>
          </cell>
          <cell r="L29">
            <v>1</v>
          </cell>
          <cell r="O29">
            <v>1</v>
          </cell>
        </row>
        <row r="30">
          <cell r="G30" t="str">
            <v>105505-P.S.R. LOS CHOROS</v>
          </cell>
          <cell r="L30">
            <v>1</v>
          </cell>
          <cell r="M30">
            <v>2</v>
          </cell>
          <cell r="N30">
            <v>1</v>
          </cell>
          <cell r="O30">
            <v>4</v>
          </cell>
        </row>
        <row r="31">
          <cell r="G31" t="str">
            <v>105506-P.S.R. EL TRAPICHE</v>
          </cell>
          <cell r="K31">
            <v>1</v>
          </cell>
          <cell r="M31">
            <v>1</v>
          </cell>
          <cell r="O31">
            <v>2</v>
          </cell>
        </row>
        <row r="32">
          <cell r="G32" t="str">
            <v>04105-PAIHUANO</v>
          </cell>
          <cell r="J32">
            <v>0</v>
          </cell>
          <cell r="K32">
            <v>2</v>
          </cell>
          <cell r="L32">
            <v>2</v>
          </cell>
          <cell r="M32">
            <v>1</v>
          </cell>
          <cell r="N32">
            <v>1</v>
          </cell>
          <cell r="O32">
            <v>6</v>
          </cell>
        </row>
        <row r="33">
          <cell r="G33" t="str">
            <v>105306-CES. PAIHUANO</v>
          </cell>
          <cell r="J33">
            <v>0</v>
          </cell>
          <cell r="K33">
            <v>2</v>
          </cell>
          <cell r="L33">
            <v>2</v>
          </cell>
          <cell r="M33">
            <v>1</v>
          </cell>
          <cell r="N33">
            <v>1</v>
          </cell>
          <cell r="O33">
            <v>6</v>
          </cell>
        </row>
        <row r="34">
          <cell r="G34" t="str">
            <v>04106-VICUÑA</v>
          </cell>
          <cell r="H34">
            <v>5</v>
          </cell>
          <cell r="I34">
            <v>5</v>
          </cell>
          <cell r="J34">
            <v>6</v>
          </cell>
          <cell r="K34">
            <v>6</v>
          </cell>
          <cell r="L34">
            <v>9</v>
          </cell>
          <cell r="M34">
            <v>4</v>
          </cell>
          <cell r="N34">
            <v>6</v>
          </cell>
          <cell r="O34">
            <v>41</v>
          </cell>
        </row>
        <row r="35">
          <cell r="G35" t="str">
            <v>105107-HOSPITAL VICUÑA</v>
          </cell>
          <cell r="H35">
            <v>1</v>
          </cell>
          <cell r="I35">
            <v>1</v>
          </cell>
          <cell r="J35">
            <v>2</v>
          </cell>
          <cell r="K35">
            <v>2</v>
          </cell>
          <cell r="L35">
            <v>1</v>
          </cell>
          <cell r="M35">
            <v>2</v>
          </cell>
          <cell r="N35">
            <v>2</v>
          </cell>
          <cell r="O35">
            <v>11</v>
          </cell>
        </row>
        <row r="36">
          <cell r="G36" t="str">
            <v>105471-P.S.R. PERALILLO</v>
          </cell>
          <cell r="H36">
            <v>4</v>
          </cell>
          <cell r="I36">
            <v>4</v>
          </cell>
          <cell r="J36">
            <v>4</v>
          </cell>
          <cell r="N36">
            <v>4</v>
          </cell>
          <cell r="O36">
            <v>16</v>
          </cell>
        </row>
        <row r="37">
          <cell r="G37" t="str">
            <v>105502-P.S.R. CALINGASTA</v>
          </cell>
          <cell r="K37">
            <v>4</v>
          </cell>
          <cell r="L37">
            <v>8</v>
          </cell>
          <cell r="M37">
            <v>2</v>
          </cell>
          <cell r="O37">
            <v>14</v>
          </cell>
        </row>
        <row r="38">
          <cell r="G38" t="str">
            <v>04201-ILLAPEL</v>
          </cell>
          <cell r="H38">
            <v>2</v>
          </cell>
          <cell r="I38">
            <v>3</v>
          </cell>
          <cell r="J38">
            <v>6</v>
          </cell>
          <cell r="M38">
            <v>0</v>
          </cell>
          <cell r="N38">
            <v>1</v>
          </cell>
          <cell r="O38">
            <v>12</v>
          </cell>
        </row>
        <row r="39">
          <cell r="G39" t="str">
            <v>105103-HOSPITAL ILLAPEL</v>
          </cell>
          <cell r="H39">
            <v>2</v>
          </cell>
          <cell r="I39">
            <v>3</v>
          </cell>
          <cell r="J39">
            <v>1</v>
          </cell>
          <cell r="O39">
            <v>6</v>
          </cell>
        </row>
        <row r="40">
          <cell r="G40" t="str">
            <v>105326-CESFAM SAN RAFAEL</v>
          </cell>
          <cell r="J40">
            <v>3</v>
          </cell>
          <cell r="M40">
            <v>0</v>
          </cell>
          <cell r="O40">
            <v>3</v>
          </cell>
        </row>
        <row r="41">
          <cell r="G41" t="str">
            <v>105444-P.S.R. HUINTIL</v>
          </cell>
          <cell r="J41">
            <v>1</v>
          </cell>
          <cell r="O41">
            <v>1</v>
          </cell>
        </row>
        <row r="42">
          <cell r="G42" t="str">
            <v>105487-P.S.R. CAÑAS UNO</v>
          </cell>
          <cell r="J42">
            <v>1</v>
          </cell>
          <cell r="O42">
            <v>1</v>
          </cell>
        </row>
        <row r="43">
          <cell r="G43" t="str">
            <v>200366-CESFAM URBANO II</v>
          </cell>
          <cell r="N43">
            <v>1</v>
          </cell>
          <cell r="O43">
            <v>1</v>
          </cell>
        </row>
        <row r="44">
          <cell r="G44" t="str">
            <v>04202-CANELA</v>
          </cell>
          <cell r="L44">
            <v>1</v>
          </cell>
          <cell r="M44">
            <v>1</v>
          </cell>
          <cell r="O44">
            <v>2</v>
          </cell>
        </row>
        <row r="45">
          <cell r="G45" t="str">
            <v>105309-CES. RURAL CANELA</v>
          </cell>
          <cell r="L45">
            <v>1</v>
          </cell>
          <cell r="M45">
            <v>1</v>
          </cell>
          <cell r="O45">
            <v>2</v>
          </cell>
        </row>
        <row r="46">
          <cell r="G46" t="str">
            <v>04203-LOS VILOS</v>
          </cell>
          <cell r="H46">
            <v>1</v>
          </cell>
          <cell r="J46">
            <v>1</v>
          </cell>
          <cell r="K46">
            <v>1</v>
          </cell>
          <cell r="L46">
            <v>1</v>
          </cell>
          <cell r="M46">
            <v>1</v>
          </cell>
          <cell r="N46">
            <v>0</v>
          </cell>
          <cell r="O46">
            <v>5</v>
          </cell>
        </row>
        <row r="47">
          <cell r="G47" t="str">
            <v>105108-HOSPITAL LOS VILOS</v>
          </cell>
          <cell r="H47">
            <v>1</v>
          </cell>
          <cell r="J47">
            <v>1</v>
          </cell>
          <cell r="K47">
            <v>1</v>
          </cell>
          <cell r="L47">
            <v>1</v>
          </cell>
          <cell r="M47">
            <v>1</v>
          </cell>
          <cell r="O47">
            <v>5</v>
          </cell>
        </row>
        <row r="48">
          <cell r="G48" t="str">
            <v>105480-P.S.R. QUILIMARI</v>
          </cell>
          <cell r="N48">
            <v>0</v>
          </cell>
          <cell r="O48">
            <v>0</v>
          </cell>
        </row>
        <row r="49">
          <cell r="G49" t="str">
            <v>04204-SALAMANCA</v>
          </cell>
          <cell r="H49">
            <v>0</v>
          </cell>
          <cell r="I49">
            <v>0</v>
          </cell>
          <cell r="J49">
            <v>1</v>
          </cell>
          <cell r="K49">
            <v>1</v>
          </cell>
          <cell r="L49">
            <v>4</v>
          </cell>
          <cell r="M49">
            <v>0</v>
          </cell>
          <cell r="N49">
            <v>6</v>
          </cell>
          <cell r="O49">
            <v>12</v>
          </cell>
        </row>
        <row r="50">
          <cell r="G50" t="str">
            <v>105104-HOSPITAL SALAMANCA</v>
          </cell>
          <cell r="H50">
            <v>0</v>
          </cell>
          <cell r="I50">
            <v>0</v>
          </cell>
          <cell r="J50">
            <v>1</v>
          </cell>
          <cell r="K50">
            <v>1</v>
          </cell>
          <cell r="O50">
            <v>2</v>
          </cell>
        </row>
        <row r="51">
          <cell r="G51" t="str">
            <v xml:space="preserve">105452-P.S.R. CUNCUMEN                 </v>
          </cell>
          <cell r="M51">
            <v>0</v>
          </cell>
          <cell r="O51">
            <v>0</v>
          </cell>
        </row>
        <row r="52">
          <cell r="G52" t="str">
            <v>105453-P.S.R. TRANQUILLA</v>
          </cell>
          <cell r="L52">
            <v>2</v>
          </cell>
          <cell r="N52">
            <v>1</v>
          </cell>
          <cell r="O52">
            <v>3</v>
          </cell>
        </row>
        <row r="53">
          <cell r="G53" t="str">
            <v>105455-P.S.R. CHILLEPIN</v>
          </cell>
          <cell r="L53">
            <v>1</v>
          </cell>
          <cell r="M53">
            <v>0</v>
          </cell>
          <cell r="N53">
            <v>3</v>
          </cell>
          <cell r="O53">
            <v>4</v>
          </cell>
        </row>
        <row r="54">
          <cell r="G54" t="str">
            <v>105457-P.S.R. SAN AGUSTIN</v>
          </cell>
          <cell r="M54">
            <v>0</v>
          </cell>
          <cell r="O54">
            <v>0</v>
          </cell>
        </row>
        <row r="55">
          <cell r="G55" t="str">
            <v>105458-P.S.R. TAHUINCO</v>
          </cell>
          <cell r="J55">
            <v>0</v>
          </cell>
          <cell r="O55">
            <v>0</v>
          </cell>
        </row>
        <row r="56">
          <cell r="G56" t="str">
            <v>105491-P.S.R. QUELEN BAJO</v>
          </cell>
          <cell r="M56">
            <v>0</v>
          </cell>
          <cell r="N56">
            <v>1</v>
          </cell>
          <cell r="O56">
            <v>1</v>
          </cell>
        </row>
        <row r="57">
          <cell r="G57" t="str">
            <v>105492-P.S.R. CAMISA</v>
          </cell>
          <cell r="L57">
            <v>1</v>
          </cell>
          <cell r="O57">
            <v>1</v>
          </cell>
        </row>
        <row r="58">
          <cell r="G58" t="str">
            <v>105501-P.S.R. ARBOLEDA GRANDE</v>
          </cell>
          <cell r="I58">
            <v>0</v>
          </cell>
          <cell r="N58">
            <v>1</v>
          </cell>
          <cell r="O58">
            <v>1</v>
          </cell>
        </row>
        <row r="59">
          <cell r="G59" t="str">
            <v>04301-OVALLE</v>
          </cell>
          <cell r="H59">
            <v>9</v>
          </cell>
          <cell r="I59">
            <v>9</v>
          </cell>
          <cell r="J59">
            <v>15</v>
          </cell>
          <cell r="K59">
            <v>31</v>
          </cell>
          <cell r="L59">
            <v>12</v>
          </cell>
          <cell r="M59">
            <v>17</v>
          </cell>
          <cell r="N59">
            <v>44</v>
          </cell>
          <cell r="O59">
            <v>137</v>
          </cell>
        </row>
        <row r="60">
          <cell r="G60" t="str">
            <v>105102-HOSPITAL OVALLE</v>
          </cell>
          <cell r="H60">
            <v>9</v>
          </cell>
          <cell r="I60">
            <v>8</v>
          </cell>
          <cell r="J60">
            <v>12</v>
          </cell>
          <cell r="K60">
            <v>26</v>
          </cell>
          <cell r="L60">
            <v>10</v>
          </cell>
          <cell r="M60">
            <v>12</v>
          </cell>
          <cell r="N60">
            <v>26</v>
          </cell>
          <cell r="O60">
            <v>103</v>
          </cell>
        </row>
        <row r="61">
          <cell r="G61" t="str">
            <v>105317-CES. JORGE JORDAN D.</v>
          </cell>
          <cell r="J61">
            <v>1</v>
          </cell>
          <cell r="L61">
            <v>1</v>
          </cell>
          <cell r="M61">
            <v>1</v>
          </cell>
          <cell r="N61">
            <v>2</v>
          </cell>
          <cell r="O61">
            <v>5</v>
          </cell>
        </row>
        <row r="62">
          <cell r="G62" t="str">
            <v>105322-CES. MARCOS MACUADA</v>
          </cell>
          <cell r="I62">
            <v>1</v>
          </cell>
          <cell r="K62">
            <v>5</v>
          </cell>
          <cell r="L62">
            <v>1</v>
          </cell>
          <cell r="M62">
            <v>3</v>
          </cell>
          <cell r="N62">
            <v>10</v>
          </cell>
          <cell r="O62">
            <v>20</v>
          </cell>
        </row>
        <row r="63">
          <cell r="G63" t="str">
            <v>105324-CES. SOTAQUI</v>
          </cell>
          <cell r="N63">
            <v>2</v>
          </cell>
          <cell r="O63">
            <v>2</v>
          </cell>
        </row>
        <row r="64">
          <cell r="G64" t="str">
            <v>105723-CECOF LIMARI</v>
          </cell>
          <cell r="I64">
            <v>0</v>
          </cell>
          <cell r="M64">
            <v>1</v>
          </cell>
          <cell r="N64">
            <v>2</v>
          </cell>
          <cell r="O64">
            <v>3</v>
          </cell>
        </row>
        <row r="65">
          <cell r="G65" t="str">
            <v>200258-CECOF LOS COPIHUES</v>
          </cell>
          <cell r="J65">
            <v>1</v>
          </cell>
          <cell r="M65">
            <v>0</v>
          </cell>
          <cell r="O65">
            <v>1</v>
          </cell>
        </row>
        <row r="66">
          <cell r="G66" t="str">
            <v>200367-CECOF COLONIA LIMARÍ</v>
          </cell>
          <cell r="J66">
            <v>1</v>
          </cell>
          <cell r="N66">
            <v>2</v>
          </cell>
          <cell r="O66">
            <v>3</v>
          </cell>
        </row>
        <row r="67">
          <cell r="G67" t="str">
            <v>04302-COMBARBALÁ</v>
          </cell>
          <cell r="I67">
            <v>2</v>
          </cell>
          <cell r="J67">
            <v>3</v>
          </cell>
          <cell r="K67">
            <v>1</v>
          </cell>
          <cell r="L67">
            <v>1</v>
          </cell>
          <cell r="M67">
            <v>3</v>
          </cell>
          <cell r="N67">
            <v>1</v>
          </cell>
          <cell r="O67">
            <v>11</v>
          </cell>
        </row>
        <row r="68">
          <cell r="G68" t="str">
            <v>105105-HOSPITAL COMBARBALÁ</v>
          </cell>
          <cell r="I68">
            <v>2</v>
          </cell>
          <cell r="J68">
            <v>2</v>
          </cell>
          <cell r="K68">
            <v>1</v>
          </cell>
          <cell r="L68">
            <v>1</v>
          </cell>
          <cell r="M68">
            <v>2</v>
          </cell>
          <cell r="N68">
            <v>1</v>
          </cell>
          <cell r="O68">
            <v>9</v>
          </cell>
        </row>
        <row r="69">
          <cell r="G69" t="str">
            <v>105434-P.S.R. SAN MARCOS</v>
          </cell>
          <cell r="J69">
            <v>1</v>
          </cell>
          <cell r="M69">
            <v>1</v>
          </cell>
          <cell r="O69">
            <v>2</v>
          </cell>
        </row>
        <row r="70">
          <cell r="G70" t="str">
            <v>04303-MONTE PATRIA</v>
          </cell>
          <cell r="H70">
            <v>1</v>
          </cell>
          <cell r="I70">
            <v>1</v>
          </cell>
          <cell r="J70">
            <v>3</v>
          </cell>
          <cell r="K70">
            <v>2</v>
          </cell>
          <cell r="L70">
            <v>2</v>
          </cell>
          <cell r="M70">
            <v>2</v>
          </cell>
          <cell r="N70">
            <v>2</v>
          </cell>
          <cell r="O70">
            <v>13</v>
          </cell>
        </row>
        <row r="71">
          <cell r="G71" t="str">
            <v>105307-CES. RURAL MONTE PATRIA</v>
          </cell>
          <cell r="H71">
            <v>1</v>
          </cell>
          <cell r="J71">
            <v>2</v>
          </cell>
          <cell r="L71">
            <v>0</v>
          </cell>
          <cell r="M71">
            <v>0</v>
          </cell>
          <cell r="O71">
            <v>3</v>
          </cell>
        </row>
        <row r="72">
          <cell r="G72" t="str">
            <v>105318-CES. RURAL EL PALQUI</v>
          </cell>
          <cell r="H72">
            <v>0</v>
          </cell>
          <cell r="I72">
            <v>1</v>
          </cell>
          <cell r="J72">
            <v>1</v>
          </cell>
          <cell r="K72">
            <v>2</v>
          </cell>
          <cell r="L72">
            <v>2</v>
          </cell>
          <cell r="M72">
            <v>2</v>
          </cell>
          <cell r="N72">
            <v>2</v>
          </cell>
          <cell r="O72">
            <v>10</v>
          </cell>
        </row>
        <row r="73">
          <cell r="G73" t="str">
            <v>04304-PUNITAQUI</v>
          </cell>
          <cell r="H73">
            <v>1</v>
          </cell>
          <cell r="J73">
            <v>3</v>
          </cell>
          <cell r="K73">
            <v>2</v>
          </cell>
          <cell r="L73">
            <v>1</v>
          </cell>
          <cell r="M73">
            <v>2</v>
          </cell>
          <cell r="O73">
            <v>9</v>
          </cell>
        </row>
        <row r="74">
          <cell r="G74" t="str">
            <v>105308-CES. RURAL PUNITAQUI</v>
          </cell>
          <cell r="H74">
            <v>1</v>
          </cell>
          <cell r="J74">
            <v>3</v>
          </cell>
          <cell r="K74">
            <v>2</v>
          </cell>
          <cell r="L74">
            <v>1</v>
          </cell>
          <cell r="M74">
            <v>2</v>
          </cell>
          <cell r="O74">
            <v>9</v>
          </cell>
        </row>
        <row r="75">
          <cell r="G75" t="str">
            <v>04305-RIO HURTADO</v>
          </cell>
          <cell r="H75">
            <v>1</v>
          </cell>
          <cell r="O75">
            <v>1</v>
          </cell>
        </row>
        <row r="76">
          <cell r="G76" t="str">
            <v>105413-P.S.R. SAMO ALTO</v>
          </cell>
          <cell r="H76">
            <v>1</v>
          </cell>
          <cell r="O76">
            <v>1</v>
          </cell>
        </row>
        <row r="77">
          <cell r="G77" t="str">
            <v>Total general</v>
          </cell>
          <cell r="H77">
            <v>30</v>
          </cell>
          <cell r="I77">
            <v>26</v>
          </cell>
          <cell r="J77">
            <v>54</v>
          </cell>
          <cell r="K77">
            <v>69</v>
          </cell>
          <cell r="L77">
            <v>53</v>
          </cell>
          <cell r="M77">
            <v>49</v>
          </cell>
          <cell r="N77">
            <v>81</v>
          </cell>
          <cell r="O77">
            <v>362</v>
          </cell>
        </row>
      </sheetData>
      <sheetData sheetId="15">
        <row r="3">
          <cell r="G3" t="str">
            <v>Suma de Total</v>
          </cell>
          <cell r="H3" t="str">
            <v>Etiquetas de columna</v>
          </cell>
          <cell r="W3" t="str">
            <v>Suma de Total</v>
          </cell>
          <cell r="X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 t="str">
            <v>Total general</v>
          </cell>
          <cell r="W4" t="str">
            <v>Etiquetas de fila</v>
          </cell>
          <cell r="X4">
            <v>1</v>
          </cell>
          <cell r="Y4">
            <v>2</v>
          </cell>
          <cell r="Z4">
            <v>3</v>
          </cell>
          <cell r="AA4">
            <v>4</v>
          </cell>
          <cell r="AB4">
            <v>5</v>
          </cell>
          <cell r="AC4">
            <v>6</v>
          </cell>
          <cell r="AD4">
            <v>7</v>
          </cell>
          <cell r="AE4" t="str">
            <v>Total general</v>
          </cell>
        </row>
        <row r="5">
          <cell r="G5" t="str">
            <v>04101-LA SERENA</v>
          </cell>
          <cell r="H5">
            <v>8</v>
          </cell>
          <cell r="I5">
            <v>17</v>
          </cell>
          <cell r="J5">
            <v>0</v>
          </cell>
          <cell r="K5">
            <v>0</v>
          </cell>
          <cell r="L5">
            <v>9</v>
          </cell>
          <cell r="M5">
            <v>4</v>
          </cell>
          <cell r="N5">
            <v>0</v>
          </cell>
          <cell r="O5">
            <v>38</v>
          </cell>
          <cell r="W5" t="str">
            <v>04101-LA SERENA</v>
          </cell>
          <cell r="X5">
            <v>24</v>
          </cell>
          <cell r="Y5">
            <v>136</v>
          </cell>
          <cell r="Z5">
            <v>1</v>
          </cell>
          <cell r="AA5">
            <v>15</v>
          </cell>
          <cell r="AB5">
            <v>15</v>
          </cell>
          <cell r="AC5">
            <v>13</v>
          </cell>
          <cell r="AD5">
            <v>27</v>
          </cell>
          <cell r="AE5">
            <v>231</v>
          </cell>
        </row>
        <row r="6">
          <cell r="G6" t="str">
            <v>105011-PRAIS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W6" t="str">
            <v>105011-PRAIS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G7" t="str">
            <v>105300-CES. CARDENAL CARO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W7" t="str">
            <v>105100-HOSPITAL LA SERENA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G8" t="str">
            <v>105301-CES. LAS COMPAÑIAS</v>
          </cell>
          <cell r="H8">
            <v>8</v>
          </cell>
          <cell r="I8">
            <v>9</v>
          </cell>
          <cell r="J8">
            <v>0</v>
          </cell>
          <cell r="K8">
            <v>0</v>
          </cell>
          <cell r="L8">
            <v>6</v>
          </cell>
          <cell r="M8">
            <v>4</v>
          </cell>
          <cell r="N8">
            <v>0</v>
          </cell>
          <cell r="O8">
            <v>27</v>
          </cell>
          <cell r="W8" t="str">
            <v>105300-CES. CARDENAL CARO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G9" t="str">
            <v>105302-CES. PEDRO AGUIRRE C.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W9" t="str">
            <v>105301-CES. LAS COMPAÑIAS</v>
          </cell>
          <cell r="X9">
            <v>8</v>
          </cell>
          <cell r="Y9">
            <v>18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9</v>
          </cell>
          <cell r="AE9">
            <v>35</v>
          </cell>
        </row>
        <row r="10">
          <cell r="G10" t="str">
            <v>105313-CES. SCHAFFHAUSER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W10" t="str">
            <v>105302-CES. PEDRO AGUIRRE C.</v>
          </cell>
          <cell r="X10">
            <v>0</v>
          </cell>
          <cell r="Y10">
            <v>1</v>
          </cell>
          <cell r="Z10">
            <v>0</v>
          </cell>
          <cell r="AA10">
            <v>0</v>
          </cell>
          <cell r="AB10">
            <v>1</v>
          </cell>
          <cell r="AC10">
            <v>3</v>
          </cell>
          <cell r="AD10">
            <v>3</v>
          </cell>
          <cell r="AE10">
            <v>8</v>
          </cell>
        </row>
        <row r="11">
          <cell r="G11" t="str">
            <v>105319-CES. CARDENAL R.S.H.</v>
          </cell>
          <cell r="H11">
            <v>0</v>
          </cell>
          <cell r="I11">
            <v>8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8</v>
          </cell>
          <cell r="W11" t="str">
            <v>105313-CES. SCHAFFHAUSER</v>
          </cell>
          <cell r="X11">
            <v>5</v>
          </cell>
          <cell r="Y11">
            <v>104</v>
          </cell>
          <cell r="Z11">
            <v>0</v>
          </cell>
          <cell r="AA11">
            <v>0</v>
          </cell>
          <cell r="AB11">
            <v>5</v>
          </cell>
          <cell r="AC11">
            <v>9</v>
          </cell>
          <cell r="AD11">
            <v>1</v>
          </cell>
          <cell r="AE11">
            <v>124</v>
          </cell>
        </row>
        <row r="12">
          <cell r="G12" t="str">
            <v>105325-CESFAM JUAN PABLO II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W12" t="str">
            <v>105319-CES. CARDENAL R.S.H.</v>
          </cell>
          <cell r="X12">
            <v>0</v>
          </cell>
          <cell r="Y12">
            <v>9</v>
          </cell>
          <cell r="Z12">
            <v>1</v>
          </cell>
          <cell r="AA12">
            <v>0</v>
          </cell>
          <cell r="AB12">
            <v>4</v>
          </cell>
          <cell r="AC12">
            <v>0</v>
          </cell>
          <cell r="AD12">
            <v>0</v>
          </cell>
          <cell r="AE12">
            <v>14</v>
          </cell>
        </row>
        <row r="13">
          <cell r="G13" t="str">
            <v xml:space="preserve">105400-P.S.R. ALGARROBITO            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W13" t="str">
            <v>105325-CESFAM JUAN PABLO II</v>
          </cell>
          <cell r="X13">
            <v>11</v>
          </cell>
          <cell r="Y13">
            <v>4</v>
          </cell>
          <cell r="Z13">
            <v>0</v>
          </cell>
          <cell r="AA13">
            <v>2</v>
          </cell>
          <cell r="AB13">
            <v>3</v>
          </cell>
          <cell r="AC13">
            <v>0</v>
          </cell>
          <cell r="AD13">
            <v>3</v>
          </cell>
          <cell r="AE13">
            <v>23</v>
          </cell>
        </row>
        <row r="14">
          <cell r="G14" t="str">
            <v>105401-P.S.R. LAS ROJAS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N14">
            <v>0</v>
          </cell>
          <cell r="O14">
            <v>0</v>
          </cell>
          <cell r="W14" t="str">
            <v xml:space="preserve">105400-P.S.R. ALGARROBITO            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2</v>
          </cell>
          <cell r="AC14">
            <v>0</v>
          </cell>
          <cell r="AD14">
            <v>8</v>
          </cell>
          <cell r="AE14">
            <v>10</v>
          </cell>
        </row>
        <row r="15">
          <cell r="G15" t="str">
            <v>105402-P.S.R. EL ROMERO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3</v>
          </cell>
          <cell r="M15">
            <v>0</v>
          </cell>
          <cell r="N15">
            <v>0</v>
          </cell>
          <cell r="O15">
            <v>3</v>
          </cell>
          <cell r="W15" t="str">
            <v>105401-P.S.R. LAS ROJAS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G16" t="str">
            <v>105499-P.S.R. LAMBERT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W16" t="str">
            <v>105402-P.S.R. EL ROMERO</v>
          </cell>
          <cell r="X16">
            <v>0</v>
          </cell>
          <cell r="Y16">
            <v>0</v>
          </cell>
          <cell r="Z16">
            <v>0</v>
          </cell>
          <cell r="AA16">
            <v>7</v>
          </cell>
          <cell r="AB16">
            <v>0</v>
          </cell>
          <cell r="AC16">
            <v>0</v>
          </cell>
          <cell r="AD16">
            <v>3</v>
          </cell>
          <cell r="AE16">
            <v>10</v>
          </cell>
        </row>
        <row r="17">
          <cell r="G17" t="str">
            <v>105700-CECOF VILLA EL INDIO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W17" t="str">
            <v>105499-P.S.R. LAMBERT</v>
          </cell>
          <cell r="X17">
            <v>0</v>
          </cell>
          <cell r="Y17">
            <v>0</v>
          </cell>
          <cell r="Z17">
            <v>0</v>
          </cell>
          <cell r="AA17">
            <v>6</v>
          </cell>
          <cell r="AB17">
            <v>0</v>
          </cell>
          <cell r="AC17">
            <v>0</v>
          </cell>
          <cell r="AD17">
            <v>0</v>
          </cell>
          <cell r="AE17">
            <v>6</v>
          </cell>
        </row>
        <row r="18">
          <cell r="G18" t="str">
            <v>105701-CECOF VILLA ALEMANIA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W18" t="str">
            <v>105700-CECOF VILLA EL INDIO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G19" t="str">
            <v>105702-CECOF VILLA LAMBERT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W19" t="str">
            <v>105701-CECOF VILLA ALEMANIA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G20" t="str">
            <v>200402-CECOF ARCOS DE PINAMAR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W20" t="str">
            <v>105702-CECOF VILLA LAMBERT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1</v>
          </cell>
          <cell r="AD20">
            <v>0</v>
          </cell>
          <cell r="AE20">
            <v>1</v>
          </cell>
        </row>
        <row r="21">
          <cell r="G21" t="str">
            <v>04102-COQUIMBO</v>
          </cell>
          <cell r="H21">
            <v>33</v>
          </cell>
          <cell r="I21">
            <v>65</v>
          </cell>
          <cell r="J21">
            <v>37</v>
          </cell>
          <cell r="K21">
            <v>43</v>
          </cell>
          <cell r="L21">
            <v>34</v>
          </cell>
          <cell r="M21">
            <v>48</v>
          </cell>
          <cell r="N21">
            <v>33</v>
          </cell>
          <cell r="O21">
            <v>293</v>
          </cell>
          <cell r="W21" t="str">
            <v>200402-CECOF ARCOS DE PINAMAR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G22" t="str">
            <v>105303-CES. SAN JUAN</v>
          </cell>
          <cell r="H22">
            <v>3</v>
          </cell>
          <cell r="I22">
            <v>7</v>
          </cell>
          <cell r="J22">
            <v>2</v>
          </cell>
          <cell r="K22">
            <v>6</v>
          </cell>
          <cell r="L22">
            <v>5</v>
          </cell>
          <cell r="M22">
            <v>4</v>
          </cell>
          <cell r="N22">
            <v>8</v>
          </cell>
          <cell r="O22">
            <v>35</v>
          </cell>
          <cell r="W22" t="str">
            <v>04102-COQUIMBO</v>
          </cell>
          <cell r="X22">
            <v>104</v>
          </cell>
          <cell r="Y22">
            <v>29</v>
          </cell>
          <cell r="Z22">
            <v>42</v>
          </cell>
          <cell r="AA22">
            <v>29</v>
          </cell>
          <cell r="AB22">
            <v>19</v>
          </cell>
          <cell r="AC22">
            <v>20</v>
          </cell>
          <cell r="AD22">
            <v>61</v>
          </cell>
          <cell r="AE22">
            <v>304</v>
          </cell>
        </row>
        <row r="23">
          <cell r="G23" t="str">
            <v>105304-CES. SANTA CECILIA</v>
          </cell>
          <cell r="H23">
            <v>14</v>
          </cell>
          <cell r="I23">
            <v>14</v>
          </cell>
          <cell r="J23">
            <v>14</v>
          </cell>
          <cell r="K23">
            <v>23</v>
          </cell>
          <cell r="L23">
            <v>15</v>
          </cell>
          <cell r="M23">
            <v>16</v>
          </cell>
          <cell r="N23">
            <v>9</v>
          </cell>
          <cell r="O23">
            <v>105</v>
          </cell>
          <cell r="W23" t="str">
            <v>105303-CES. SAN JUAN</v>
          </cell>
          <cell r="X23">
            <v>3</v>
          </cell>
          <cell r="Y23">
            <v>2</v>
          </cell>
          <cell r="Z23">
            <v>4</v>
          </cell>
          <cell r="AA23">
            <v>6</v>
          </cell>
          <cell r="AB23">
            <v>3</v>
          </cell>
          <cell r="AC23">
            <v>3</v>
          </cell>
          <cell r="AD23">
            <v>16</v>
          </cell>
          <cell r="AE23">
            <v>37</v>
          </cell>
        </row>
        <row r="24">
          <cell r="G24" t="str">
            <v>105305-CES. TIERRAS BLANCAS</v>
          </cell>
          <cell r="H24">
            <v>5</v>
          </cell>
          <cell r="I24">
            <v>10</v>
          </cell>
          <cell r="J24">
            <v>7</v>
          </cell>
          <cell r="K24">
            <v>5</v>
          </cell>
          <cell r="L24">
            <v>3</v>
          </cell>
          <cell r="M24">
            <v>12</v>
          </cell>
          <cell r="N24">
            <v>4</v>
          </cell>
          <cell r="O24">
            <v>46</v>
          </cell>
          <cell r="W24" t="str">
            <v>105304-CES. SANTA CECILIA</v>
          </cell>
          <cell r="X24">
            <v>15</v>
          </cell>
          <cell r="Y24">
            <v>12</v>
          </cell>
          <cell r="Z24">
            <v>14</v>
          </cell>
          <cell r="AA24">
            <v>5</v>
          </cell>
          <cell r="AB24">
            <v>1</v>
          </cell>
          <cell r="AC24">
            <v>10</v>
          </cell>
          <cell r="AD24">
            <v>17</v>
          </cell>
          <cell r="AE24">
            <v>74</v>
          </cell>
        </row>
        <row r="25">
          <cell r="G25" t="str">
            <v>105321-CES. RURAL  TONGOY</v>
          </cell>
          <cell r="H25">
            <v>0</v>
          </cell>
          <cell r="I25">
            <v>17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17</v>
          </cell>
          <cell r="W25" t="str">
            <v>105305-CES. TIERRAS BLANCAS</v>
          </cell>
          <cell r="X25">
            <v>83</v>
          </cell>
          <cell r="Y25">
            <v>13</v>
          </cell>
          <cell r="Z25">
            <v>15</v>
          </cell>
          <cell r="AA25">
            <v>7</v>
          </cell>
          <cell r="AB25">
            <v>14</v>
          </cell>
          <cell r="AC25">
            <v>0</v>
          </cell>
          <cell r="AD25">
            <v>20</v>
          </cell>
          <cell r="AE25">
            <v>152</v>
          </cell>
        </row>
        <row r="26">
          <cell r="G26" t="str">
            <v>105323-CES. DR. SERGIO AGUILAR</v>
          </cell>
          <cell r="H26">
            <v>0</v>
          </cell>
          <cell r="I26">
            <v>11</v>
          </cell>
          <cell r="J26">
            <v>7</v>
          </cell>
          <cell r="K26">
            <v>7</v>
          </cell>
          <cell r="L26">
            <v>10</v>
          </cell>
          <cell r="M26">
            <v>14</v>
          </cell>
          <cell r="N26">
            <v>9</v>
          </cell>
          <cell r="O26">
            <v>58</v>
          </cell>
          <cell r="W26" t="str">
            <v>105321-CES. RURAL  TONGOY</v>
          </cell>
          <cell r="X26">
            <v>0</v>
          </cell>
          <cell r="Y26">
            <v>1</v>
          </cell>
          <cell r="Z26">
            <v>0</v>
          </cell>
          <cell r="AA26">
            <v>4</v>
          </cell>
          <cell r="AB26">
            <v>0</v>
          </cell>
          <cell r="AC26">
            <v>0</v>
          </cell>
          <cell r="AD26">
            <v>0</v>
          </cell>
          <cell r="AE26">
            <v>5</v>
          </cell>
        </row>
        <row r="27">
          <cell r="G27" t="str">
            <v xml:space="preserve">105404-P.S.R. EL TANGUE                         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W27" t="str">
            <v>105323-CES. DR. SERGIO AGUILAR</v>
          </cell>
          <cell r="X27">
            <v>0</v>
          </cell>
          <cell r="Y27">
            <v>0</v>
          </cell>
          <cell r="Z27">
            <v>5</v>
          </cell>
          <cell r="AA27">
            <v>5</v>
          </cell>
          <cell r="AB27">
            <v>1</v>
          </cell>
          <cell r="AC27">
            <v>2</v>
          </cell>
          <cell r="AD27">
            <v>7</v>
          </cell>
          <cell r="AE27">
            <v>20</v>
          </cell>
        </row>
        <row r="28">
          <cell r="G28" t="str">
            <v>105405-P.S.R. GUANAQUEROS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W28" t="str">
            <v xml:space="preserve">105404-P.S.R. EL TANGUE                         </v>
          </cell>
          <cell r="X28">
            <v>0</v>
          </cell>
          <cell r="AA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G29" t="str">
            <v>105406-P.S.R. PAN DE AZUCAR</v>
          </cell>
          <cell r="H29">
            <v>0</v>
          </cell>
          <cell r="I29">
            <v>0</v>
          </cell>
          <cell r="J29">
            <v>3</v>
          </cell>
          <cell r="K29">
            <v>0</v>
          </cell>
          <cell r="L29">
            <v>0</v>
          </cell>
          <cell r="M29">
            <v>0</v>
          </cell>
          <cell r="N29">
            <v>1</v>
          </cell>
          <cell r="O29">
            <v>4</v>
          </cell>
          <cell r="W29" t="str">
            <v>105405-P.S.R. GUANAQUEROS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G30" t="str">
            <v>105407-P.S.R. TAMBILLOS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W30" t="str">
            <v>105406-P.S.R. PAN DE AZUCAR</v>
          </cell>
          <cell r="X30">
            <v>0</v>
          </cell>
          <cell r="Y30">
            <v>1</v>
          </cell>
          <cell r="Z30">
            <v>1</v>
          </cell>
          <cell r="AA30">
            <v>0</v>
          </cell>
          <cell r="AB30">
            <v>0</v>
          </cell>
          <cell r="AC30">
            <v>0</v>
          </cell>
          <cell r="AD30">
            <v>1</v>
          </cell>
          <cell r="AE30">
            <v>3</v>
          </cell>
        </row>
        <row r="31">
          <cell r="G31" t="str">
            <v>105705-CECOF EL ALBA</v>
          </cell>
          <cell r="H31">
            <v>0</v>
          </cell>
          <cell r="I31">
            <v>0</v>
          </cell>
          <cell r="J31">
            <v>1</v>
          </cell>
          <cell r="K31">
            <v>1</v>
          </cell>
          <cell r="L31">
            <v>1</v>
          </cell>
          <cell r="M31">
            <v>1</v>
          </cell>
          <cell r="N31">
            <v>0</v>
          </cell>
          <cell r="O31">
            <v>4</v>
          </cell>
          <cell r="W31" t="str">
            <v>105407-P.S.R. TAMBILLOS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G32" t="str">
            <v>200273-CECOF PUNTA MIRA</v>
          </cell>
          <cell r="H32">
            <v>11</v>
          </cell>
          <cell r="I32">
            <v>6</v>
          </cell>
          <cell r="J32">
            <v>3</v>
          </cell>
          <cell r="K32">
            <v>1</v>
          </cell>
          <cell r="L32">
            <v>0</v>
          </cell>
          <cell r="M32">
            <v>1</v>
          </cell>
          <cell r="N32">
            <v>2</v>
          </cell>
          <cell r="O32">
            <v>24</v>
          </cell>
          <cell r="W32" t="str">
            <v>105705-CECOF EL ALBA</v>
          </cell>
          <cell r="X32">
            <v>2</v>
          </cell>
          <cell r="Y32">
            <v>0</v>
          </cell>
          <cell r="Z32">
            <v>3</v>
          </cell>
          <cell r="AA32">
            <v>2</v>
          </cell>
          <cell r="AB32">
            <v>0</v>
          </cell>
          <cell r="AC32">
            <v>2</v>
          </cell>
          <cell r="AD32">
            <v>0</v>
          </cell>
          <cell r="AE32">
            <v>9</v>
          </cell>
        </row>
        <row r="33">
          <cell r="G33" t="str">
            <v>04103-ANDACOLLO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W33" t="str">
            <v>200273-CECOF PUNTA MIRA</v>
          </cell>
          <cell r="X33">
            <v>1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3</v>
          </cell>
          <cell r="AD33">
            <v>0</v>
          </cell>
          <cell r="AE33">
            <v>4</v>
          </cell>
        </row>
        <row r="34">
          <cell r="G34" t="str">
            <v>105106-HOSPITAL ANDACOLLO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W34" t="str">
            <v>04103-ANDACOLLO</v>
          </cell>
          <cell r="X34">
            <v>0</v>
          </cell>
          <cell r="Y34">
            <v>0</v>
          </cell>
          <cell r="Z34">
            <v>7</v>
          </cell>
          <cell r="AA34">
            <v>15</v>
          </cell>
          <cell r="AB34">
            <v>10</v>
          </cell>
          <cell r="AC34">
            <v>10</v>
          </cell>
          <cell r="AD34">
            <v>0</v>
          </cell>
          <cell r="AE34">
            <v>42</v>
          </cell>
        </row>
        <row r="35">
          <cell r="G35" t="str">
            <v>04104-LA HIGUERA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W35" t="str">
            <v>105106-HOSPITAL ANDACOLLO</v>
          </cell>
          <cell r="X35">
            <v>0</v>
          </cell>
          <cell r="Y35">
            <v>0</v>
          </cell>
          <cell r="Z35">
            <v>7</v>
          </cell>
          <cell r="AA35">
            <v>15</v>
          </cell>
          <cell r="AB35">
            <v>10</v>
          </cell>
          <cell r="AC35">
            <v>10</v>
          </cell>
          <cell r="AD35">
            <v>0</v>
          </cell>
          <cell r="AE35">
            <v>42</v>
          </cell>
        </row>
        <row r="36">
          <cell r="G36" t="str">
            <v>105314-CES. LA HIGUERA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W36" t="str">
            <v>04104-LA HIGUERA</v>
          </cell>
          <cell r="X36">
            <v>0</v>
          </cell>
          <cell r="Y36">
            <v>0</v>
          </cell>
          <cell r="Z36">
            <v>0</v>
          </cell>
          <cell r="AA36">
            <v>15</v>
          </cell>
          <cell r="AB36">
            <v>6</v>
          </cell>
          <cell r="AC36">
            <v>24</v>
          </cell>
          <cell r="AD36">
            <v>2</v>
          </cell>
          <cell r="AE36">
            <v>47</v>
          </cell>
        </row>
        <row r="37">
          <cell r="G37" t="str">
            <v xml:space="preserve">105500-P.S.R. CALETA HORNOS        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W37" t="str">
            <v>105314-CES. LA HIGUERA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10</v>
          </cell>
          <cell r="AD37">
            <v>0</v>
          </cell>
          <cell r="AE37">
            <v>10</v>
          </cell>
        </row>
        <row r="38">
          <cell r="G38" t="str">
            <v>105505-P.S.R. LOS CHOROS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W38" t="str">
            <v xml:space="preserve">105500-P.S.R. CALETA HORNOS        </v>
          </cell>
          <cell r="X38">
            <v>0</v>
          </cell>
          <cell r="Y38">
            <v>0</v>
          </cell>
          <cell r="Z38">
            <v>0</v>
          </cell>
          <cell r="AA38">
            <v>14</v>
          </cell>
          <cell r="AB38">
            <v>3</v>
          </cell>
          <cell r="AC38">
            <v>8</v>
          </cell>
          <cell r="AD38">
            <v>0</v>
          </cell>
          <cell r="AE38">
            <v>25</v>
          </cell>
        </row>
        <row r="39">
          <cell r="G39" t="str">
            <v>105506-P.S.R. EL TRAPICHE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W39" t="str">
            <v>105505-P.S.R. LOS CHOROS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1</v>
          </cell>
          <cell r="AC39">
            <v>6</v>
          </cell>
          <cell r="AD39">
            <v>0</v>
          </cell>
          <cell r="AE39">
            <v>7</v>
          </cell>
        </row>
        <row r="40">
          <cell r="G40" t="str">
            <v>04105-PAIHUANO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W40" t="str">
            <v>105506-P.S.R. EL TRAPICHE</v>
          </cell>
          <cell r="X40">
            <v>0</v>
          </cell>
          <cell r="Y40">
            <v>0</v>
          </cell>
          <cell r="Z40">
            <v>0</v>
          </cell>
          <cell r="AA40">
            <v>1</v>
          </cell>
          <cell r="AB40">
            <v>2</v>
          </cell>
          <cell r="AC40">
            <v>0</v>
          </cell>
          <cell r="AD40">
            <v>2</v>
          </cell>
          <cell r="AE40">
            <v>5</v>
          </cell>
        </row>
        <row r="41">
          <cell r="G41" t="str">
            <v>105306-CES. PAIHUANO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W41" t="str">
            <v>04105-PAIHUANO</v>
          </cell>
          <cell r="X41">
            <v>8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1</v>
          </cell>
          <cell r="AE41">
            <v>9</v>
          </cell>
        </row>
        <row r="42">
          <cell r="G42" t="str">
            <v>105475-P.S.R. HORCON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W42" t="str">
            <v>105306-CES. PAIHUANO</v>
          </cell>
          <cell r="X42">
            <v>8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8</v>
          </cell>
        </row>
        <row r="43">
          <cell r="G43" t="str">
            <v>105476-P.S.R. MONTE GRANDE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W43" t="str">
            <v>105475-P.S.R. HORCON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</row>
        <row r="44">
          <cell r="G44" t="str">
            <v>105477-P.S.R. PISCO ELQUI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W44" t="str">
            <v>105476-P.S.R. MONTE GRANDE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1</v>
          </cell>
          <cell r="AE44">
            <v>1</v>
          </cell>
        </row>
        <row r="45">
          <cell r="G45" t="str">
            <v>04106-VICUÑA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W45" t="str">
            <v>105477-P.S.R. PISCO ELQUI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</row>
        <row r="46">
          <cell r="G46" t="str">
            <v>105107-HOSPITAL VICUÑA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W46" t="str">
            <v>04106-VICUÑA</v>
          </cell>
          <cell r="X46">
            <v>61</v>
          </cell>
          <cell r="Y46">
            <v>0</v>
          </cell>
          <cell r="Z46">
            <v>363</v>
          </cell>
          <cell r="AA46">
            <v>2</v>
          </cell>
          <cell r="AB46">
            <v>6</v>
          </cell>
          <cell r="AC46">
            <v>1</v>
          </cell>
          <cell r="AD46">
            <v>4</v>
          </cell>
          <cell r="AE46">
            <v>437</v>
          </cell>
        </row>
        <row r="47">
          <cell r="G47" t="str">
            <v>105467-P.S.R. DIAGUITAS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W47" t="str">
            <v>105107-HOSPITAL VICUÑA</v>
          </cell>
          <cell r="X47">
            <v>61</v>
          </cell>
          <cell r="Y47">
            <v>0</v>
          </cell>
          <cell r="Z47">
            <v>359</v>
          </cell>
          <cell r="AA47">
            <v>0</v>
          </cell>
          <cell r="AB47">
            <v>2</v>
          </cell>
          <cell r="AC47">
            <v>0</v>
          </cell>
          <cell r="AD47">
            <v>0</v>
          </cell>
          <cell r="AE47">
            <v>422</v>
          </cell>
        </row>
        <row r="48">
          <cell r="G48" t="str">
            <v>105468-P.S.R. EL MOLLE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W48" t="str">
            <v>105467-P.S.R. DIAGUITAS</v>
          </cell>
          <cell r="X48">
            <v>0</v>
          </cell>
          <cell r="Y48">
            <v>0</v>
          </cell>
          <cell r="Z48">
            <v>3</v>
          </cell>
          <cell r="AA48">
            <v>1</v>
          </cell>
          <cell r="AB48">
            <v>0</v>
          </cell>
          <cell r="AC48">
            <v>0</v>
          </cell>
          <cell r="AD48">
            <v>1</v>
          </cell>
          <cell r="AE48">
            <v>5</v>
          </cell>
        </row>
        <row r="49">
          <cell r="G49" t="str">
            <v>105469-P.S.R. EL TAMBO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W49" t="str">
            <v>105468-P.S.R. EL MOLLE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4</v>
          </cell>
          <cell r="AC49">
            <v>0</v>
          </cell>
          <cell r="AD49">
            <v>0</v>
          </cell>
          <cell r="AE49">
            <v>4</v>
          </cell>
        </row>
        <row r="50">
          <cell r="G50" t="str">
            <v>105470-P.S.R. HUANTA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W50" t="str">
            <v>105469-P.S.R. EL TAMBO</v>
          </cell>
          <cell r="X50">
            <v>0</v>
          </cell>
          <cell r="Y50">
            <v>0</v>
          </cell>
          <cell r="Z50">
            <v>1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1</v>
          </cell>
        </row>
        <row r="51">
          <cell r="G51" t="str">
            <v>105471-P.S.R. PERALILLO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W51" t="str">
            <v>105470-P.S.R. HUANTA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</row>
        <row r="52">
          <cell r="G52" t="str">
            <v>105472-P.S.R. RIVADAVIA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W52" t="str">
            <v>105471-P.S.R. PERALILLO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1</v>
          </cell>
          <cell r="AD52">
            <v>1</v>
          </cell>
          <cell r="AE52">
            <v>2</v>
          </cell>
        </row>
        <row r="53">
          <cell r="G53" t="str">
            <v>105473-P.S.R. TALCUNA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W53" t="str">
            <v>105472-P.S.R. RIVADAVIA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</row>
        <row r="54">
          <cell r="G54" t="str">
            <v>105474-P.S.R. CHAPILCA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N54">
            <v>0</v>
          </cell>
          <cell r="O54">
            <v>0</v>
          </cell>
          <cell r="W54" t="str">
            <v>105473-P.S.R. TALCUNA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</row>
        <row r="55">
          <cell r="G55" t="str">
            <v>105502-P.S.R. CALINGASTA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W55" t="str">
            <v>105474-P.S.R. CHAPILCA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</row>
        <row r="56">
          <cell r="G56" t="str">
            <v>105509-P.S.R. GUALLIGUAICA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M56">
            <v>0</v>
          </cell>
          <cell r="N56">
            <v>0</v>
          </cell>
          <cell r="O56">
            <v>0</v>
          </cell>
          <cell r="W56" t="str">
            <v>105502-P.S.R. CALINGASTA</v>
          </cell>
          <cell r="X56">
            <v>0</v>
          </cell>
          <cell r="Y56">
            <v>0</v>
          </cell>
          <cell r="Z56">
            <v>0</v>
          </cell>
          <cell r="AA56">
            <v>1</v>
          </cell>
          <cell r="AB56">
            <v>0</v>
          </cell>
          <cell r="AC56">
            <v>0</v>
          </cell>
          <cell r="AD56">
            <v>2</v>
          </cell>
          <cell r="AE56">
            <v>3</v>
          </cell>
        </row>
        <row r="57">
          <cell r="G57" t="str">
            <v>04201-ILLAPEL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6</v>
          </cell>
          <cell r="M57">
            <v>3</v>
          </cell>
          <cell r="N57">
            <v>3</v>
          </cell>
          <cell r="O57">
            <v>12</v>
          </cell>
          <cell r="W57" t="str">
            <v>105509-P.S.R. GUALLIGUAICA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</row>
        <row r="58">
          <cell r="G58" t="str">
            <v>105103-HOSPITAL ILLAPEL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W58" t="str">
            <v>04201-ILLAPEL</v>
          </cell>
          <cell r="X58">
            <v>1</v>
          </cell>
          <cell r="Y58">
            <v>0</v>
          </cell>
          <cell r="Z58">
            <v>1</v>
          </cell>
          <cell r="AA58">
            <v>0</v>
          </cell>
          <cell r="AB58">
            <v>0</v>
          </cell>
          <cell r="AC58">
            <v>3</v>
          </cell>
          <cell r="AD58">
            <v>5</v>
          </cell>
          <cell r="AE58">
            <v>10</v>
          </cell>
        </row>
        <row r="59">
          <cell r="G59" t="str">
            <v>105326-CESFAM SAN RAFAEL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W59" t="str">
            <v>105326-CESFAM SAN RAFAEL</v>
          </cell>
          <cell r="X59">
            <v>1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</v>
          </cell>
          <cell r="AE59">
            <v>3</v>
          </cell>
        </row>
        <row r="60">
          <cell r="G60" t="str">
            <v xml:space="preserve">105443-P.S.R. CARCAMO                   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W60" t="str">
            <v xml:space="preserve">105443-P.S.R. CARCAMO                   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</row>
        <row r="61">
          <cell r="G61" t="str">
            <v>105444-P.S.R. HUINTIL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W61" t="str">
            <v>105444-P.S.R. HUINTIL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</row>
        <row r="62">
          <cell r="G62" t="str">
            <v>105445-P.S.R. LIMAHUIDA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W62" t="str">
            <v>105445-P.S.R. LIMAHUIDA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E62">
            <v>0</v>
          </cell>
        </row>
        <row r="63">
          <cell r="G63" t="str">
            <v>105446-P.S.R. MATANCILLA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W63" t="str">
            <v>105446-P.S.R. MATANCILLA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</row>
        <row r="64">
          <cell r="G64" t="str">
            <v>105447-P.S.R. PERALILLO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W64" t="str">
            <v>105447-P.S.R. PERALILLO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</row>
        <row r="65">
          <cell r="G65" t="str">
            <v>105448-P.S.R. SANTA VIRGINIA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W65" t="str">
            <v>105448-P.S.R. SANTA VIRGINIA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</row>
        <row r="66">
          <cell r="G66" t="str">
            <v>105449-P.S.R. TUNGA NORTE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W66" t="str">
            <v>105449-P.S.R. TUNGA NORTE</v>
          </cell>
          <cell r="X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</row>
        <row r="67">
          <cell r="G67" t="str">
            <v>105485-P.S.R. PLAN DE HORNOS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W67" t="str">
            <v>105485-P.S.R. PLAN DE HORNOS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</row>
        <row r="68">
          <cell r="G68" t="str">
            <v>105486-P.S.R. TUNGA SUR</v>
          </cell>
          <cell r="H68">
            <v>0</v>
          </cell>
          <cell r="I68">
            <v>0</v>
          </cell>
          <cell r="K68">
            <v>0</v>
          </cell>
          <cell r="M68">
            <v>0</v>
          </cell>
          <cell r="N68">
            <v>0</v>
          </cell>
          <cell r="O68">
            <v>0</v>
          </cell>
          <cell r="W68" t="str">
            <v>105486-P.S.R. TUNGA SUR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E68">
            <v>0</v>
          </cell>
        </row>
        <row r="69">
          <cell r="G69" t="str">
            <v>105487-P.S.R. CAÑAS UNO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W69" t="str">
            <v>105487-P.S.R. CAÑAS UNO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</row>
        <row r="70">
          <cell r="G70" t="str">
            <v>105496-P.S.R. PINTACURA SUR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W70" t="str">
            <v>105496-P.S.R. PINTACURA SUR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</row>
        <row r="71">
          <cell r="G71" t="str">
            <v>105504-P.S.R. SOCAVON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W71" t="str">
            <v>105504-P.S.R. SOCAVON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</row>
        <row r="72">
          <cell r="G72" t="str">
            <v>200366-CESFAM URBANO II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6</v>
          </cell>
          <cell r="M72">
            <v>3</v>
          </cell>
          <cell r="N72">
            <v>3</v>
          </cell>
          <cell r="O72">
            <v>12</v>
          </cell>
          <cell r="W72" t="str">
            <v>200366-CESFAM URBANO II</v>
          </cell>
          <cell r="X72">
            <v>0</v>
          </cell>
          <cell r="Y72">
            <v>0</v>
          </cell>
          <cell r="Z72">
            <v>1</v>
          </cell>
          <cell r="AA72">
            <v>0</v>
          </cell>
          <cell r="AB72">
            <v>0</v>
          </cell>
          <cell r="AC72">
            <v>3</v>
          </cell>
          <cell r="AD72">
            <v>3</v>
          </cell>
          <cell r="AE72">
            <v>7</v>
          </cell>
        </row>
        <row r="73">
          <cell r="G73" t="str">
            <v>04202-CANELA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1</v>
          </cell>
          <cell r="M73">
            <v>0</v>
          </cell>
          <cell r="N73">
            <v>0</v>
          </cell>
          <cell r="O73">
            <v>1</v>
          </cell>
          <cell r="W73" t="str">
            <v>04202-CANELA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3</v>
          </cell>
          <cell r="AD73">
            <v>0</v>
          </cell>
          <cell r="AE73">
            <v>3</v>
          </cell>
        </row>
        <row r="74">
          <cell r="G74" t="str">
            <v>105309-CES. RURAL CANELA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W74" t="str">
            <v>105309-CES. RURAL CANELA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</row>
        <row r="75">
          <cell r="G75" t="str">
            <v xml:space="preserve">105450-P.S.R. MINCHA NORTE            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W75" t="str">
            <v xml:space="preserve">105450-P.S.R. MINCHA NORTE            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</row>
        <row r="76">
          <cell r="G76" t="str">
            <v>105451-P.S.R. AGUA FRIA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W76" t="str">
            <v>105451-P.S.R. AGUA FRIA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</row>
        <row r="77">
          <cell r="G77" t="str">
            <v>105482-P.S.R. CANELA ALTA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W77" t="str">
            <v>105482-P.S.R. CANELA ALTA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</row>
        <row r="78">
          <cell r="G78" t="str">
            <v>105483-P.S.R. LOS RULOS</v>
          </cell>
          <cell r="H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W78" t="str">
            <v>105483-P.S.R. LOS RULOS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</row>
        <row r="79">
          <cell r="G79" t="str">
            <v>105484-P.S.R. HUENTELAUQUEN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W79" t="str">
            <v>105484-P.S.R. HUENTELAUQUEN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3</v>
          </cell>
          <cell r="AD79">
            <v>0</v>
          </cell>
          <cell r="AE79">
            <v>3</v>
          </cell>
        </row>
        <row r="80">
          <cell r="G80" t="str">
            <v>105488-P.S.R. ESPIRITU SANTO</v>
          </cell>
          <cell r="H80">
            <v>0</v>
          </cell>
          <cell r="I80">
            <v>0</v>
          </cell>
          <cell r="L80">
            <v>0</v>
          </cell>
          <cell r="N80">
            <v>0</v>
          </cell>
          <cell r="O80">
            <v>0</v>
          </cell>
          <cell r="W80" t="str">
            <v>105488-P.S.R. ESPIRITU SANTO</v>
          </cell>
          <cell r="Y80">
            <v>0</v>
          </cell>
          <cell r="Z80">
            <v>0</v>
          </cell>
          <cell r="AD80">
            <v>0</v>
          </cell>
          <cell r="AE80">
            <v>0</v>
          </cell>
        </row>
        <row r="81">
          <cell r="G81" t="str">
            <v>105493-P.S.R. MINCHA SUR</v>
          </cell>
          <cell r="H81">
            <v>0</v>
          </cell>
          <cell r="I81">
            <v>0</v>
          </cell>
          <cell r="K81">
            <v>0</v>
          </cell>
          <cell r="L81">
            <v>1</v>
          </cell>
          <cell r="M81">
            <v>0</v>
          </cell>
          <cell r="O81">
            <v>1</v>
          </cell>
          <cell r="W81" t="str">
            <v>105493-P.S.R. MINCHA SUR</v>
          </cell>
          <cell r="Z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</row>
        <row r="82">
          <cell r="G82" t="str">
            <v>105497-P.S.R. JABONERIA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O82">
            <v>0</v>
          </cell>
          <cell r="W82" t="str">
            <v>105497-P.S.R. JABONERIA</v>
          </cell>
          <cell r="X82">
            <v>0</v>
          </cell>
          <cell r="AC82">
            <v>0</v>
          </cell>
          <cell r="AE82">
            <v>0</v>
          </cell>
        </row>
        <row r="83">
          <cell r="G83" t="str">
            <v>105498-P.S.R. QUEBRADA DE LINARES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W83" t="str">
            <v>105498-P.S.R. QUEBRADA DE LINARES</v>
          </cell>
          <cell r="Z83">
            <v>0</v>
          </cell>
          <cell r="AB83">
            <v>0</v>
          </cell>
          <cell r="AE83">
            <v>0</v>
          </cell>
        </row>
        <row r="84">
          <cell r="G84" t="str">
            <v>04203-LOS VILOS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W84" t="str">
            <v>04203-LOS VILOS</v>
          </cell>
          <cell r="X84">
            <v>0</v>
          </cell>
          <cell r="Y84">
            <v>0</v>
          </cell>
          <cell r="Z84">
            <v>21</v>
          </cell>
          <cell r="AA84">
            <v>0</v>
          </cell>
          <cell r="AB84">
            <v>0</v>
          </cell>
          <cell r="AC84">
            <v>0</v>
          </cell>
          <cell r="AD84">
            <v>1</v>
          </cell>
          <cell r="AE84">
            <v>22</v>
          </cell>
        </row>
        <row r="85">
          <cell r="G85" t="str">
            <v>105108-HOSPITAL LOS VILOS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W85" t="str">
            <v>105108-HOSPITAL LOS VILOS</v>
          </cell>
          <cell r="X85">
            <v>0</v>
          </cell>
          <cell r="Y85">
            <v>0</v>
          </cell>
          <cell r="Z85">
            <v>21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21</v>
          </cell>
        </row>
        <row r="86">
          <cell r="G86" t="str">
            <v xml:space="preserve">105478-P.S.R. CAIMANES                   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W86" t="str">
            <v xml:space="preserve">105478-P.S.R. CAIMANES                   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</row>
        <row r="87">
          <cell r="G87" t="str">
            <v>105479-P.S.R. GUANGUALI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W87" t="str">
            <v>105479-P.S.R. GUANGUALI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</row>
        <row r="88">
          <cell r="G88" t="str">
            <v>105480-P.S.R. QUILIMARI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W88" t="str">
            <v>105480-P.S.R. QUILIMARI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</row>
        <row r="89">
          <cell r="G89" t="str">
            <v>105481-P.S.R. TILAMA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M89">
            <v>0</v>
          </cell>
          <cell r="N89">
            <v>0</v>
          </cell>
          <cell r="O89">
            <v>0</v>
          </cell>
          <cell r="W89" t="str">
            <v>105481-P.S.R. TILAMA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</row>
        <row r="90">
          <cell r="G90" t="str">
            <v>105511-P.S.R. LOS CONDORES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W90" t="str">
            <v>105511-P.S.R. LOS CONDORES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1</v>
          </cell>
          <cell r="AE90">
            <v>1</v>
          </cell>
        </row>
        <row r="91">
          <cell r="G91" t="str">
            <v>04204-SALAMANCA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W91" t="str">
            <v>04204-SALAMANCA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24</v>
          </cell>
          <cell r="AE91">
            <v>24</v>
          </cell>
        </row>
        <row r="92">
          <cell r="G92" t="str">
            <v>105104-HOSPITAL SALAMANCA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W92" t="str">
            <v>105104-HOSPITAL SALAMANCA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</row>
        <row r="93">
          <cell r="G93" t="str">
            <v xml:space="preserve">105452-P.S.R. CUNCUMEN                 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W93" t="str">
            <v xml:space="preserve">105452-P.S.R. CUNCUMEN                 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</row>
        <row r="94">
          <cell r="G94" t="str">
            <v>105453-P.S.R. TRANQUILLA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W94" t="str">
            <v>105453-P.S.R. TRANQUILLA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</row>
        <row r="95">
          <cell r="G95" t="str">
            <v>105454-P.S.R. CUNLAGUA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W95" t="str">
            <v>105454-P.S.R. CUNLAGUA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</row>
        <row r="96">
          <cell r="G96" t="str">
            <v>105455-P.S.R. CHILLEPIN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W96" t="str">
            <v>105455-P.S.R. CHILLEPIN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</row>
        <row r="97">
          <cell r="G97" t="str">
            <v>105456-P.S.R. LLIMPO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W97" t="str">
            <v>105456-P.S.R. LLIMPO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</row>
        <row r="98">
          <cell r="G98" t="str">
            <v>105457-P.S.R. SAN AGUSTIN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W98" t="str">
            <v>105457-P.S.R. SAN AGUSTIN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</row>
        <row r="99">
          <cell r="G99" t="str">
            <v>105458-P.S.R. TAHUINCO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W99" t="str">
            <v>105458-P.S.R. TAHUINCO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24</v>
          </cell>
          <cell r="AE99">
            <v>24</v>
          </cell>
        </row>
        <row r="100">
          <cell r="G100" t="str">
            <v>105491-P.S.R. QUELEN BAJO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W100" t="str">
            <v>105491-P.S.R. QUELEN BAJO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</row>
        <row r="101">
          <cell r="G101" t="str">
            <v>105492-P.S.R. CAMISA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W101" t="str">
            <v>105492-P.S.R. CAMISA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</row>
        <row r="102">
          <cell r="G102" t="str">
            <v>105501-P.S.R. ARBOLEDA GRANDE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W102" t="str">
            <v>105501-P.S.R. ARBOLEDA GRANDE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</row>
        <row r="103">
          <cell r="G103" t="str">
            <v>04301-OVALLE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W103" t="str">
            <v>04301-OVALLE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5</v>
          </cell>
          <cell r="AD103">
            <v>0</v>
          </cell>
          <cell r="AE103">
            <v>5</v>
          </cell>
        </row>
        <row r="104">
          <cell r="G104" t="str">
            <v>105315-CES. RURAL C. DE TAMAYA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W104" t="str">
            <v>105315-CES. RURAL C. DE TAMAYA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</row>
        <row r="105">
          <cell r="G105" t="str">
            <v>105317-CES. JORGE JORDAN D.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W105" t="str">
            <v>105317-CES. JORGE JORDAN D.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</row>
        <row r="106">
          <cell r="G106" t="str">
            <v>105322-CES. MARCOS MACUADA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W106" t="str">
            <v>105322-CES. MARCOS MACUADA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5</v>
          </cell>
          <cell r="AD106">
            <v>0</v>
          </cell>
          <cell r="AE106">
            <v>5</v>
          </cell>
        </row>
        <row r="107">
          <cell r="G107" t="str">
            <v>105324-CES. SOTAQUI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W107" t="str">
            <v>105324-CES. SOTAQUI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</row>
        <row r="108">
          <cell r="G108" t="str">
            <v>105415-P.S.R. BARRAZA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W108" t="str">
            <v>105415-P.S.R. BARRAZA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</row>
        <row r="109">
          <cell r="G109" t="str">
            <v xml:space="preserve">105416-P.S.R. CAMARICO                  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W109" t="str">
            <v xml:space="preserve">105416-P.S.R. CAMARICO                  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</row>
        <row r="110">
          <cell r="G110" t="str">
            <v>105417-P.S.R. ALCONES BAJOS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W110" t="str">
            <v>105417-P.S.R. ALCONES BAJOS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</row>
        <row r="111">
          <cell r="G111" t="str">
            <v>105419-P.S.R. LAS SOSSAS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W111" t="str">
            <v>105419-P.S.R. LAS SOSSAS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</row>
        <row r="112">
          <cell r="G112" t="str">
            <v>105422-P.S.R. HORNILLOS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W112" t="str">
            <v>105422-P.S.R. HORNILLOS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</row>
        <row r="113">
          <cell r="G113" t="str">
            <v>105437-P.S.R. CHALINGA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W113" t="str">
            <v>105437-P.S.R. CHALINGA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</row>
        <row r="114">
          <cell r="G114" t="str">
            <v>105439-P.S.R. CERRO BLANCO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W114" t="str">
            <v>105439-P.S.R. CERRO BLANCO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</row>
        <row r="115">
          <cell r="G115" t="str">
            <v>105507-P.S.R. HUAMALATA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W115" t="str">
            <v>105507-P.S.R. HUAMALATA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</row>
        <row r="116">
          <cell r="G116" t="str">
            <v>105510-P.S.R. RECOLETA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W116" t="str">
            <v>105510-P.S.R. RECOLETA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</row>
        <row r="117">
          <cell r="G117" t="str">
            <v>105722-CECOF SAN JOSE DE LA DEHESA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W117" t="str">
            <v>105722-CECOF SAN JOSE DE LA DEHESA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</row>
        <row r="118">
          <cell r="G118" t="str">
            <v>105723-CECOF LIMARI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W118" t="str">
            <v>105723-CECOF LIMARI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</row>
        <row r="119">
          <cell r="G119" t="str">
            <v>200258-CECOF LOS COPIHUES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W119" t="str">
            <v>200258-CECOF LOS COPIHUES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</row>
        <row r="120">
          <cell r="G120" t="str">
            <v>200367-CECOF COLONIA LIMARÍ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W120" t="str">
            <v>200367-CECOF COLONIA LIMARÍ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</row>
        <row r="121">
          <cell r="G121" t="str">
            <v>04302-COMBARBALÁ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W121" t="str">
            <v>04302-COMBARBALÁ</v>
          </cell>
          <cell r="X121">
            <v>0</v>
          </cell>
          <cell r="Y121">
            <v>0</v>
          </cell>
          <cell r="Z121">
            <v>10</v>
          </cell>
          <cell r="AA121">
            <v>9</v>
          </cell>
          <cell r="AB121">
            <v>7</v>
          </cell>
          <cell r="AC121">
            <v>8</v>
          </cell>
          <cell r="AD121">
            <v>10</v>
          </cell>
          <cell r="AE121">
            <v>44</v>
          </cell>
        </row>
        <row r="122">
          <cell r="G122" t="str">
            <v>105105-HOSPITAL COMBARBALÁ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W122" t="str">
            <v>105105-HOSPITAL COMBARBALÁ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</v>
          </cell>
          <cell r="AE122">
            <v>3</v>
          </cell>
        </row>
        <row r="123">
          <cell r="G123" t="str">
            <v>105433-P.S.R. SAN LORENZO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W123" t="str">
            <v>105433-P.S.R. SAN LORENZO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E123">
            <v>0</v>
          </cell>
        </row>
        <row r="124">
          <cell r="G124" t="str">
            <v>105434-P.S.R. SAN MARCOS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W124" t="str">
            <v>105434-P.S.R. SAN MARCOS</v>
          </cell>
          <cell r="X124">
            <v>0</v>
          </cell>
          <cell r="Y124">
            <v>0</v>
          </cell>
          <cell r="Z124">
            <v>1</v>
          </cell>
          <cell r="AA124">
            <v>0</v>
          </cell>
          <cell r="AB124">
            <v>0</v>
          </cell>
          <cell r="AC124">
            <v>0</v>
          </cell>
          <cell r="AD124">
            <v>1</v>
          </cell>
          <cell r="AE124">
            <v>2</v>
          </cell>
        </row>
        <row r="125">
          <cell r="G125" t="str">
            <v>105441-P.S.R. MANQUEHUA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W125" t="str">
            <v>105441-P.S.R. MANQUEHUA</v>
          </cell>
          <cell r="X125">
            <v>0</v>
          </cell>
          <cell r="Y125">
            <v>0</v>
          </cell>
          <cell r="Z125">
            <v>2</v>
          </cell>
          <cell r="AA125">
            <v>1</v>
          </cell>
          <cell r="AC125">
            <v>0</v>
          </cell>
          <cell r="AD125">
            <v>0</v>
          </cell>
          <cell r="AE125">
            <v>3</v>
          </cell>
        </row>
        <row r="126">
          <cell r="G126" t="str">
            <v xml:space="preserve">105459-P.S.R. BARRANCAS                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W126" t="str">
            <v xml:space="preserve">105459-P.S.R. BARRANCAS                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2</v>
          </cell>
          <cell r="AE126">
            <v>2</v>
          </cell>
        </row>
        <row r="127">
          <cell r="G127" t="str">
            <v>105460-P.S.R. COGOTI 18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W127" t="str">
            <v>105460-P.S.R. COGOTI 18</v>
          </cell>
          <cell r="X127">
            <v>0</v>
          </cell>
          <cell r="Y127">
            <v>0</v>
          </cell>
          <cell r="Z127">
            <v>0</v>
          </cell>
          <cell r="AA127">
            <v>3</v>
          </cell>
          <cell r="AB127">
            <v>2</v>
          </cell>
          <cell r="AC127">
            <v>0</v>
          </cell>
          <cell r="AD127">
            <v>2</v>
          </cell>
          <cell r="AE127">
            <v>7</v>
          </cell>
        </row>
        <row r="128">
          <cell r="G128" t="str">
            <v>105461-P.S.R. EL HUACHO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N128">
            <v>0</v>
          </cell>
          <cell r="O128">
            <v>0</v>
          </cell>
          <cell r="W128" t="str">
            <v>105461-P.S.R. EL HUACHO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</row>
        <row r="129">
          <cell r="G129" t="str">
            <v>105462-P.S.R. EL SAUCE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W129" t="str">
            <v>105462-P.S.R. EL SAUCE</v>
          </cell>
          <cell r="X129">
            <v>0</v>
          </cell>
          <cell r="Y129">
            <v>0</v>
          </cell>
          <cell r="Z129">
            <v>1</v>
          </cell>
          <cell r="AA129">
            <v>1</v>
          </cell>
          <cell r="AB129">
            <v>2</v>
          </cell>
          <cell r="AC129">
            <v>2</v>
          </cell>
          <cell r="AD129">
            <v>1</v>
          </cell>
          <cell r="AE129">
            <v>7</v>
          </cell>
        </row>
        <row r="130">
          <cell r="G130" t="str">
            <v>105463-P.S.R. QUILITAPIA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W130" t="str">
            <v>105463-P.S.R. QUILITAPIA</v>
          </cell>
          <cell r="X130">
            <v>0</v>
          </cell>
          <cell r="Y130">
            <v>0</v>
          </cell>
          <cell r="Z130">
            <v>0</v>
          </cell>
          <cell r="AA130">
            <v>1</v>
          </cell>
          <cell r="AB130">
            <v>0</v>
          </cell>
          <cell r="AC130">
            <v>1</v>
          </cell>
          <cell r="AD130">
            <v>0</v>
          </cell>
          <cell r="AE130">
            <v>2</v>
          </cell>
        </row>
        <row r="131">
          <cell r="G131" t="str">
            <v>105464-P.S.R. LA LIGUA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W131" t="str">
            <v>105464-P.S.R. LA LIGUA</v>
          </cell>
          <cell r="X131">
            <v>0</v>
          </cell>
          <cell r="Y131">
            <v>0</v>
          </cell>
          <cell r="Z131">
            <v>2</v>
          </cell>
          <cell r="AA131">
            <v>1</v>
          </cell>
          <cell r="AB131">
            <v>1</v>
          </cell>
          <cell r="AC131">
            <v>3</v>
          </cell>
          <cell r="AD131">
            <v>0</v>
          </cell>
          <cell r="AE131">
            <v>7</v>
          </cell>
        </row>
        <row r="132">
          <cell r="G132" t="str">
            <v>105465-P.S.R. RAMADILLA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W132" t="str">
            <v>105465-P.S.R. RAMADILLA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</row>
        <row r="133">
          <cell r="G133" t="str">
            <v>105466-P.S.R. VALLE HERMOSO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W133" t="str">
            <v>105466-P.S.R. VALLE HERMOSO</v>
          </cell>
          <cell r="X133">
            <v>0</v>
          </cell>
          <cell r="Y133">
            <v>0</v>
          </cell>
          <cell r="Z133">
            <v>4</v>
          </cell>
          <cell r="AA133">
            <v>2</v>
          </cell>
          <cell r="AB133">
            <v>2</v>
          </cell>
          <cell r="AC133">
            <v>2</v>
          </cell>
          <cell r="AD133">
            <v>1</v>
          </cell>
          <cell r="AE133">
            <v>11</v>
          </cell>
        </row>
        <row r="134">
          <cell r="G134" t="str">
            <v>105490-P.S.R. EL DURAZNO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W134" t="str">
            <v>105490-P.S.R. EL DURAZNO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</row>
        <row r="135">
          <cell r="G135" t="str">
            <v>04303-MONTE PATRIA</v>
          </cell>
          <cell r="H135">
            <v>0</v>
          </cell>
          <cell r="I135">
            <v>0</v>
          </cell>
          <cell r="J135">
            <v>0</v>
          </cell>
          <cell r="K135">
            <v>3</v>
          </cell>
          <cell r="L135">
            <v>0</v>
          </cell>
          <cell r="M135">
            <v>0</v>
          </cell>
          <cell r="N135">
            <v>0</v>
          </cell>
          <cell r="O135">
            <v>3</v>
          </cell>
          <cell r="W135" t="str">
            <v>04303-MONTE PATRIA</v>
          </cell>
          <cell r="X135">
            <v>0</v>
          </cell>
          <cell r="Y135">
            <v>2</v>
          </cell>
          <cell r="Z135">
            <v>1</v>
          </cell>
          <cell r="AA135">
            <v>8</v>
          </cell>
          <cell r="AB135">
            <v>3</v>
          </cell>
          <cell r="AC135">
            <v>0</v>
          </cell>
          <cell r="AD135">
            <v>0</v>
          </cell>
          <cell r="AE135">
            <v>14</v>
          </cell>
        </row>
        <row r="136">
          <cell r="G136" t="str">
            <v>105307-CES. RURAL MONTE PATRIA</v>
          </cell>
          <cell r="H136">
            <v>0</v>
          </cell>
          <cell r="I136">
            <v>0</v>
          </cell>
          <cell r="J136">
            <v>0</v>
          </cell>
          <cell r="K136">
            <v>3</v>
          </cell>
          <cell r="L136">
            <v>0</v>
          </cell>
          <cell r="M136">
            <v>0</v>
          </cell>
          <cell r="N136">
            <v>0</v>
          </cell>
          <cell r="O136">
            <v>3</v>
          </cell>
          <cell r="W136" t="str">
            <v>105307-CES. RURAL MONTE PATRIA</v>
          </cell>
          <cell r="X136">
            <v>0</v>
          </cell>
          <cell r="Y136">
            <v>2</v>
          </cell>
          <cell r="Z136">
            <v>0</v>
          </cell>
          <cell r="AA136">
            <v>8</v>
          </cell>
          <cell r="AB136">
            <v>3</v>
          </cell>
          <cell r="AC136">
            <v>0</v>
          </cell>
          <cell r="AD136">
            <v>0</v>
          </cell>
          <cell r="AE136">
            <v>13</v>
          </cell>
        </row>
        <row r="137">
          <cell r="G137" t="str">
            <v>105311-CES. RURAL CHAÑARAL ALTO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W137" t="str">
            <v>105311-CES. RURAL CHAÑARAL ALTO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</row>
        <row r="138">
          <cell r="G138" t="str">
            <v>105312-CES. RURAL CAREN</v>
          </cell>
          <cell r="H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W138" t="str">
            <v>105312-CES. RURAL CAREN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</row>
        <row r="139">
          <cell r="G139" t="str">
            <v>105318-CES. RURAL EL PALQUI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W139" t="str">
            <v>105318-CES. RURAL EL PALQUI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</row>
        <row r="140">
          <cell r="G140" t="str">
            <v>105425-P.S.R. CHILECITO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W140" t="str">
            <v>105425-P.S.R. CHILECITO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</row>
        <row r="141">
          <cell r="G141" t="str">
            <v>105427-P.S.R. HACIENDA VALDIVIA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W141" t="str">
            <v>105427-P.S.R. HACIENDA VALDIVIA</v>
          </cell>
          <cell r="X141">
            <v>0</v>
          </cell>
          <cell r="Y141">
            <v>0</v>
          </cell>
          <cell r="Z141">
            <v>1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1</v>
          </cell>
        </row>
        <row r="142">
          <cell r="G142" t="str">
            <v>105428-P.S.R. HUATULAME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W142" t="str">
            <v>105428-P.S.R. HUATULAME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</row>
        <row r="143">
          <cell r="G143" t="str">
            <v>105430-P.S.R. MIALQUI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W143" t="str">
            <v>105430-P.S.R. MIALQUI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</row>
        <row r="144">
          <cell r="G144" t="str">
            <v>105431-P.S.R. PEDREGAL</v>
          </cell>
          <cell r="H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W144" t="str">
            <v>105431-P.S.R. PEDREGAL</v>
          </cell>
          <cell r="X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</row>
        <row r="145">
          <cell r="G145" t="str">
            <v>105432-P.S.R. RAPEL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W145" t="str">
            <v>105432-P.S.R. RAPEL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</row>
        <row r="146">
          <cell r="G146" t="str">
            <v>105435-P.S.R. TULAHUEN</v>
          </cell>
          <cell r="H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W146" t="str">
            <v>105435-P.S.R. TULAHUEN</v>
          </cell>
          <cell r="X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</row>
        <row r="147">
          <cell r="G147" t="str">
            <v>105436-P.S.R. EL MAITEN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W147" t="str">
            <v>105436-P.S.R. EL MAITEN</v>
          </cell>
          <cell r="X147">
            <v>0</v>
          </cell>
          <cell r="AA147">
            <v>0</v>
          </cell>
          <cell r="AB147">
            <v>0</v>
          </cell>
          <cell r="AD147">
            <v>0</v>
          </cell>
          <cell r="AE147">
            <v>0</v>
          </cell>
        </row>
        <row r="148">
          <cell r="G148" t="str">
            <v>105489-P.S.R. RAMADAS DE TULAHUEN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W148" t="str">
            <v>105489-P.S.R. RAMADAS DE TULAHUEN</v>
          </cell>
          <cell r="X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</row>
        <row r="149">
          <cell r="G149" t="str">
            <v>04304-PUNITAQUI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W149" t="str">
            <v>04304-PUNITAQUI</v>
          </cell>
          <cell r="X149">
            <v>0</v>
          </cell>
          <cell r="Y149">
            <v>0</v>
          </cell>
          <cell r="Z149">
            <v>154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154</v>
          </cell>
        </row>
        <row r="150">
          <cell r="G150" t="str">
            <v>105308-CES. RURAL PUNITAQUI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W150" t="str">
            <v>105308-CES. RURAL PUNITAQUI</v>
          </cell>
          <cell r="X150">
            <v>0</v>
          </cell>
          <cell r="Y150">
            <v>0</v>
          </cell>
          <cell r="Z150">
            <v>154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154</v>
          </cell>
        </row>
        <row r="151">
          <cell r="G151" t="str">
            <v>105440-P.S.R. DIVISADERO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W151" t="str">
            <v>105440-P.S.R. DIVISADERO</v>
          </cell>
          <cell r="AB151">
            <v>0</v>
          </cell>
          <cell r="AC151">
            <v>0</v>
          </cell>
          <cell r="AE151">
            <v>0</v>
          </cell>
        </row>
        <row r="152">
          <cell r="G152" t="str">
            <v>105442-P.S.R. SAN PEDRO DE QUILES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W152" t="str">
            <v>105442-P.S.R. SAN PEDRO DE QUILES</v>
          </cell>
          <cell r="Z152">
            <v>0</v>
          </cell>
          <cell r="AB152">
            <v>0</v>
          </cell>
          <cell r="AE152">
            <v>0</v>
          </cell>
        </row>
        <row r="153">
          <cell r="G153" t="str">
            <v xml:space="preserve">105508-P.S.R. EL PARRAL DE QUILES  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W153" t="str">
            <v xml:space="preserve">105508-P.S.R. EL PARRAL DE QUILES  </v>
          </cell>
          <cell r="Y153">
            <v>0</v>
          </cell>
          <cell r="AC153">
            <v>0</v>
          </cell>
          <cell r="AE153">
            <v>0</v>
          </cell>
        </row>
        <row r="154">
          <cell r="G154" t="str">
            <v>04305-RIO HURTADO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W154" t="str">
            <v>04305-RIO HURTADO</v>
          </cell>
          <cell r="X154">
            <v>0</v>
          </cell>
          <cell r="Y154">
            <v>37</v>
          </cell>
          <cell r="Z154">
            <v>55</v>
          </cell>
          <cell r="AA154">
            <v>127</v>
          </cell>
          <cell r="AB154">
            <v>0</v>
          </cell>
          <cell r="AC154">
            <v>0</v>
          </cell>
          <cell r="AD154">
            <v>0</v>
          </cell>
          <cell r="AE154">
            <v>219</v>
          </cell>
        </row>
        <row r="155">
          <cell r="G155" t="str">
            <v>105310-CES. RURAL PICHASCA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W155" t="str">
            <v>105310-CES. RURAL PICHASCA</v>
          </cell>
          <cell r="X155">
            <v>0</v>
          </cell>
          <cell r="Y155">
            <v>17</v>
          </cell>
          <cell r="Z155">
            <v>0</v>
          </cell>
          <cell r="AA155">
            <v>26</v>
          </cell>
          <cell r="AB155">
            <v>0</v>
          </cell>
          <cell r="AC155">
            <v>0</v>
          </cell>
          <cell r="AD155">
            <v>0</v>
          </cell>
          <cell r="AE155">
            <v>43</v>
          </cell>
        </row>
        <row r="156">
          <cell r="G156" t="str">
            <v>105409-P.S.R. EL CHAÑAR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W156" t="str">
            <v>105409-P.S.R. EL CHAÑAR</v>
          </cell>
          <cell r="X156">
            <v>0</v>
          </cell>
          <cell r="Y156">
            <v>0</v>
          </cell>
          <cell r="Z156">
            <v>0</v>
          </cell>
          <cell r="AA156">
            <v>8</v>
          </cell>
          <cell r="AB156">
            <v>0</v>
          </cell>
          <cell r="AC156">
            <v>0</v>
          </cell>
          <cell r="AD156">
            <v>0</v>
          </cell>
          <cell r="AE156">
            <v>8</v>
          </cell>
        </row>
        <row r="157">
          <cell r="G157" t="str">
            <v>105410-P.S.R. HURTADO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W157" t="str">
            <v>105410-P.S.R. HURTADO</v>
          </cell>
          <cell r="X157">
            <v>0</v>
          </cell>
          <cell r="Y157">
            <v>0</v>
          </cell>
          <cell r="Z157">
            <v>0</v>
          </cell>
          <cell r="AA157">
            <v>21</v>
          </cell>
          <cell r="AB157">
            <v>0</v>
          </cell>
          <cell r="AC157">
            <v>0</v>
          </cell>
          <cell r="AD157">
            <v>0</v>
          </cell>
          <cell r="AE157">
            <v>21</v>
          </cell>
        </row>
        <row r="158">
          <cell r="G158" t="str">
            <v>105411-P.S.R. LAS BREAS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W158" t="str">
            <v>105411-P.S.R. LAS BREAS</v>
          </cell>
          <cell r="X158">
            <v>0</v>
          </cell>
          <cell r="Y158">
            <v>0</v>
          </cell>
          <cell r="Z158">
            <v>0</v>
          </cell>
          <cell r="AA158">
            <v>21</v>
          </cell>
          <cell r="AB158">
            <v>0</v>
          </cell>
          <cell r="AC158">
            <v>0</v>
          </cell>
          <cell r="AD158">
            <v>0</v>
          </cell>
          <cell r="AE158">
            <v>21</v>
          </cell>
        </row>
        <row r="159">
          <cell r="G159" t="str">
            <v>105413-P.S.R. SAMO ALTO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W159" t="str">
            <v>105413-P.S.R. SAMO ALTO</v>
          </cell>
          <cell r="X159">
            <v>0</v>
          </cell>
          <cell r="Y159">
            <v>8</v>
          </cell>
          <cell r="Z159">
            <v>36</v>
          </cell>
          <cell r="AA159">
            <v>11</v>
          </cell>
          <cell r="AB159">
            <v>0</v>
          </cell>
          <cell r="AC159">
            <v>0</v>
          </cell>
          <cell r="AD159">
            <v>0</v>
          </cell>
          <cell r="AE159">
            <v>55</v>
          </cell>
        </row>
        <row r="160">
          <cell r="G160" t="str">
            <v>105414-P.S.R. SERON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W160" t="str">
            <v>105414-P.S.R. SERON</v>
          </cell>
          <cell r="X160">
            <v>0</v>
          </cell>
          <cell r="Y160">
            <v>0</v>
          </cell>
          <cell r="Z160">
            <v>0</v>
          </cell>
          <cell r="AA160">
            <v>37</v>
          </cell>
          <cell r="AB160">
            <v>0</v>
          </cell>
          <cell r="AC160">
            <v>0</v>
          </cell>
          <cell r="AD160">
            <v>0</v>
          </cell>
          <cell r="AE160">
            <v>37</v>
          </cell>
        </row>
        <row r="161">
          <cell r="G161" t="str">
            <v>105503-P.S.R. TABAQUEROS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W161" t="str">
            <v>105503-P.S.R. TABAQUEROS</v>
          </cell>
          <cell r="X161">
            <v>0</v>
          </cell>
          <cell r="Y161">
            <v>12</v>
          </cell>
          <cell r="Z161">
            <v>19</v>
          </cell>
          <cell r="AA161">
            <v>3</v>
          </cell>
          <cell r="AB161">
            <v>0</v>
          </cell>
          <cell r="AC161">
            <v>0</v>
          </cell>
          <cell r="AD161">
            <v>0</v>
          </cell>
          <cell r="AE161">
            <v>34</v>
          </cell>
        </row>
        <row r="162">
          <cell r="G162" t="str">
            <v>Total general</v>
          </cell>
          <cell r="H162">
            <v>41</v>
          </cell>
          <cell r="I162">
            <v>82</v>
          </cell>
          <cell r="J162">
            <v>37</v>
          </cell>
          <cell r="K162">
            <v>46</v>
          </cell>
          <cell r="L162">
            <v>50</v>
          </cell>
          <cell r="M162">
            <v>55</v>
          </cell>
          <cell r="N162">
            <v>36</v>
          </cell>
          <cell r="O162">
            <v>347</v>
          </cell>
          <cell r="W162" t="str">
            <v>Total general</v>
          </cell>
          <cell r="X162">
            <v>198</v>
          </cell>
          <cell r="Y162">
            <v>204</v>
          </cell>
          <cell r="Z162">
            <v>655</v>
          </cell>
          <cell r="AA162">
            <v>220</v>
          </cell>
          <cell r="AB162">
            <v>66</v>
          </cell>
          <cell r="AC162">
            <v>87</v>
          </cell>
          <cell r="AD162">
            <v>135</v>
          </cell>
          <cell r="AE162">
            <v>1565</v>
          </cell>
        </row>
      </sheetData>
      <sheetData sheetId="16">
        <row r="3">
          <cell r="G3" t="str">
            <v>Suma de Total</v>
          </cell>
          <cell r="H3" t="str">
            <v>Etiquetas de columna</v>
          </cell>
          <cell r="W3" t="str">
            <v>Suma de Total</v>
          </cell>
          <cell r="X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 t="str">
            <v>Total general</v>
          </cell>
          <cell r="W4" t="str">
            <v>Etiquetas de fila</v>
          </cell>
          <cell r="X4">
            <v>1</v>
          </cell>
          <cell r="Y4">
            <v>2</v>
          </cell>
          <cell r="Z4">
            <v>3</v>
          </cell>
          <cell r="AA4">
            <v>4</v>
          </cell>
          <cell r="AB4">
            <v>5</v>
          </cell>
          <cell r="AC4">
            <v>6</v>
          </cell>
          <cell r="AD4">
            <v>7</v>
          </cell>
          <cell r="AE4" t="str">
            <v>Total general</v>
          </cell>
        </row>
        <row r="5">
          <cell r="G5" t="str">
            <v>04101-LA SERENA</v>
          </cell>
          <cell r="H5">
            <v>15</v>
          </cell>
          <cell r="I5">
            <v>55</v>
          </cell>
          <cell r="J5">
            <v>92</v>
          </cell>
          <cell r="K5">
            <v>135</v>
          </cell>
          <cell r="L5">
            <v>103</v>
          </cell>
          <cell r="M5">
            <v>228</v>
          </cell>
          <cell r="N5">
            <v>213</v>
          </cell>
          <cell r="O5">
            <v>841</v>
          </cell>
          <cell r="W5" t="str">
            <v>04101-LA SERENA</v>
          </cell>
          <cell r="X5">
            <v>5</v>
          </cell>
          <cell r="Y5">
            <v>11</v>
          </cell>
          <cell r="Z5">
            <v>17</v>
          </cell>
          <cell r="AA5">
            <v>10</v>
          </cell>
          <cell r="AB5">
            <v>11</v>
          </cell>
          <cell r="AC5">
            <v>8</v>
          </cell>
          <cell r="AD5">
            <v>26</v>
          </cell>
          <cell r="AE5">
            <v>88</v>
          </cell>
        </row>
        <row r="6">
          <cell r="G6" t="str">
            <v>105011-PRAIS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W6" t="str">
            <v>105300-CES. CARDENAL CARO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1</v>
          </cell>
          <cell r="AD6">
            <v>0</v>
          </cell>
          <cell r="AE6">
            <v>1</v>
          </cell>
        </row>
        <row r="7">
          <cell r="G7" t="str">
            <v>105100-HOSPITAL LA SERENA</v>
          </cell>
          <cell r="H7">
            <v>0</v>
          </cell>
          <cell r="I7">
            <v>0</v>
          </cell>
          <cell r="J7">
            <v>80</v>
          </cell>
          <cell r="K7">
            <v>100</v>
          </cell>
          <cell r="L7">
            <v>35</v>
          </cell>
          <cell r="M7">
            <v>130</v>
          </cell>
          <cell r="N7">
            <v>85</v>
          </cell>
          <cell r="O7">
            <v>430</v>
          </cell>
          <cell r="W7" t="str">
            <v>105301-CES. LAS COMPAÑIAS</v>
          </cell>
          <cell r="X7">
            <v>0</v>
          </cell>
          <cell r="Y7">
            <v>2</v>
          </cell>
          <cell r="Z7">
            <v>11</v>
          </cell>
          <cell r="AA7">
            <v>2</v>
          </cell>
          <cell r="AB7">
            <v>2</v>
          </cell>
          <cell r="AC7">
            <v>2</v>
          </cell>
          <cell r="AD7">
            <v>3</v>
          </cell>
          <cell r="AE7">
            <v>22</v>
          </cell>
        </row>
        <row r="8">
          <cell r="G8" t="str">
            <v>105300-CES. CARDENAL CARO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16</v>
          </cell>
          <cell r="M8">
            <v>16</v>
          </cell>
          <cell r="N8">
            <v>6</v>
          </cell>
          <cell r="O8">
            <v>38</v>
          </cell>
          <cell r="W8" t="str">
            <v>105302-CES. PEDRO AGUIRRE C.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G9" t="str">
            <v>105301-CES. LAS COMPAÑIAS</v>
          </cell>
          <cell r="H9">
            <v>8</v>
          </cell>
          <cell r="I9">
            <v>4</v>
          </cell>
          <cell r="J9">
            <v>0</v>
          </cell>
          <cell r="K9">
            <v>7</v>
          </cell>
          <cell r="L9">
            <v>22</v>
          </cell>
          <cell r="M9">
            <v>41</v>
          </cell>
          <cell r="N9">
            <v>2</v>
          </cell>
          <cell r="O9">
            <v>84</v>
          </cell>
          <cell r="W9" t="str">
            <v>105313-CES. SCHAFFHAUSER</v>
          </cell>
          <cell r="X9">
            <v>4</v>
          </cell>
          <cell r="Y9">
            <v>3</v>
          </cell>
          <cell r="Z9">
            <v>4</v>
          </cell>
          <cell r="AA9">
            <v>4</v>
          </cell>
          <cell r="AB9">
            <v>4</v>
          </cell>
          <cell r="AC9">
            <v>3</v>
          </cell>
          <cell r="AD9">
            <v>6</v>
          </cell>
          <cell r="AE9">
            <v>28</v>
          </cell>
        </row>
        <row r="10">
          <cell r="G10" t="str">
            <v>105302-CES. PEDRO AGUIRRE C.</v>
          </cell>
          <cell r="H10">
            <v>0</v>
          </cell>
          <cell r="I10">
            <v>1</v>
          </cell>
          <cell r="J10">
            <v>1</v>
          </cell>
          <cell r="K10">
            <v>1</v>
          </cell>
          <cell r="L10">
            <v>0</v>
          </cell>
          <cell r="M10">
            <v>9</v>
          </cell>
          <cell r="N10">
            <v>16</v>
          </cell>
          <cell r="O10">
            <v>28</v>
          </cell>
          <cell r="W10" t="str">
            <v>105319-CES. CARDENAL R.S.H.</v>
          </cell>
          <cell r="X10">
            <v>0</v>
          </cell>
          <cell r="Y10">
            <v>4</v>
          </cell>
          <cell r="Z10">
            <v>0</v>
          </cell>
          <cell r="AA10">
            <v>0</v>
          </cell>
          <cell r="AB10">
            <v>2</v>
          </cell>
          <cell r="AC10">
            <v>1</v>
          </cell>
          <cell r="AD10">
            <v>12</v>
          </cell>
          <cell r="AE10">
            <v>19</v>
          </cell>
        </row>
        <row r="11">
          <cell r="G11" t="str">
            <v>105313-CES. SCHAFFHAUSER</v>
          </cell>
          <cell r="H11">
            <v>0</v>
          </cell>
          <cell r="I11">
            <v>50</v>
          </cell>
          <cell r="J11">
            <v>0</v>
          </cell>
          <cell r="K11">
            <v>2</v>
          </cell>
          <cell r="L11">
            <v>8</v>
          </cell>
          <cell r="M11">
            <v>2</v>
          </cell>
          <cell r="N11">
            <v>66</v>
          </cell>
          <cell r="O11">
            <v>128</v>
          </cell>
          <cell r="W11" t="str">
            <v>105325-CESFAM JUAN PABLO II</v>
          </cell>
          <cell r="X11">
            <v>1</v>
          </cell>
          <cell r="Y11">
            <v>2</v>
          </cell>
          <cell r="Z11">
            <v>0</v>
          </cell>
          <cell r="AA11">
            <v>0</v>
          </cell>
          <cell r="AB11">
            <v>0</v>
          </cell>
          <cell r="AC11">
            <v>1</v>
          </cell>
          <cell r="AD11">
            <v>3</v>
          </cell>
          <cell r="AE11">
            <v>7</v>
          </cell>
        </row>
        <row r="12">
          <cell r="G12" t="str">
            <v>105319-CES. CARDENAL R.S.H.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22</v>
          </cell>
          <cell r="N12">
            <v>20</v>
          </cell>
          <cell r="O12">
            <v>42</v>
          </cell>
          <cell r="W12" t="str">
            <v xml:space="preserve">105400-P.S.R. ALGARROBITO            </v>
          </cell>
          <cell r="X12">
            <v>0</v>
          </cell>
          <cell r="Y12">
            <v>0</v>
          </cell>
          <cell r="Z12">
            <v>0</v>
          </cell>
          <cell r="AA12">
            <v>2</v>
          </cell>
          <cell r="AB12">
            <v>0</v>
          </cell>
          <cell r="AC12">
            <v>0</v>
          </cell>
          <cell r="AD12">
            <v>1</v>
          </cell>
          <cell r="AE12">
            <v>3</v>
          </cell>
        </row>
        <row r="13">
          <cell r="G13" t="str">
            <v>105325-CESFAM JUAN PABLO II</v>
          </cell>
          <cell r="H13">
            <v>7</v>
          </cell>
          <cell r="I13">
            <v>0</v>
          </cell>
          <cell r="J13">
            <v>11</v>
          </cell>
          <cell r="K13">
            <v>25</v>
          </cell>
          <cell r="L13">
            <v>18</v>
          </cell>
          <cell r="M13">
            <v>8</v>
          </cell>
          <cell r="N13">
            <v>6</v>
          </cell>
          <cell r="O13">
            <v>75</v>
          </cell>
          <cell r="W13" t="str">
            <v>105401-P.S.R. LAS ROJAS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G14" t="str">
            <v xml:space="preserve">105400-P.S.R. ALGARROBITO            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2</v>
          </cell>
          <cell r="M14">
            <v>0</v>
          </cell>
          <cell r="N14">
            <v>8</v>
          </cell>
          <cell r="O14">
            <v>10</v>
          </cell>
          <cell r="W14" t="str">
            <v>105402-P.S.R. EL ROMERO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1</v>
          </cell>
          <cell r="AC14">
            <v>0</v>
          </cell>
          <cell r="AD14">
            <v>1</v>
          </cell>
          <cell r="AE14">
            <v>2</v>
          </cell>
        </row>
        <row r="15">
          <cell r="G15" t="str">
            <v>105401-P.S.R. LAS ROJAS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1</v>
          </cell>
          <cell r="O15">
            <v>1</v>
          </cell>
          <cell r="W15" t="str">
            <v>105499-P.S.R. LAMBERT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1</v>
          </cell>
          <cell r="AC15">
            <v>0</v>
          </cell>
          <cell r="AD15">
            <v>0</v>
          </cell>
          <cell r="AE15">
            <v>1</v>
          </cell>
        </row>
        <row r="16">
          <cell r="G16" t="str">
            <v>105402-P.S.R. EL ROMERO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3</v>
          </cell>
          <cell r="O16">
            <v>3</v>
          </cell>
          <cell r="W16" t="str">
            <v>105700-CECOF VILLA EL INDIO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G17" t="str">
            <v>105499-P.S.R. LAMBERT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W17" t="str">
            <v>105701-CECOF VILLA ALEMANIA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G18" t="str">
            <v>105700-CECOF VILLA EL INDIO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W18" t="str">
            <v>105702-CECOF VILLA LAMBERT</v>
          </cell>
          <cell r="X18">
            <v>0</v>
          </cell>
          <cell r="Y18">
            <v>0</v>
          </cell>
          <cell r="Z18">
            <v>2</v>
          </cell>
          <cell r="AA18">
            <v>2</v>
          </cell>
          <cell r="AB18">
            <v>0</v>
          </cell>
          <cell r="AC18">
            <v>0</v>
          </cell>
          <cell r="AD18">
            <v>0</v>
          </cell>
          <cell r="AE18">
            <v>4</v>
          </cell>
        </row>
        <row r="19">
          <cell r="G19" t="str">
            <v>105701-CECOF VILLA ALEMANIA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W19" t="str">
            <v>200402-CECOF ARCOS DE PINAMAR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1</v>
          </cell>
          <cell r="AC19">
            <v>0</v>
          </cell>
          <cell r="AD19">
            <v>0</v>
          </cell>
          <cell r="AE19">
            <v>1</v>
          </cell>
        </row>
        <row r="20">
          <cell r="G20" t="str">
            <v>105702-CECOF VILLA LAMBERT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  <cell r="N20">
            <v>0</v>
          </cell>
          <cell r="O20">
            <v>1</v>
          </cell>
          <cell r="W20" t="str">
            <v>04102-COQUIMBO</v>
          </cell>
          <cell r="X20">
            <v>23</v>
          </cell>
          <cell r="Y20">
            <v>20</v>
          </cell>
          <cell r="Z20">
            <v>14</v>
          </cell>
          <cell r="AA20">
            <v>12</v>
          </cell>
          <cell r="AB20">
            <v>14</v>
          </cell>
          <cell r="AC20">
            <v>6</v>
          </cell>
          <cell r="AD20">
            <v>37</v>
          </cell>
          <cell r="AE20">
            <v>126</v>
          </cell>
        </row>
        <row r="21">
          <cell r="G21" t="str">
            <v>200402-CECOF ARCOS DE PINAMAR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</v>
          </cell>
          <cell r="M21">
            <v>0</v>
          </cell>
          <cell r="N21">
            <v>0</v>
          </cell>
          <cell r="O21">
            <v>1</v>
          </cell>
          <cell r="W21" t="str">
            <v>105303-CES. SAN JUAN</v>
          </cell>
          <cell r="X21">
            <v>3</v>
          </cell>
          <cell r="Y21">
            <v>2</v>
          </cell>
          <cell r="Z21">
            <v>1</v>
          </cell>
          <cell r="AA21">
            <v>0</v>
          </cell>
          <cell r="AB21">
            <v>2</v>
          </cell>
          <cell r="AC21">
            <v>1</v>
          </cell>
          <cell r="AD21">
            <v>19</v>
          </cell>
          <cell r="AE21">
            <v>28</v>
          </cell>
        </row>
        <row r="22">
          <cell r="G22" t="str">
            <v>04102-COQUIMBO</v>
          </cell>
          <cell r="H22">
            <v>29</v>
          </cell>
          <cell r="I22">
            <v>66</v>
          </cell>
          <cell r="J22">
            <v>101</v>
          </cell>
          <cell r="K22">
            <v>50</v>
          </cell>
          <cell r="L22">
            <v>35</v>
          </cell>
          <cell r="M22">
            <v>28</v>
          </cell>
          <cell r="N22">
            <v>49</v>
          </cell>
          <cell r="O22">
            <v>358</v>
          </cell>
          <cell r="W22" t="str">
            <v>105304-CES. SANTA CECILIA</v>
          </cell>
          <cell r="X22">
            <v>6</v>
          </cell>
          <cell r="Y22">
            <v>5</v>
          </cell>
          <cell r="Z22">
            <v>5</v>
          </cell>
          <cell r="AA22">
            <v>5</v>
          </cell>
          <cell r="AB22">
            <v>7</v>
          </cell>
          <cell r="AC22">
            <v>4</v>
          </cell>
          <cell r="AD22">
            <v>7</v>
          </cell>
          <cell r="AE22">
            <v>39</v>
          </cell>
        </row>
        <row r="23">
          <cell r="G23" t="str">
            <v>105101-HOSPITAL COQUIMBO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W23" t="str">
            <v>105305-CES. TIERRAS BLANCAS</v>
          </cell>
          <cell r="X23">
            <v>6</v>
          </cell>
          <cell r="Y23">
            <v>7</v>
          </cell>
          <cell r="Z23">
            <v>0</v>
          </cell>
          <cell r="AA23">
            <v>3</v>
          </cell>
          <cell r="AB23">
            <v>2</v>
          </cell>
          <cell r="AC23">
            <v>0</v>
          </cell>
          <cell r="AD23">
            <v>7</v>
          </cell>
          <cell r="AE23">
            <v>25</v>
          </cell>
        </row>
        <row r="24">
          <cell r="G24" t="str">
            <v>105303-CES. SAN JUAN</v>
          </cell>
          <cell r="H24">
            <v>2</v>
          </cell>
          <cell r="I24">
            <v>0</v>
          </cell>
          <cell r="J24">
            <v>1</v>
          </cell>
          <cell r="K24">
            <v>2</v>
          </cell>
          <cell r="L24">
            <v>1</v>
          </cell>
          <cell r="M24">
            <v>1</v>
          </cell>
          <cell r="N24">
            <v>22</v>
          </cell>
          <cell r="O24">
            <v>29</v>
          </cell>
          <cell r="W24" t="str">
            <v>105321-CES. RURAL  TONGOY</v>
          </cell>
          <cell r="X24">
            <v>0</v>
          </cell>
          <cell r="Y24">
            <v>0</v>
          </cell>
          <cell r="Z24">
            <v>0</v>
          </cell>
          <cell r="AA24">
            <v>1</v>
          </cell>
          <cell r="AB24">
            <v>0</v>
          </cell>
          <cell r="AC24">
            <v>0</v>
          </cell>
          <cell r="AD24">
            <v>0</v>
          </cell>
          <cell r="AE24">
            <v>1</v>
          </cell>
        </row>
        <row r="25">
          <cell r="G25" t="str">
            <v>105304-CES. SANTA CECILIA</v>
          </cell>
          <cell r="H25">
            <v>11</v>
          </cell>
          <cell r="I25">
            <v>15</v>
          </cell>
          <cell r="J25">
            <v>6</v>
          </cell>
          <cell r="K25">
            <v>5</v>
          </cell>
          <cell r="L25">
            <v>5</v>
          </cell>
          <cell r="M25">
            <v>1</v>
          </cell>
          <cell r="N25">
            <v>6</v>
          </cell>
          <cell r="O25">
            <v>49</v>
          </cell>
          <cell r="W25" t="str">
            <v>105323-CES. DR. SERGIO AGUILAR</v>
          </cell>
          <cell r="X25">
            <v>7</v>
          </cell>
          <cell r="Y25">
            <v>4</v>
          </cell>
          <cell r="Z25">
            <v>5</v>
          </cell>
          <cell r="AA25">
            <v>1</v>
          </cell>
          <cell r="AB25">
            <v>2</v>
          </cell>
          <cell r="AC25">
            <v>1</v>
          </cell>
          <cell r="AD25">
            <v>1</v>
          </cell>
          <cell r="AE25">
            <v>21</v>
          </cell>
        </row>
        <row r="26">
          <cell r="G26" t="str">
            <v>105305-CES. TIERRAS BLANCAS</v>
          </cell>
          <cell r="H26">
            <v>2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1</v>
          </cell>
          <cell r="O26">
            <v>3</v>
          </cell>
          <cell r="W26" t="str">
            <v xml:space="preserve">105404-P.S.R. EL TANGUE                         </v>
          </cell>
          <cell r="AC26">
            <v>0</v>
          </cell>
          <cell r="AE26">
            <v>0</v>
          </cell>
        </row>
        <row r="27">
          <cell r="G27" t="str">
            <v>105321-CES. RURAL  TONGOY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N27">
            <v>0</v>
          </cell>
          <cell r="O27">
            <v>0</v>
          </cell>
          <cell r="W27" t="str">
            <v>105405-P.S.R. GUANAQUEROS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E27">
            <v>0</v>
          </cell>
        </row>
        <row r="28">
          <cell r="G28" t="str">
            <v>105323-CES. DR. SERGIO AGUILAR</v>
          </cell>
          <cell r="H28">
            <v>14</v>
          </cell>
          <cell r="I28">
            <v>23</v>
          </cell>
          <cell r="J28">
            <v>1</v>
          </cell>
          <cell r="K28">
            <v>0</v>
          </cell>
          <cell r="L28">
            <v>5</v>
          </cell>
          <cell r="M28">
            <v>4</v>
          </cell>
          <cell r="N28">
            <v>0</v>
          </cell>
          <cell r="O28">
            <v>47</v>
          </cell>
          <cell r="W28" t="str">
            <v>105406-P.S.R. PAN DE AZUCAR</v>
          </cell>
          <cell r="X28">
            <v>0</v>
          </cell>
          <cell r="Y28">
            <v>0</v>
          </cell>
          <cell r="Z28">
            <v>1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1</v>
          </cell>
        </row>
        <row r="29">
          <cell r="G29" t="str">
            <v xml:space="preserve">105404-P.S.R. EL TANGUE                         </v>
          </cell>
          <cell r="I29">
            <v>0</v>
          </cell>
          <cell r="K29">
            <v>0</v>
          </cell>
          <cell r="N29">
            <v>0</v>
          </cell>
          <cell r="O29">
            <v>0</v>
          </cell>
          <cell r="W29" t="str">
            <v>105407-P.S.R. TAMBILLOS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G30" t="str">
            <v>105405-P.S.R. GUANAQUEROS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O30">
            <v>0</v>
          </cell>
          <cell r="W30" t="str">
            <v>105705-CECOF EL ALBA</v>
          </cell>
          <cell r="X30">
            <v>1</v>
          </cell>
          <cell r="Y30">
            <v>0</v>
          </cell>
          <cell r="Z30">
            <v>1</v>
          </cell>
          <cell r="AA30">
            <v>2</v>
          </cell>
          <cell r="AB30">
            <v>0</v>
          </cell>
          <cell r="AC30">
            <v>0</v>
          </cell>
          <cell r="AD30">
            <v>1</v>
          </cell>
          <cell r="AE30">
            <v>5</v>
          </cell>
        </row>
        <row r="31">
          <cell r="G31" t="str">
            <v>105406-P.S.R. PAN DE AZUCAR</v>
          </cell>
          <cell r="H31">
            <v>0</v>
          </cell>
          <cell r="I31">
            <v>0</v>
          </cell>
          <cell r="J31">
            <v>70</v>
          </cell>
          <cell r="K31">
            <v>17</v>
          </cell>
          <cell r="L31">
            <v>0</v>
          </cell>
          <cell r="M31">
            <v>0</v>
          </cell>
          <cell r="N31">
            <v>0</v>
          </cell>
          <cell r="O31">
            <v>87</v>
          </cell>
          <cell r="W31" t="str">
            <v>200273-CECOF PUNTA MIRA</v>
          </cell>
          <cell r="X31">
            <v>0</v>
          </cell>
          <cell r="Y31">
            <v>2</v>
          </cell>
          <cell r="Z31">
            <v>1</v>
          </cell>
          <cell r="AA31">
            <v>0</v>
          </cell>
          <cell r="AB31">
            <v>1</v>
          </cell>
          <cell r="AC31">
            <v>0</v>
          </cell>
          <cell r="AD31">
            <v>2</v>
          </cell>
          <cell r="AE31">
            <v>6</v>
          </cell>
        </row>
        <row r="32">
          <cell r="G32" t="str">
            <v>105407-P.S.R. TAMBILLOS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W32" t="str">
            <v>04103-ANDACOLLO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13</v>
          </cell>
          <cell r="AD32">
            <v>0</v>
          </cell>
          <cell r="AE32">
            <v>13</v>
          </cell>
        </row>
        <row r="33">
          <cell r="G33" t="str">
            <v>105600-COSAM Tierras Blancas (CESAM)</v>
          </cell>
          <cell r="H33">
            <v>0</v>
          </cell>
          <cell r="I33">
            <v>28</v>
          </cell>
          <cell r="J33">
            <v>23</v>
          </cell>
          <cell r="K33">
            <v>26</v>
          </cell>
          <cell r="L33">
            <v>24</v>
          </cell>
          <cell r="M33">
            <v>22</v>
          </cell>
          <cell r="N33">
            <v>20</v>
          </cell>
          <cell r="O33">
            <v>143</v>
          </cell>
          <cell r="W33" t="str">
            <v>105106-HOSPITAL ANDACOLLO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13</v>
          </cell>
          <cell r="AD33">
            <v>0</v>
          </cell>
          <cell r="AE33">
            <v>13</v>
          </cell>
        </row>
        <row r="34">
          <cell r="G34" t="str">
            <v>105705-CECOF EL ALBA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W34" t="str">
            <v>04104-LA HIGUERA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2</v>
          </cell>
          <cell r="AC34">
            <v>0</v>
          </cell>
          <cell r="AD34">
            <v>0</v>
          </cell>
          <cell r="AE34">
            <v>2</v>
          </cell>
        </row>
        <row r="35">
          <cell r="G35" t="str">
            <v>200273-CECOF PUNTA MIRA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W35" t="str">
            <v>105314-CES. LA HIGUERA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2</v>
          </cell>
          <cell r="AC35">
            <v>0</v>
          </cell>
          <cell r="AD35">
            <v>0</v>
          </cell>
          <cell r="AE35">
            <v>2</v>
          </cell>
        </row>
        <row r="36">
          <cell r="G36" t="str">
            <v>04103-ANDACOLLO</v>
          </cell>
          <cell r="H36">
            <v>0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3</v>
          </cell>
          <cell r="N36">
            <v>1</v>
          </cell>
          <cell r="O36">
            <v>5</v>
          </cell>
          <cell r="W36" t="str">
            <v xml:space="preserve">105500-P.S.R. CALETA HORNOS        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G37" t="str">
            <v>105106-HOSPITAL ANDACOLLO</v>
          </cell>
          <cell r="H37">
            <v>0</v>
          </cell>
          <cell r="I37">
            <v>0</v>
          </cell>
          <cell r="J37">
            <v>0</v>
          </cell>
          <cell r="K37">
            <v>1</v>
          </cell>
          <cell r="L37">
            <v>0</v>
          </cell>
          <cell r="M37">
            <v>3</v>
          </cell>
          <cell r="N37">
            <v>1</v>
          </cell>
          <cell r="O37">
            <v>5</v>
          </cell>
          <cell r="W37" t="str">
            <v>105505-P.S.R. LOS CHOROS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G38" t="str">
            <v>04104-LA HIGUERA</v>
          </cell>
          <cell r="H38">
            <v>4</v>
          </cell>
          <cell r="I38">
            <v>3</v>
          </cell>
          <cell r="J38">
            <v>4</v>
          </cell>
          <cell r="K38">
            <v>4</v>
          </cell>
          <cell r="L38">
            <v>3</v>
          </cell>
          <cell r="M38">
            <v>0</v>
          </cell>
          <cell r="N38">
            <v>0</v>
          </cell>
          <cell r="O38">
            <v>18</v>
          </cell>
          <cell r="W38" t="str">
            <v>105506-P.S.R. EL TRAPICHE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G39" t="str">
            <v>105314-CES. LA HIGUERA</v>
          </cell>
          <cell r="H39">
            <v>2</v>
          </cell>
          <cell r="I39">
            <v>3</v>
          </cell>
          <cell r="J39">
            <v>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O39">
            <v>8</v>
          </cell>
          <cell r="W39" t="str">
            <v>04105-PAIHUANO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</row>
        <row r="40">
          <cell r="G40" t="str">
            <v xml:space="preserve">105500-P.S.R. CALETA HORNOS        </v>
          </cell>
          <cell r="H40">
            <v>2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2</v>
          </cell>
          <cell r="W40" t="str">
            <v>105306-CES. PAIHUANO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</row>
        <row r="41">
          <cell r="G41" t="str">
            <v>105505-P.S.R. LOS CHOROS</v>
          </cell>
          <cell r="H41">
            <v>0</v>
          </cell>
          <cell r="I41">
            <v>0</v>
          </cell>
          <cell r="J41">
            <v>0</v>
          </cell>
          <cell r="K41">
            <v>2</v>
          </cell>
          <cell r="L41">
            <v>2</v>
          </cell>
          <cell r="M41">
            <v>0</v>
          </cell>
          <cell r="N41">
            <v>0</v>
          </cell>
          <cell r="O41">
            <v>4</v>
          </cell>
          <cell r="W41" t="str">
            <v>105475-P.S.R. HORCON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</row>
        <row r="42">
          <cell r="G42" t="str">
            <v>105506-P.S.R. EL TRAPICHE</v>
          </cell>
          <cell r="H42">
            <v>0</v>
          </cell>
          <cell r="I42">
            <v>0</v>
          </cell>
          <cell r="J42">
            <v>2</v>
          </cell>
          <cell r="K42">
            <v>1</v>
          </cell>
          <cell r="L42">
            <v>1</v>
          </cell>
          <cell r="M42">
            <v>0</v>
          </cell>
          <cell r="N42">
            <v>0</v>
          </cell>
          <cell r="O42">
            <v>4</v>
          </cell>
          <cell r="W42" t="str">
            <v>105476-P.S.R. MONTE GRANDE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</row>
        <row r="43">
          <cell r="G43" t="str">
            <v>04105-PAIHUANO</v>
          </cell>
          <cell r="H43">
            <v>0</v>
          </cell>
          <cell r="I43">
            <v>0</v>
          </cell>
          <cell r="J43">
            <v>0</v>
          </cell>
          <cell r="K43">
            <v>2</v>
          </cell>
          <cell r="L43">
            <v>1</v>
          </cell>
          <cell r="M43">
            <v>7</v>
          </cell>
          <cell r="N43">
            <v>2</v>
          </cell>
          <cell r="O43">
            <v>12</v>
          </cell>
          <cell r="W43" t="str">
            <v>105477-P.S.R. PISCO ELQUI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</row>
        <row r="44">
          <cell r="G44" t="str">
            <v>105306-CES. PAIHUANO</v>
          </cell>
          <cell r="H44">
            <v>0</v>
          </cell>
          <cell r="I44">
            <v>0</v>
          </cell>
          <cell r="J44">
            <v>0</v>
          </cell>
          <cell r="K44">
            <v>2</v>
          </cell>
          <cell r="L44">
            <v>1</v>
          </cell>
          <cell r="M44">
            <v>6</v>
          </cell>
          <cell r="N44">
            <v>0</v>
          </cell>
          <cell r="O44">
            <v>9</v>
          </cell>
          <cell r="W44" t="str">
            <v>04106-VICUÑA</v>
          </cell>
          <cell r="X44">
            <v>0</v>
          </cell>
          <cell r="Y44">
            <v>0</v>
          </cell>
          <cell r="Z44">
            <v>0</v>
          </cell>
          <cell r="AA44">
            <v>2</v>
          </cell>
          <cell r="AB44">
            <v>0</v>
          </cell>
          <cell r="AC44">
            <v>1</v>
          </cell>
          <cell r="AD44">
            <v>0</v>
          </cell>
          <cell r="AE44">
            <v>3</v>
          </cell>
        </row>
        <row r="45">
          <cell r="G45" t="str">
            <v>105475-P.S.R. HORCON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1</v>
          </cell>
          <cell r="N45">
            <v>0</v>
          </cell>
          <cell r="O45">
            <v>1</v>
          </cell>
          <cell r="W45" t="str">
            <v>105107-HOSPITAL VICUÑA</v>
          </cell>
          <cell r="X45">
            <v>0</v>
          </cell>
          <cell r="Y45">
            <v>0</v>
          </cell>
          <cell r="Z45">
            <v>0</v>
          </cell>
          <cell r="AA45">
            <v>2</v>
          </cell>
          <cell r="AB45">
            <v>0</v>
          </cell>
          <cell r="AC45">
            <v>1</v>
          </cell>
          <cell r="AD45">
            <v>0</v>
          </cell>
          <cell r="AE45">
            <v>3</v>
          </cell>
        </row>
        <row r="46">
          <cell r="G46" t="str">
            <v>105476-P.S.R. MONTE GRANDE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W46" t="str">
            <v>105467-P.S.R. DIAGUITAS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</row>
        <row r="47">
          <cell r="G47" t="str">
            <v>105477-P.S.R. PISCO ELQUI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2</v>
          </cell>
          <cell r="O47">
            <v>2</v>
          </cell>
          <cell r="W47" t="str">
            <v>105468-P.S.R. EL MOLLE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</row>
        <row r="48">
          <cell r="G48" t="str">
            <v>04106-VICUÑA</v>
          </cell>
          <cell r="H48">
            <v>0</v>
          </cell>
          <cell r="I48">
            <v>1</v>
          </cell>
          <cell r="J48">
            <v>7</v>
          </cell>
          <cell r="K48">
            <v>4</v>
          </cell>
          <cell r="L48">
            <v>12</v>
          </cell>
          <cell r="M48">
            <v>12</v>
          </cell>
          <cell r="N48">
            <v>9</v>
          </cell>
          <cell r="O48">
            <v>45</v>
          </cell>
          <cell r="W48" t="str">
            <v>105469-P.S.R. EL TAMBO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</row>
        <row r="49">
          <cell r="G49" t="str">
            <v>105107-HOSPITAL VICUÑA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W49" t="str">
            <v>105470-P.S.R. HUANTA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E49">
            <v>0</v>
          </cell>
        </row>
        <row r="50">
          <cell r="G50" t="str">
            <v>105467-P.S.R. DIAGUITAS</v>
          </cell>
          <cell r="H50">
            <v>0</v>
          </cell>
          <cell r="I50">
            <v>1</v>
          </cell>
          <cell r="J50">
            <v>5</v>
          </cell>
          <cell r="K50">
            <v>1</v>
          </cell>
          <cell r="L50">
            <v>1</v>
          </cell>
          <cell r="M50">
            <v>2</v>
          </cell>
          <cell r="N50">
            <v>0</v>
          </cell>
          <cell r="O50">
            <v>10</v>
          </cell>
          <cell r="W50" t="str">
            <v>105471-P.S.R. PERALILLO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</row>
        <row r="51">
          <cell r="G51" t="str">
            <v>105468-P.S.R. EL MOLLE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1</v>
          </cell>
          <cell r="N51">
            <v>0</v>
          </cell>
          <cell r="O51">
            <v>1</v>
          </cell>
          <cell r="W51" t="str">
            <v>105472-P.S.R. RIVADAVIA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</row>
        <row r="52">
          <cell r="G52" t="str">
            <v>105469-P.S.R. EL TAMBO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W52" t="str">
            <v>105473-P.S.R. TALCUNA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</row>
        <row r="53">
          <cell r="G53" t="str">
            <v>105470-P.S.R. HUANTA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M53">
            <v>0</v>
          </cell>
          <cell r="N53">
            <v>0</v>
          </cell>
          <cell r="O53">
            <v>0</v>
          </cell>
          <cell r="W53" t="str">
            <v>105474-P.S.R. CHAPILCA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</row>
        <row r="54">
          <cell r="G54" t="str">
            <v>105471-P.S.R. PERALILLO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1</v>
          </cell>
          <cell r="M54">
            <v>1</v>
          </cell>
          <cell r="N54">
            <v>2</v>
          </cell>
          <cell r="O54">
            <v>4</v>
          </cell>
          <cell r="W54" t="str">
            <v>105502-P.S.R. CALINGASTA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</row>
        <row r="55">
          <cell r="G55" t="str">
            <v>105472-P.S.R. RIVADAVIA</v>
          </cell>
          <cell r="H55">
            <v>0</v>
          </cell>
          <cell r="I55">
            <v>0</v>
          </cell>
          <cell r="J55">
            <v>0</v>
          </cell>
          <cell r="K55">
            <v>2</v>
          </cell>
          <cell r="L55">
            <v>3</v>
          </cell>
          <cell r="M55">
            <v>2</v>
          </cell>
          <cell r="N55">
            <v>4</v>
          </cell>
          <cell r="O55">
            <v>11</v>
          </cell>
          <cell r="W55" t="str">
            <v>105509-P.S.R. GUALLIGUAICA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</row>
        <row r="56">
          <cell r="G56" t="str">
            <v>105473-P.S.R. TALCUNA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6</v>
          </cell>
          <cell r="M56">
            <v>0</v>
          </cell>
          <cell r="N56">
            <v>0</v>
          </cell>
          <cell r="O56">
            <v>6</v>
          </cell>
          <cell r="W56" t="str">
            <v>04201-ILLAPEL</v>
          </cell>
          <cell r="X56">
            <v>0</v>
          </cell>
          <cell r="Y56">
            <v>2</v>
          </cell>
          <cell r="Z56">
            <v>0</v>
          </cell>
          <cell r="AA56">
            <v>2</v>
          </cell>
          <cell r="AB56">
            <v>3</v>
          </cell>
          <cell r="AC56">
            <v>3</v>
          </cell>
          <cell r="AD56">
            <v>14</v>
          </cell>
          <cell r="AE56">
            <v>24</v>
          </cell>
        </row>
        <row r="57">
          <cell r="G57" t="str">
            <v>105474-P.S.R. CHAPILCA</v>
          </cell>
          <cell r="H57">
            <v>0</v>
          </cell>
          <cell r="I57">
            <v>0</v>
          </cell>
          <cell r="J57">
            <v>2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2</v>
          </cell>
          <cell r="W57" t="str">
            <v>105326-CESFAM SAN RAFAEL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</row>
        <row r="58">
          <cell r="G58" t="str">
            <v>105502-P.S.R. CALINGASTA</v>
          </cell>
          <cell r="H58">
            <v>0</v>
          </cell>
          <cell r="I58">
            <v>0</v>
          </cell>
          <cell r="J58">
            <v>0</v>
          </cell>
          <cell r="K58">
            <v>1</v>
          </cell>
          <cell r="L58">
            <v>1</v>
          </cell>
          <cell r="M58">
            <v>6</v>
          </cell>
          <cell r="N58">
            <v>3</v>
          </cell>
          <cell r="O58">
            <v>11</v>
          </cell>
          <cell r="W58" t="str">
            <v xml:space="preserve">105443-P.S.R. CARCAMO                   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</row>
        <row r="59">
          <cell r="G59" t="str">
            <v>105509-P.S.R. GUALLIGUAICA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W59" t="str">
            <v>105444-P.S.R. HUINTIL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</row>
        <row r="60">
          <cell r="G60" t="str">
            <v>04201-ILLAPEL</v>
          </cell>
          <cell r="H60">
            <v>5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5</v>
          </cell>
          <cell r="W60" t="str">
            <v>105445-P.S.R. LIMAHUIDA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</row>
        <row r="61">
          <cell r="G61" t="str">
            <v>105103-HOSPITAL ILLAPEL</v>
          </cell>
          <cell r="H61">
            <v>5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5</v>
          </cell>
          <cell r="W61" t="str">
            <v>105446-P.S.R. MATANCILLA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</row>
        <row r="62">
          <cell r="G62" t="str">
            <v>105326-CESFAM SAN RAFAEL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W62" t="str">
            <v>105447-P.S.R. PERALILLO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</row>
        <row r="63">
          <cell r="G63" t="str">
            <v xml:space="preserve">105443-P.S.R. CARCAMO                   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W63" t="str">
            <v>105448-P.S.R. SANTA VIRGINIA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</row>
        <row r="64">
          <cell r="G64" t="str">
            <v>105444-P.S.R. HUINTIL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W64" t="str">
            <v>105449-P.S.R. TUNGA NORTE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E64">
            <v>0</v>
          </cell>
        </row>
        <row r="65">
          <cell r="G65" t="str">
            <v>105445-P.S.R. LIMAHUIDA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W65" t="str">
            <v>105485-P.S.R. PLAN DE HORNOS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</row>
        <row r="66">
          <cell r="G66" t="str">
            <v>105446-P.S.R. MATANCILLA</v>
          </cell>
          <cell r="H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W66" t="str">
            <v>105486-P.S.R. TUNGA SUR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E66">
            <v>0</v>
          </cell>
        </row>
        <row r="67">
          <cell r="G67" t="str">
            <v>105447-P.S.R. PERALILLO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W67" t="str">
            <v>105487-P.S.R. CAÑAS UNO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</row>
        <row r="68">
          <cell r="G68" t="str">
            <v>105448-P.S.R. SANTA VIRGINIA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W68" t="str">
            <v>105496-P.S.R. PINTACURA SUR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</row>
        <row r="69">
          <cell r="G69" t="str">
            <v>105449-P.S.R. TUNGA NORTE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W69" t="str">
            <v>105504-P.S.R. SOCAVON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</row>
        <row r="70">
          <cell r="G70" t="str">
            <v>105485-P.S.R. PLAN DE HORNOS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W70" t="str">
            <v>200366-CESFAM URBANO II</v>
          </cell>
          <cell r="X70">
            <v>0</v>
          </cell>
          <cell r="Y70">
            <v>2</v>
          </cell>
          <cell r="Z70">
            <v>0</v>
          </cell>
          <cell r="AA70">
            <v>2</v>
          </cell>
          <cell r="AB70">
            <v>3</v>
          </cell>
          <cell r="AC70">
            <v>3</v>
          </cell>
          <cell r="AD70">
            <v>14</v>
          </cell>
          <cell r="AE70">
            <v>24</v>
          </cell>
        </row>
        <row r="71">
          <cell r="G71" t="str">
            <v>105486-P.S.R. TUNGA SUR</v>
          </cell>
          <cell r="H71">
            <v>0</v>
          </cell>
          <cell r="I71">
            <v>0</v>
          </cell>
          <cell r="J71">
            <v>0</v>
          </cell>
          <cell r="M71">
            <v>0</v>
          </cell>
          <cell r="N71">
            <v>0</v>
          </cell>
          <cell r="O71">
            <v>0</v>
          </cell>
          <cell r="W71" t="str">
            <v>04202-CANELA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</row>
        <row r="72">
          <cell r="G72" t="str">
            <v>105487-P.S.R. CAÑAS UNO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W72" t="str">
            <v>105309-CES. RURAL CANELA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</row>
        <row r="73">
          <cell r="G73" t="str">
            <v>105496-P.S.R. PINTACURA SUR</v>
          </cell>
          <cell r="H73">
            <v>0</v>
          </cell>
          <cell r="J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W73" t="str">
            <v xml:space="preserve">105450-P.S.R. MINCHA NORTE            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</row>
        <row r="74">
          <cell r="G74" t="str">
            <v>105504-P.S.R. SOCAVON</v>
          </cell>
          <cell r="H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W74" t="str">
            <v>105451-P.S.R. AGUA FRIA</v>
          </cell>
          <cell r="Z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</row>
        <row r="75">
          <cell r="G75" t="str">
            <v>200366-CESFAM URBANO II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W75" t="str">
            <v>105482-P.S.R. CANELA ALTA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</row>
        <row r="76">
          <cell r="G76" t="str">
            <v>04202-CANELA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W76" t="str">
            <v>105483-P.S.R. LOS RULOS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</row>
        <row r="77">
          <cell r="G77" t="str">
            <v>105309-CES. RURAL CANELA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W77" t="str">
            <v>105484-P.S.R. HUENTELAUQUEN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</row>
        <row r="78">
          <cell r="G78" t="str">
            <v xml:space="preserve">105450-P.S.R. MINCHA NORTE            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W78" t="str">
            <v>105488-P.S.R. ESPIRITU SANTO</v>
          </cell>
          <cell r="Y78">
            <v>0</v>
          </cell>
          <cell r="Z78">
            <v>0</v>
          </cell>
          <cell r="AA78">
            <v>0</v>
          </cell>
          <cell r="AD78">
            <v>0</v>
          </cell>
          <cell r="AE78">
            <v>0</v>
          </cell>
        </row>
        <row r="79">
          <cell r="G79" t="str">
            <v>105451-P.S.R. AGUA FRIA</v>
          </cell>
          <cell r="H79">
            <v>0</v>
          </cell>
          <cell r="I79">
            <v>0</v>
          </cell>
          <cell r="K79">
            <v>0</v>
          </cell>
          <cell r="L79">
            <v>0</v>
          </cell>
          <cell r="M79">
            <v>0</v>
          </cell>
          <cell r="O79">
            <v>0</v>
          </cell>
          <cell r="W79" t="str">
            <v>105493-P.S.R. MINCHA SUR</v>
          </cell>
          <cell r="Z79">
            <v>0</v>
          </cell>
          <cell r="AB79">
            <v>0</v>
          </cell>
          <cell r="AC79">
            <v>0</v>
          </cell>
          <cell r="AE79">
            <v>0</v>
          </cell>
        </row>
        <row r="80">
          <cell r="G80" t="str">
            <v>105482-P.S.R. CANELA ALTA</v>
          </cell>
          <cell r="M80">
            <v>0</v>
          </cell>
          <cell r="N80">
            <v>0</v>
          </cell>
          <cell r="O80">
            <v>0</v>
          </cell>
          <cell r="W80" t="str">
            <v>105497-P.S.R. JABONERIA</v>
          </cell>
          <cell r="Z80">
            <v>0</v>
          </cell>
          <cell r="AB80">
            <v>0</v>
          </cell>
          <cell r="AE80">
            <v>0</v>
          </cell>
        </row>
        <row r="81">
          <cell r="G81" t="str">
            <v>105483-P.S.R. LOS RULOS</v>
          </cell>
          <cell r="I81">
            <v>0</v>
          </cell>
          <cell r="M81">
            <v>0</v>
          </cell>
          <cell r="N81">
            <v>0</v>
          </cell>
          <cell r="O81">
            <v>0</v>
          </cell>
          <cell r="W81" t="str">
            <v>105498-P.S.R. QUEBRADA DE LINARES</v>
          </cell>
          <cell r="X81">
            <v>0</v>
          </cell>
          <cell r="AA81">
            <v>0</v>
          </cell>
          <cell r="AC81">
            <v>0</v>
          </cell>
          <cell r="AE81">
            <v>0</v>
          </cell>
        </row>
        <row r="82">
          <cell r="G82" t="str">
            <v>105484-P.S.R. HUENTELAUQUEN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W82" t="str">
            <v>04203-LOS VILOS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2</v>
          </cell>
          <cell r="AD82">
            <v>0</v>
          </cell>
          <cell r="AE82">
            <v>2</v>
          </cell>
        </row>
        <row r="83">
          <cell r="G83" t="str">
            <v>105493-P.S.R. MINCHA SUR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N83">
            <v>0</v>
          </cell>
          <cell r="O83">
            <v>0</v>
          </cell>
          <cell r="W83" t="str">
            <v>105108-HOSPITAL LOS VILOS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2</v>
          </cell>
          <cell r="AD83">
            <v>0</v>
          </cell>
          <cell r="AE83">
            <v>2</v>
          </cell>
        </row>
        <row r="84">
          <cell r="G84" t="str">
            <v>105497-P.S.R. JABONERIA</v>
          </cell>
          <cell r="K84">
            <v>0</v>
          </cell>
          <cell r="L84">
            <v>0</v>
          </cell>
          <cell r="M84">
            <v>0</v>
          </cell>
          <cell r="O84">
            <v>0</v>
          </cell>
          <cell r="W84" t="str">
            <v xml:space="preserve">105478-P.S.R. CAIMANES                   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</row>
        <row r="85">
          <cell r="G85" t="str">
            <v>105498-P.S.R. QUEBRADA DE LINARES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M85">
            <v>0</v>
          </cell>
          <cell r="O85">
            <v>0</v>
          </cell>
          <cell r="W85" t="str">
            <v>105479-P.S.R. GUANGUALI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</row>
        <row r="86">
          <cell r="G86" t="str">
            <v>04203-LOS VILOS</v>
          </cell>
          <cell r="H86">
            <v>0</v>
          </cell>
          <cell r="I86">
            <v>1</v>
          </cell>
          <cell r="J86">
            <v>0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O86">
            <v>2</v>
          </cell>
          <cell r="W86" t="str">
            <v>105480-P.S.R. QUILIMARI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</row>
        <row r="87">
          <cell r="G87" t="str">
            <v>105108-HOSPITAL LOS VILOS</v>
          </cell>
          <cell r="H87">
            <v>0</v>
          </cell>
          <cell r="I87">
            <v>1</v>
          </cell>
          <cell r="J87">
            <v>0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O87">
            <v>2</v>
          </cell>
          <cell r="W87" t="str">
            <v>105481-P.S.R. TILAMA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</row>
        <row r="88">
          <cell r="G88" t="str">
            <v xml:space="preserve">105478-P.S.R. CAIMANES                   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W88" t="str">
            <v>105511-P.S.R. LOS CONDORES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</row>
        <row r="89">
          <cell r="G89" t="str">
            <v>105479-P.S.R. GUANGUALI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W89" t="str">
            <v>04204-SALAMANCA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</v>
          </cell>
          <cell r="AE89">
            <v>1</v>
          </cell>
        </row>
        <row r="90">
          <cell r="G90" t="str">
            <v>105480-P.S.R. QUILIMARI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W90" t="str">
            <v>105104-HOSPITAL SALAMANCA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</row>
        <row r="91">
          <cell r="G91" t="str">
            <v>105481-P.S.R. TILAMA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M91">
            <v>0</v>
          </cell>
          <cell r="N91">
            <v>0</v>
          </cell>
          <cell r="O91">
            <v>0</v>
          </cell>
          <cell r="W91" t="str">
            <v xml:space="preserve">105452-P.S.R. CUNCUMEN                 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</row>
        <row r="92">
          <cell r="G92" t="str">
            <v>105511-P.S.R. LOS CONDORES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W92" t="str">
            <v>105453-P.S.R. TRANQUILLA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</row>
        <row r="93">
          <cell r="G93" t="str">
            <v>04204-SALAMANCA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W93" t="str">
            <v>105454-P.S.R. CUNLAGUA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</row>
        <row r="94">
          <cell r="G94" t="str">
            <v>105104-HOSPITAL SALAMANCA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W94" t="str">
            <v>105455-P.S.R. CHILLEPIN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</row>
        <row r="95">
          <cell r="G95" t="str">
            <v xml:space="preserve">105452-P.S.R. CUNCUMEN                 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W95" t="str">
            <v>105456-P.S.R. LLIMPO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</row>
        <row r="96">
          <cell r="G96" t="str">
            <v>105453-P.S.R. TRANQUILLA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W96" t="str">
            <v>105457-P.S.R. SAN AGUSTIN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</row>
        <row r="97">
          <cell r="G97" t="str">
            <v>105454-P.S.R. CUNLAGUA</v>
          </cell>
          <cell r="H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W97" t="str">
            <v>105458-P.S.R. TAHUINCO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</row>
        <row r="98">
          <cell r="G98" t="str">
            <v>105455-P.S.R. CHILLEPIN</v>
          </cell>
          <cell r="H98">
            <v>0</v>
          </cell>
          <cell r="I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W98" t="str">
            <v>105491-P.S.R. QUELEN BAJO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1</v>
          </cell>
          <cell r="AE98">
            <v>1</v>
          </cell>
        </row>
        <row r="99">
          <cell r="G99" t="str">
            <v>105456-P.S.R. LLIMPO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W99" t="str">
            <v>105492-P.S.R. CAMISA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</row>
        <row r="100">
          <cell r="G100" t="str">
            <v>105457-P.S.R. SAN AGUSTIN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W100" t="str">
            <v>105501-P.S.R. ARBOLEDA GRANDE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</row>
        <row r="101">
          <cell r="G101" t="str">
            <v>105458-P.S.R. TAHUINCO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W101" t="str">
            <v>04301-OVALLE</v>
          </cell>
          <cell r="X101">
            <v>0</v>
          </cell>
          <cell r="Y101">
            <v>1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1</v>
          </cell>
        </row>
        <row r="102">
          <cell r="G102" t="str">
            <v>105491-P.S.R. QUELEN BAJO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W102" t="str">
            <v>105315-CES. RURAL C. DE TAMAYA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</row>
        <row r="103">
          <cell r="G103" t="str">
            <v>105492-P.S.R. CAMISA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W103" t="str">
            <v>105317-CES. JORGE JORDAN D.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</row>
        <row r="104">
          <cell r="G104" t="str">
            <v>105501-P.S.R. ARBOLEDA GRANDE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W104" t="str">
            <v>105322-CES. MARCOS MACUADA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</row>
        <row r="105">
          <cell r="G105" t="str">
            <v>04301-OVALLE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1</v>
          </cell>
          <cell r="N105">
            <v>3</v>
          </cell>
          <cell r="O105">
            <v>4</v>
          </cell>
          <cell r="W105" t="str">
            <v>105324-CES. SOTAQUI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</row>
        <row r="106">
          <cell r="G106" t="str">
            <v>105102-HOSPITAL OVALLE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W106" t="str">
            <v>105415-P.S.R. BARRAZA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</row>
        <row r="107">
          <cell r="G107" t="str">
            <v>105315-CES. RURAL C. DE TAMAYA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W107" t="str">
            <v xml:space="preserve">105416-P.S.R. CAMARICO                  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</row>
        <row r="108">
          <cell r="G108" t="str">
            <v>105317-CES. JORGE JORDAN D.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W108" t="str">
            <v>105417-P.S.R. ALCONES BAJOS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</row>
        <row r="109">
          <cell r="G109" t="str">
            <v>105322-CES. MARCOS MACUADA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1</v>
          </cell>
          <cell r="N109">
            <v>0</v>
          </cell>
          <cell r="O109">
            <v>1</v>
          </cell>
          <cell r="W109" t="str">
            <v>105419-P.S.R. LAS SOSSAS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</row>
        <row r="110">
          <cell r="G110" t="str">
            <v>105324-CES. SOTAQUI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3</v>
          </cell>
          <cell r="O110">
            <v>3</v>
          </cell>
          <cell r="W110" t="str">
            <v>105422-P.S.R. HORNILLOS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</row>
        <row r="111">
          <cell r="G111" t="str">
            <v>105415-P.S.R. BARRAZA</v>
          </cell>
          <cell r="H111">
            <v>0</v>
          </cell>
          <cell r="I111">
            <v>0</v>
          </cell>
          <cell r="J111">
            <v>0</v>
          </cell>
          <cell r="L111">
            <v>0</v>
          </cell>
          <cell r="M111">
            <v>0</v>
          </cell>
          <cell r="O111">
            <v>0</v>
          </cell>
          <cell r="W111" t="str">
            <v>105437-P.S.R. CHALINGA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</row>
        <row r="112">
          <cell r="G112" t="str">
            <v xml:space="preserve">105416-P.S.R. CAMARICO                  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O112">
            <v>0</v>
          </cell>
          <cell r="W112" t="str">
            <v>105439-P.S.R. CERRO BLANCO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E112">
            <v>0</v>
          </cell>
        </row>
        <row r="113">
          <cell r="G113" t="str">
            <v>105417-P.S.R. ALCONES BAJOS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W113" t="str">
            <v>105507-P.S.R. HUAMALATA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</row>
        <row r="114">
          <cell r="G114" t="str">
            <v>105422-P.S.R. HORNILLOS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O114">
            <v>0</v>
          </cell>
          <cell r="W114" t="str">
            <v>105510-P.S.R. RECOLETA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</row>
        <row r="115">
          <cell r="G115" t="str">
            <v>105437-P.S.R. CHALINGA</v>
          </cell>
          <cell r="I115">
            <v>0</v>
          </cell>
          <cell r="J115">
            <v>0</v>
          </cell>
          <cell r="K115">
            <v>0</v>
          </cell>
          <cell r="M115">
            <v>0</v>
          </cell>
          <cell r="N115">
            <v>0</v>
          </cell>
          <cell r="O115">
            <v>0</v>
          </cell>
          <cell r="W115" t="str">
            <v>105722-CECOF SAN JOSE DE LA DEHESA</v>
          </cell>
          <cell r="X115">
            <v>0</v>
          </cell>
          <cell r="Y115">
            <v>1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</v>
          </cell>
        </row>
        <row r="116">
          <cell r="G116" t="str">
            <v>105439-P.S.R. CERRO BLANCO</v>
          </cell>
          <cell r="J116">
            <v>0</v>
          </cell>
          <cell r="M116">
            <v>0</v>
          </cell>
          <cell r="N116">
            <v>0</v>
          </cell>
          <cell r="O116">
            <v>0</v>
          </cell>
          <cell r="W116" t="str">
            <v>105723-CECOF LIMARI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</row>
        <row r="117">
          <cell r="G117" t="str">
            <v>105507-P.S.R. HUAMALATA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W117" t="str">
            <v>200258-CECOF LOS COPIHUES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</row>
        <row r="118">
          <cell r="G118" t="str">
            <v>105510-P.S.R. RECOLETA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W118" t="str">
            <v>200367-CECOF COLONIA LIMARÍ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</row>
        <row r="119">
          <cell r="G119" t="str">
            <v>105722-CECOF SAN JOSE DE LA DEHESA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W119" t="str">
            <v>04302-COMBARBALÁ</v>
          </cell>
          <cell r="X119">
            <v>0</v>
          </cell>
          <cell r="Y119">
            <v>0</v>
          </cell>
          <cell r="Z119">
            <v>2</v>
          </cell>
          <cell r="AA119">
            <v>4</v>
          </cell>
          <cell r="AB119">
            <v>3</v>
          </cell>
          <cell r="AC119">
            <v>1</v>
          </cell>
          <cell r="AD119">
            <v>0</v>
          </cell>
          <cell r="AE119">
            <v>10</v>
          </cell>
        </row>
        <row r="120">
          <cell r="G120" t="str">
            <v>105723-CECOF LIMARI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W120" t="str">
            <v>105105-HOSPITAL COMBARBALÁ</v>
          </cell>
          <cell r="X120">
            <v>0</v>
          </cell>
          <cell r="Y120">
            <v>0</v>
          </cell>
          <cell r="Z120">
            <v>1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1</v>
          </cell>
        </row>
        <row r="121">
          <cell r="G121" t="str">
            <v>200258-CECOF LOS COPIHUES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W121" t="str">
            <v>105433-P.S.R. SAN LORENZO</v>
          </cell>
          <cell r="AD121">
            <v>0</v>
          </cell>
          <cell r="AE121">
            <v>0</v>
          </cell>
        </row>
        <row r="122">
          <cell r="G122" t="str">
            <v>200367-CECOF COLONIA LIMARÍ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W122" t="str">
            <v>105434-P.S.R. SAN MARCOS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</row>
        <row r="123">
          <cell r="G123" t="str">
            <v>04302-COMBARBALÁ</v>
          </cell>
          <cell r="H123">
            <v>0</v>
          </cell>
          <cell r="I123">
            <v>0</v>
          </cell>
          <cell r="J123">
            <v>1</v>
          </cell>
          <cell r="K123">
            <v>1</v>
          </cell>
          <cell r="L123">
            <v>1</v>
          </cell>
          <cell r="M123">
            <v>4</v>
          </cell>
          <cell r="N123">
            <v>3</v>
          </cell>
          <cell r="O123">
            <v>10</v>
          </cell>
          <cell r="W123" t="str">
            <v>105441-P.S.R. MANQUEHUA</v>
          </cell>
          <cell r="X123">
            <v>0</v>
          </cell>
          <cell r="Y123">
            <v>0</v>
          </cell>
          <cell r="Z123">
            <v>0</v>
          </cell>
          <cell r="AA123">
            <v>1</v>
          </cell>
          <cell r="AB123">
            <v>0</v>
          </cell>
          <cell r="AC123">
            <v>0</v>
          </cell>
          <cell r="AD123">
            <v>0</v>
          </cell>
          <cell r="AE123">
            <v>1</v>
          </cell>
        </row>
        <row r="124">
          <cell r="G124" t="str">
            <v>105105-HOSPITAL COMBARBALÁ</v>
          </cell>
          <cell r="H124">
            <v>0</v>
          </cell>
          <cell r="I124">
            <v>0</v>
          </cell>
          <cell r="J124">
            <v>1</v>
          </cell>
          <cell r="K124">
            <v>1</v>
          </cell>
          <cell r="L124">
            <v>1</v>
          </cell>
          <cell r="M124">
            <v>3</v>
          </cell>
          <cell r="N124">
            <v>3</v>
          </cell>
          <cell r="O124">
            <v>9</v>
          </cell>
          <cell r="W124" t="str">
            <v xml:space="preserve">105459-P.S.R. BARRANCAS                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1</v>
          </cell>
          <cell r="AC124">
            <v>0</v>
          </cell>
          <cell r="AD124">
            <v>0</v>
          </cell>
          <cell r="AE124">
            <v>1</v>
          </cell>
        </row>
        <row r="125">
          <cell r="G125" t="str">
            <v>105433-P.S.R. SAN LORENZO</v>
          </cell>
          <cell r="I125">
            <v>0</v>
          </cell>
          <cell r="J125">
            <v>0</v>
          </cell>
          <cell r="N125">
            <v>0</v>
          </cell>
          <cell r="O125">
            <v>0</v>
          </cell>
          <cell r="W125" t="str">
            <v>105460-P.S.R. COGOTI 18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</row>
        <row r="126">
          <cell r="G126" t="str">
            <v>105434-P.S.R. SAN MARCOS</v>
          </cell>
          <cell r="H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O126">
            <v>0</v>
          </cell>
          <cell r="W126" t="str">
            <v>105461-P.S.R. EL HUACHO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</row>
        <row r="127">
          <cell r="G127" t="str">
            <v>105441-P.S.R. MANQUEHUA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W127" t="str">
            <v>105462-P.S.R. EL SAUCE</v>
          </cell>
          <cell r="X127">
            <v>0</v>
          </cell>
          <cell r="Y127">
            <v>0</v>
          </cell>
          <cell r="AA127">
            <v>0</v>
          </cell>
          <cell r="AB127">
            <v>1</v>
          </cell>
          <cell r="AC127">
            <v>0</v>
          </cell>
          <cell r="AD127">
            <v>0</v>
          </cell>
          <cell r="AE127">
            <v>1</v>
          </cell>
        </row>
        <row r="128">
          <cell r="G128" t="str">
            <v xml:space="preserve">105459-P.S.R. BARRANCAS                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W128" t="str">
            <v>105463-P.S.R. QUILITAPIA</v>
          </cell>
          <cell r="X128">
            <v>0</v>
          </cell>
          <cell r="Y128">
            <v>0</v>
          </cell>
          <cell r="Z128">
            <v>0</v>
          </cell>
          <cell r="AA128">
            <v>1</v>
          </cell>
          <cell r="AB128">
            <v>0</v>
          </cell>
          <cell r="AC128">
            <v>0</v>
          </cell>
          <cell r="AD128">
            <v>0</v>
          </cell>
          <cell r="AE128">
            <v>1</v>
          </cell>
        </row>
        <row r="129">
          <cell r="G129" t="str">
            <v>105460-P.S.R. COGOTI 18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W129" t="str">
            <v>105464-P.S.R. LA LIGUA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1</v>
          </cell>
          <cell r="AD129">
            <v>0</v>
          </cell>
          <cell r="AE129">
            <v>1</v>
          </cell>
        </row>
        <row r="130">
          <cell r="G130" t="str">
            <v>105461-P.S.R. EL HUACHO</v>
          </cell>
          <cell r="H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W130" t="str">
            <v>105465-P.S.R. RAMADILLA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</row>
        <row r="131">
          <cell r="G131" t="str">
            <v>105462-P.S.R. EL SAUCE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W131" t="str">
            <v>105466-P.S.R. VALLE HERMOSO</v>
          </cell>
          <cell r="X131">
            <v>0</v>
          </cell>
          <cell r="Y131">
            <v>0</v>
          </cell>
          <cell r="Z131">
            <v>1</v>
          </cell>
          <cell r="AA131">
            <v>2</v>
          </cell>
          <cell r="AB131">
            <v>1</v>
          </cell>
          <cell r="AC131">
            <v>0</v>
          </cell>
          <cell r="AD131">
            <v>0</v>
          </cell>
          <cell r="AE131">
            <v>4</v>
          </cell>
        </row>
        <row r="132">
          <cell r="G132" t="str">
            <v>105463-P.S.R. QUILITAPIA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W132" t="str">
            <v>105490-P.S.R. EL DURAZNO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</row>
        <row r="133">
          <cell r="G133" t="str">
            <v>105464-P.S.R. LA LIGUA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1</v>
          </cell>
          <cell r="N133">
            <v>0</v>
          </cell>
          <cell r="O133">
            <v>1</v>
          </cell>
          <cell r="W133" t="str">
            <v>04303-MONTE PATRIA</v>
          </cell>
          <cell r="X133">
            <v>0</v>
          </cell>
          <cell r="Y133">
            <v>1</v>
          </cell>
          <cell r="Z133">
            <v>0</v>
          </cell>
          <cell r="AA133">
            <v>0</v>
          </cell>
          <cell r="AB133">
            <v>2</v>
          </cell>
          <cell r="AC133">
            <v>0</v>
          </cell>
          <cell r="AD133">
            <v>0</v>
          </cell>
          <cell r="AE133">
            <v>3</v>
          </cell>
        </row>
        <row r="134">
          <cell r="G134" t="str">
            <v>105465-P.S.R. RAMADILLA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W134" t="str">
            <v>105307-CES. RURAL MONTE PATRIA</v>
          </cell>
          <cell r="X134">
            <v>0</v>
          </cell>
          <cell r="Y134">
            <v>1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1</v>
          </cell>
        </row>
        <row r="135">
          <cell r="G135" t="str">
            <v>105466-P.S.R. VALLE HERMOSO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W135" t="str">
            <v>105311-CES. RURAL CHAÑARAL ALTO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</row>
        <row r="136">
          <cell r="G136" t="str">
            <v>105490-P.S.R. EL DURAZNO</v>
          </cell>
          <cell r="I136">
            <v>0</v>
          </cell>
          <cell r="J136">
            <v>0</v>
          </cell>
          <cell r="N136">
            <v>0</v>
          </cell>
          <cell r="O136">
            <v>0</v>
          </cell>
          <cell r="W136" t="str">
            <v>105312-CES. RURAL CAREN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</row>
        <row r="137">
          <cell r="G137" t="str">
            <v>04303-MONTE PATRIA</v>
          </cell>
          <cell r="H137">
            <v>0</v>
          </cell>
          <cell r="I137">
            <v>0</v>
          </cell>
          <cell r="J137">
            <v>3</v>
          </cell>
          <cell r="K137">
            <v>2</v>
          </cell>
          <cell r="L137">
            <v>16</v>
          </cell>
          <cell r="M137">
            <v>2</v>
          </cell>
          <cell r="N137">
            <v>4</v>
          </cell>
          <cell r="O137">
            <v>27</v>
          </cell>
          <cell r="W137" t="str">
            <v>105318-CES. RURAL EL PALQUI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</row>
        <row r="138">
          <cell r="G138" t="str">
            <v>105307-CES. RURAL MONTE PATRIA</v>
          </cell>
          <cell r="H138">
            <v>0</v>
          </cell>
          <cell r="I138">
            <v>0</v>
          </cell>
          <cell r="J138">
            <v>3</v>
          </cell>
          <cell r="K138">
            <v>2</v>
          </cell>
          <cell r="L138">
            <v>1</v>
          </cell>
          <cell r="M138">
            <v>2</v>
          </cell>
          <cell r="N138">
            <v>4</v>
          </cell>
          <cell r="O138">
            <v>12</v>
          </cell>
          <cell r="W138" t="str">
            <v>105425-P.S.R. CHILECITO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</row>
        <row r="139">
          <cell r="G139" t="str">
            <v>105311-CES. RURAL CHAÑARAL ALTO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W139" t="str">
            <v>105427-P.S.R. HACIENDA VALDIVIA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</row>
        <row r="140">
          <cell r="G140" t="str">
            <v>105312-CES. RURAL CAREN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W140" t="str">
            <v>105428-P.S.R. HUATULAME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</row>
        <row r="141">
          <cell r="G141" t="str">
            <v>105318-CES. RURAL EL PALQUI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W141" t="str">
            <v>105430-P.S.R. MIALQUI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2</v>
          </cell>
          <cell r="AC141">
            <v>0</v>
          </cell>
          <cell r="AD141">
            <v>0</v>
          </cell>
          <cell r="AE141">
            <v>2</v>
          </cell>
        </row>
        <row r="142">
          <cell r="G142" t="str">
            <v>105425-P.S.R. CHILECITO</v>
          </cell>
          <cell r="I142">
            <v>0</v>
          </cell>
          <cell r="L142">
            <v>0</v>
          </cell>
          <cell r="M142">
            <v>0</v>
          </cell>
          <cell r="O142">
            <v>0</v>
          </cell>
          <cell r="W142" t="str">
            <v>105431-P.S.R. PEDREGAL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</row>
        <row r="143">
          <cell r="G143" t="str">
            <v>105427-P.S.R. HACIENDA VALDIVIA</v>
          </cell>
          <cell r="H143">
            <v>0</v>
          </cell>
          <cell r="I143">
            <v>0</v>
          </cell>
          <cell r="K143">
            <v>0</v>
          </cell>
          <cell r="L143">
            <v>0</v>
          </cell>
          <cell r="O143">
            <v>0</v>
          </cell>
          <cell r="W143" t="str">
            <v>105432-P.S.R. RAPEL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</row>
        <row r="144">
          <cell r="G144" t="str">
            <v>105428-P.S.R. HUATULAME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W144" t="str">
            <v>105435-P.S.R. TULAHUEN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</row>
        <row r="145">
          <cell r="G145" t="str">
            <v>105430-P.S.R. MIALQUI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O145">
            <v>0</v>
          </cell>
          <cell r="W145" t="str">
            <v>105436-P.S.R. EL MAITEN</v>
          </cell>
          <cell r="X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</row>
        <row r="146">
          <cell r="G146" t="str">
            <v>105431-P.S.R. PEDREGAL</v>
          </cell>
          <cell r="H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W146" t="str">
            <v>105489-P.S.R. RAMADAS DE TULAHUEN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</row>
        <row r="147">
          <cell r="G147" t="str">
            <v>105432-P.S.R. RAPEL</v>
          </cell>
          <cell r="I147">
            <v>0</v>
          </cell>
          <cell r="J147">
            <v>0</v>
          </cell>
          <cell r="L147">
            <v>15</v>
          </cell>
          <cell r="M147">
            <v>0</v>
          </cell>
          <cell r="O147">
            <v>15</v>
          </cell>
          <cell r="W147" t="str">
            <v>04304-PUNITAQUI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</row>
        <row r="148">
          <cell r="G148" t="str">
            <v>105435-P.S.R. TULAHUEN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W148" t="str">
            <v>105308-CES. RURAL PUNITAQUI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</row>
        <row r="149">
          <cell r="G149" t="str">
            <v>105436-P.S.R. EL MAITEN</v>
          </cell>
          <cell r="H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W149" t="str">
            <v>105440-P.S.R. DIVISADERO</v>
          </cell>
          <cell r="X149">
            <v>0</v>
          </cell>
          <cell r="AA149">
            <v>0</v>
          </cell>
          <cell r="AD149">
            <v>0</v>
          </cell>
          <cell r="AE149">
            <v>0</v>
          </cell>
        </row>
        <row r="150">
          <cell r="G150" t="str">
            <v>105489-P.S.R. RAMADAS DE TULAHUEN</v>
          </cell>
          <cell r="J150">
            <v>0</v>
          </cell>
          <cell r="K150">
            <v>0</v>
          </cell>
          <cell r="L150">
            <v>0</v>
          </cell>
          <cell r="N150">
            <v>0</v>
          </cell>
          <cell r="O150">
            <v>0</v>
          </cell>
          <cell r="W150" t="str">
            <v>105442-P.S.R. SAN PEDRO DE QUILES</v>
          </cell>
          <cell r="AA150">
            <v>0</v>
          </cell>
          <cell r="AB150">
            <v>0</v>
          </cell>
          <cell r="AC150">
            <v>0</v>
          </cell>
          <cell r="AE150">
            <v>0</v>
          </cell>
        </row>
        <row r="151">
          <cell r="G151" t="str">
            <v>04304-PUNITAQUI</v>
          </cell>
          <cell r="H151">
            <v>0</v>
          </cell>
          <cell r="I151">
            <v>0</v>
          </cell>
          <cell r="J151">
            <v>4</v>
          </cell>
          <cell r="K151">
            <v>1</v>
          </cell>
          <cell r="L151">
            <v>1</v>
          </cell>
          <cell r="M151">
            <v>2</v>
          </cell>
          <cell r="N151">
            <v>3</v>
          </cell>
          <cell r="O151">
            <v>11</v>
          </cell>
          <cell r="W151" t="str">
            <v xml:space="preserve">105508-P.S.R. EL PARRAL DE QUILES  </v>
          </cell>
          <cell r="Y151">
            <v>0</v>
          </cell>
          <cell r="Z151">
            <v>0</v>
          </cell>
          <cell r="AA151">
            <v>0</v>
          </cell>
          <cell r="AE151">
            <v>0</v>
          </cell>
        </row>
        <row r="152">
          <cell r="G152" t="str">
            <v>105308-CES. RURAL PUNITAQUI</v>
          </cell>
          <cell r="H152">
            <v>0</v>
          </cell>
          <cell r="I152">
            <v>0</v>
          </cell>
          <cell r="J152">
            <v>3</v>
          </cell>
          <cell r="K152">
            <v>1</v>
          </cell>
          <cell r="L152">
            <v>1</v>
          </cell>
          <cell r="M152">
            <v>2</v>
          </cell>
          <cell r="N152">
            <v>3</v>
          </cell>
          <cell r="O152">
            <v>10</v>
          </cell>
          <cell r="W152" t="str">
            <v>04305-RIO HURTADO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</row>
        <row r="153">
          <cell r="G153" t="str">
            <v>105440-P.S.R. DIVISADERO</v>
          </cell>
          <cell r="H153">
            <v>0</v>
          </cell>
          <cell r="I153">
            <v>0</v>
          </cell>
          <cell r="J153">
            <v>1</v>
          </cell>
          <cell r="K153">
            <v>0</v>
          </cell>
          <cell r="O153">
            <v>1</v>
          </cell>
          <cell r="W153" t="str">
            <v>105310-CES. RURAL PICHASCA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</row>
        <row r="154">
          <cell r="G154" t="str">
            <v>105442-P.S.R. SAN PEDRO DE QUILES</v>
          </cell>
          <cell r="L154">
            <v>0</v>
          </cell>
          <cell r="O154">
            <v>0</v>
          </cell>
          <cell r="W154" t="str">
            <v>105409-P.S.R. EL CHAÑAR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E154">
            <v>0</v>
          </cell>
        </row>
        <row r="155">
          <cell r="G155" t="str">
            <v xml:space="preserve">105508-P.S.R. EL PARRAL DE QUILES  </v>
          </cell>
          <cell r="M155">
            <v>0</v>
          </cell>
          <cell r="N155">
            <v>0</v>
          </cell>
          <cell r="O155">
            <v>0</v>
          </cell>
          <cell r="W155" t="str">
            <v>105410-P.S.R. HURTADO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E155">
            <v>0</v>
          </cell>
        </row>
        <row r="156">
          <cell r="G156" t="str">
            <v>04305-RIO HURTADO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</v>
          </cell>
          <cell r="N156">
            <v>1</v>
          </cell>
          <cell r="O156">
            <v>2</v>
          </cell>
          <cell r="W156" t="str">
            <v>105411-P.S.R. LAS BREAS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</row>
        <row r="157">
          <cell r="G157" t="str">
            <v>105310-CES. RURAL PICHASCA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W157" t="str">
            <v>105413-P.S.R. SAMO ALTO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</row>
        <row r="158">
          <cell r="G158" t="str">
            <v>105409-P.S.R. EL CHAÑAR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M158">
            <v>0</v>
          </cell>
          <cell r="N158">
            <v>0</v>
          </cell>
          <cell r="O158">
            <v>0</v>
          </cell>
          <cell r="W158" t="str">
            <v>105414-P.S.R. SERON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G159" t="str">
            <v>105410-P.S.R. HURTADO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W159" t="str">
            <v>105503-P.S.R. TABAQUEROS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G160" t="str">
            <v>105411-P.S.R. LAS BREAS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W160" t="str">
            <v>Total general</v>
          </cell>
          <cell r="X160">
            <v>28</v>
          </cell>
          <cell r="Y160">
            <v>35</v>
          </cell>
          <cell r="Z160">
            <v>33</v>
          </cell>
          <cell r="AA160">
            <v>30</v>
          </cell>
          <cell r="AB160">
            <v>35</v>
          </cell>
          <cell r="AC160">
            <v>34</v>
          </cell>
          <cell r="AD160">
            <v>78</v>
          </cell>
          <cell r="AE160">
            <v>273</v>
          </cell>
        </row>
        <row r="161">
          <cell r="G161" t="str">
            <v>105413-P.S.R. SAMO ALTO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1</v>
          </cell>
          <cell r="O161">
            <v>1</v>
          </cell>
        </row>
        <row r="162">
          <cell r="G162" t="str">
            <v>105414-P.S.R. SERON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</v>
          </cell>
          <cell r="N162">
            <v>0</v>
          </cell>
          <cell r="O162">
            <v>1</v>
          </cell>
        </row>
        <row r="163">
          <cell r="G163" t="str">
            <v>105503-P.S.R. TABAQUEROS</v>
          </cell>
          <cell r="M163">
            <v>0</v>
          </cell>
          <cell r="N163">
            <v>0</v>
          </cell>
          <cell r="O163">
            <v>0</v>
          </cell>
        </row>
        <row r="164">
          <cell r="G164" t="str">
            <v>Total general</v>
          </cell>
          <cell r="H164">
            <v>53</v>
          </cell>
          <cell r="I164">
            <v>126</v>
          </cell>
          <cell r="J164">
            <v>212</v>
          </cell>
          <cell r="K164">
            <v>201</v>
          </cell>
          <cell r="L164">
            <v>172</v>
          </cell>
          <cell r="M164">
            <v>288</v>
          </cell>
          <cell r="N164">
            <v>288</v>
          </cell>
          <cell r="O164">
            <v>1340</v>
          </cell>
        </row>
      </sheetData>
      <sheetData sheetId="1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carena alfaro" refreshedDate="43340.42316215278" createdVersion="6" refreshedVersion="6" minRefreshableVersion="3" recordCount="133">
  <cacheSource type="worksheet">
    <worksheetSource name="Tabla4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467"/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acarena alfaro" refreshedDate="43340.429862268516" createdVersion="6" refreshedVersion="6" minRefreshableVersion="3" recordCount="133">
  <cacheSource type="worksheet">
    <worksheetSource name="Tabla1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1218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macarena alfaro" refreshedDate="43340.436390972223" createdVersion="6" refreshedVersion="6" minRefreshableVersion="3" recordCount="19">
  <cacheSource type="worksheet">
    <worksheetSource name="Tabla2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/>
    </cacheField>
    <cacheField name="Total" numFmtId="0">
      <sharedItems containsSemiMixedTypes="0" containsString="0" containsNumber="1" containsInteger="1" minValue="26" maxValue="7680"/>
    </cacheField>
  </cacheFields>
  <extLst>
    <ext xmlns:x14="http://schemas.microsoft.com/office/spreadsheetml/2009/9/main" uri="{725AE2AE-9491-48be-B2B4-4EB974FC3084}">
      <x14:pivotCacheDefinition pivotCacheId="3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refreshedBy="macarena alfaro" refreshedDate="43340.450919097224" createdVersion="6" refreshedVersion="6" minRefreshableVersion="3" recordCount="133">
  <cacheSource type="worksheet">
    <worksheetSource name="Tabla3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266"/>
    </cacheField>
  </cacheFields>
  <extLst>
    <ext xmlns:x14="http://schemas.microsoft.com/office/spreadsheetml/2009/9/main" uri="{725AE2AE-9491-48be-B2B4-4EB974FC3084}">
      <x14:pivotCacheDefinition pivotCacheId="4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refreshedBy="macarena alfaro" refreshedDate="43340.527222569443" createdVersion="6" refreshedVersion="6" minRefreshableVersion="3" recordCount="133">
  <cacheSource type="worksheet">
    <worksheetSource name="Tabla5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34" maxValue="3193"/>
    </cacheField>
  </cacheFields>
  <extLst>
    <ext xmlns:x14="http://schemas.microsoft.com/office/spreadsheetml/2009/9/main" uri="{725AE2AE-9491-48be-B2B4-4EB974FC3084}">
      <x14:pivotCacheDefinition pivotCacheId="5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r:id="rId1" refreshedBy="macarena alfaro" refreshedDate="43340.52822025463" createdVersion="6" refreshedVersion="6" minRefreshableVersion="3" recordCount="19">
  <cacheSource type="worksheet">
    <worksheetSource name="Tabla6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/>
    </cacheField>
    <cacheField name="Total" numFmtId="0">
      <sharedItems containsSemiMixedTypes="0" containsString="0" containsNumber="1" containsInteger="1" minValue="0" maxValue="375"/>
    </cacheField>
  </cacheFields>
  <extLst>
    <ext xmlns:x14="http://schemas.microsoft.com/office/spreadsheetml/2009/9/main" uri="{725AE2AE-9491-48be-B2B4-4EB974FC3084}">
      <x14:pivotCacheDefinition pivotCacheId="6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r:id="rId1" refreshedBy="macarena alfaro" refreshedDate="43340.541415856482" createdVersion="6" refreshedVersion="6" minRefreshableVersion="3" recordCount="133">
  <cacheSource type="worksheet">
    <worksheetSource name="Tabla19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448"/>
    </cacheField>
  </cacheFields>
  <extLst>
    <ext xmlns:x14="http://schemas.microsoft.com/office/spreadsheetml/2009/9/main" uri="{725AE2AE-9491-48be-B2B4-4EB974FC3084}">
      <x14:pivotCacheDefinition pivotCacheId="18"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r:id="rId1" refreshedBy="macarena alfaro" refreshedDate="43341.356754745371" createdVersion="6" refreshedVersion="6" minRefreshableVersion="3" recordCount="133">
  <cacheSource type="worksheet">
    <worksheetSource name="Tabla20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172"/>
    </cacheField>
  </cacheFields>
  <extLst>
    <ext xmlns:x14="http://schemas.microsoft.com/office/spreadsheetml/2009/9/main" uri="{725AE2AE-9491-48be-B2B4-4EB974FC3084}">
      <x14:pivotCacheDefinition pivotCacheId="19"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r:id="rId1" refreshedBy="macarena alfaro" refreshedDate="43341.362314120372" createdVersion="6" refreshedVersion="6" minRefreshableVersion="3" recordCount="133">
  <cacheSource type="worksheet">
    <worksheetSource name="Tabla21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934"/>
    </cacheField>
  </cacheFields>
  <extLst>
    <ext xmlns:x14="http://schemas.microsoft.com/office/spreadsheetml/2009/9/main" uri="{725AE2AE-9491-48be-B2B4-4EB974FC3084}">
      <x14:pivotCacheDefinition pivotCacheId="20"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r:id="rId1" refreshedBy="macarena alfaro" refreshedDate="43341.372252083333" createdVersion="6" refreshedVersion="6" minRefreshableVersion="3" recordCount="133">
  <cacheSource type="worksheet">
    <worksheetSource name="Tabla22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663"/>
    </cacheField>
  </cacheFields>
  <extLst>
    <ext xmlns:x14="http://schemas.microsoft.com/office/spreadsheetml/2009/9/main" uri="{725AE2AE-9491-48be-B2B4-4EB974FC3084}">
      <x14:pivotCacheDefinition pivotCacheId="21"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r:id="rId1" refreshedBy="macarena alfaro" refreshedDate="43341.372403240741" createdVersion="6" refreshedVersion="6" minRefreshableVersion="3" recordCount="133">
  <cacheSource type="worksheet">
    <worksheetSource name="Tabla23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1436"/>
    </cacheField>
  </cacheFields>
  <extLst>
    <ext xmlns:x14="http://schemas.microsoft.com/office/spreadsheetml/2009/9/main" uri="{725AE2AE-9491-48be-B2B4-4EB974FC3084}">
      <x14:pivotCacheDefinition pivotCacheId="22"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r:id="rId1" refreshedBy="macarena alfaro" refreshedDate="43341.382465509261" createdVersion="4" refreshedVersion="6" minRefreshableVersion="3" recordCount="133">
  <cacheSource type="worksheet">
    <worksheetSource name="Tabla8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2003"/>
    </cacheField>
  </cacheFields>
  <extLst>
    <ext xmlns:x14="http://schemas.microsoft.com/office/spreadsheetml/2009/9/main" uri="{725AE2AE-9491-48be-B2B4-4EB974FC3084}">
      <x14:pivotCacheDefinition pivotCacheId="7"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r:id="rId1" refreshedBy="macarena alfaro" refreshedDate="43341.388251041666" createdVersion="4" refreshedVersion="6" minRefreshableVersion="3" recordCount="133">
  <cacheSource type="worksheet">
    <worksheetSource name="Tabla9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160"/>
    </cacheField>
  </cacheFields>
  <extLst>
    <ext xmlns:x14="http://schemas.microsoft.com/office/spreadsheetml/2009/9/main" uri="{725AE2AE-9491-48be-B2B4-4EB974FC3084}">
      <x14:pivotCacheDefinition pivotCacheId="8"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r:id="rId1" refreshedBy="macarena alfaro" refreshedDate="43341.398065393521" createdVersion="4" refreshedVersion="6" minRefreshableVersion="3" recordCount="133">
  <cacheSource type="worksheet">
    <worksheetSource name="Tabla10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44"/>
    </cacheField>
  </cacheFields>
  <extLst>
    <ext xmlns:x14="http://schemas.microsoft.com/office/spreadsheetml/2009/9/main" uri="{725AE2AE-9491-48be-B2B4-4EB974FC3084}">
      <x14:pivotCacheDefinition pivotCacheId="9"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r:id="rId1" refreshedBy="macarena alfaro" refreshedDate="43341.404911226855" createdVersion="4" refreshedVersion="6" minRefreshableVersion="3" recordCount="133">
  <cacheSource type="worksheet">
    <worksheetSource name="Tabla14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118"/>
    </cacheField>
  </cacheFields>
  <extLst>
    <ext xmlns:x14="http://schemas.microsoft.com/office/spreadsheetml/2009/9/main" uri="{725AE2AE-9491-48be-B2B4-4EB974FC3084}">
      <x14:pivotCacheDefinition pivotCacheId="12"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r:id="rId1" refreshedBy="macarena alfaro" refreshedDate="43341.408102662041" createdVersion="6" refreshedVersion="6" minRefreshableVersion="3" recordCount="133">
  <cacheSource type="worksheet">
    <worksheetSource name="Tabla16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29"/>
    </cacheField>
  </cacheFields>
  <extLst>
    <ext xmlns:x14="http://schemas.microsoft.com/office/spreadsheetml/2009/9/main" uri="{725AE2AE-9491-48be-B2B4-4EB974FC3084}">
      <x14:pivotCacheDefinition pivotCacheId="15"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r:id="rId1" refreshedBy="macarena alfaro" refreshedDate="43341.423229745371" createdVersion="4" refreshedVersion="6" minRefreshableVersion="3" recordCount="133">
  <cacheSource type="worksheet">
    <worksheetSource name="Tabla12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993"/>
    </cacheField>
  </cacheFields>
  <extLst>
    <ext xmlns:x14="http://schemas.microsoft.com/office/spreadsheetml/2009/9/main" uri="{725AE2AE-9491-48be-B2B4-4EB974FC3084}">
      <x14:pivotCacheDefinition pivotCacheId="10"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r:id="rId1" refreshedBy="macarena alfaro" refreshedDate="43341.428153703702" createdVersion="4" refreshedVersion="6" minRefreshableVersion="3" recordCount="133">
  <cacheSource type="worksheet">
    <worksheetSource name="Tabla13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18"/>
    </cacheField>
  </cacheFields>
  <extLst>
    <ext xmlns:x14="http://schemas.microsoft.com/office/spreadsheetml/2009/9/main" uri="{725AE2AE-9491-48be-B2B4-4EB974FC3084}">
      <x14:pivotCacheDefinition pivotCacheId="11"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r:id="rId1" refreshedBy="macarena alfaro" refreshedDate="43341.432718865741" createdVersion="6" refreshedVersion="6" minRefreshableVersion="3" recordCount="133">
  <cacheSource type="worksheet">
    <worksheetSource name="Tabla11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65"/>
    </cacheField>
  </cacheFields>
  <extLst>
    <ext xmlns:x14="http://schemas.microsoft.com/office/spreadsheetml/2009/9/main" uri="{725AE2AE-9491-48be-B2B4-4EB974FC3084}">
      <x14:pivotCacheDefinition pivotCacheId="13"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r:id="rId1" refreshedBy="macarena alfaro" refreshedDate="43341.43934675926" createdVersion="6" refreshedVersion="6" minRefreshableVersion="3" recordCount="133">
  <cacheSource type="worksheet">
    <worksheetSource name="Tabla15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363"/>
    </cacheField>
  </cacheFields>
  <extLst>
    <ext xmlns:x14="http://schemas.microsoft.com/office/spreadsheetml/2009/9/main" uri="{725AE2AE-9491-48be-B2B4-4EB974FC3084}">
      <x14:pivotCacheDefinition pivotCacheId="14"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r:id="rId1" refreshedBy="macarena alfaro" refreshedDate="43341.444929861114" createdVersion="6" refreshedVersion="6" minRefreshableVersion="3" recordCount="133">
  <cacheSource type="worksheet">
    <worksheetSource name="Tabla17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128"/>
    </cacheField>
  </cacheFields>
  <extLst>
    <ext xmlns:x14="http://schemas.microsoft.com/office/spreadsheetml/2009/9/main" uri="{725AE2AE-9491-48be-B2B4-4EB974FC3084}">
      <x14:pivotCacheDefinition pivotCacheId="16"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r:id="rId1" refreshedBy="macarena alfaro" refreshedDate="43341.449476388887" createdVersion="6" refreshedVersion="6" minRefreshableVersion="3" recordCount="133">
  <cacheSource type="worksheet">
    <worksheetSource name="Tabla18"/>
  </cacheSource>
  <cacheFields count="4">
    <cacheField name="Provincia" numFmtId="0">
      <sharedItems count="3">
        <s v="Elqui"/>
        <s v="Limarí"/>
        <s v="Choapa"/>
      </sharedItems>
    </cacheField>
    <cacheField name="Comuna" numFmtId="0">
      <sharedItems count="19">
        <s v="La Serena"/>
        <s v="La Higuera"/>
        <s v="Coquimbo"/>
        <s v="Vicuña"/>
        <s v="Paihuano"/>
        <s v="Ovalle"/>
        <s v="Río Hurtado"/>
        <s v="Monte Patria"/>
        <s v="Punitaqui"/>
        <s v="Combarbalá"/>
        <s v="Illapel"/>
        <s v="Salamanca"/>
        <s v="Los Vilos"/>
        <s v="Canela"/>
        <s v="Hospital Salamanca"/>
        <s v="Hospital Combarbalá"/>
        <s v="Hospital Andacollo"/>
        <s v="Hospital Vicuña"/>
        <s v="Hospital Los Vilos"/>
      </sharedItems>
    </cacheField>
    <cacheField name="Mes" numFmtId="0">
      <sharedItems count="7">
        <s v="Enero"/>
        <s v="Febrero"/>
        <s v="Marzo"/>
        <s v="Abril"/>
        <s v="Mayo"/>
        <s v="Junio"/>
        <s v="Julio"/>
      </sharedItems>
    </cacheField>
    <cacheField name="Total" numFmtId="0">
      <sharedItems containsSemiMixedTypes="0" containsString="0" containsNumber="1" containsInteger="1" minValue="0" maxValue="37"/>
    </cacheField>
  </cacheFields>
  <extLst>
    <ext xmlns:x14="http://schemas.microsoft.com/office/spreadsheetml/2009/9/main" uri="{725AE2AE-9491-48be-B2B4-4EB974FC3084}">
      <x14:pivotCacheDefinition pivotCacheId="1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8"/>
  </r>
  <r>
    <x v="0"/>
    <x v="1"/>
    <x v="0"/>
    <n v="0"/>
  </r>
  <r>
    <x v="0"/>
    <x v="2"/>
    <x v="0"/>
    <n v="191"/>
  </r>
  <r>
    <x v="0"/>
    <x v="3"/>
    <x v="0"/>
    <n v="0"/>
  </r>
  <r>
    <x v="0"/>
    <x v="4"/>
    <x v="0"/>
    <n v="0"/>
  </r>
  <r>
    <x v="1"/>
    <x v="5"/>
    <x v="0"/>
    <n v="25"/>
  </r>
  <r>
    <x v="1"/>
    <x v="6"/>
    <x v="0"/>
    <n v="0"/>
  </r>
  <r>
    <x v="1"/>
    <x v="7"/>
    <x v="0"/>
    <n v="0"/>
  </r>
  <r>
    <x v="1"/>
    <x v="8"/>
    <x v="0"/>
    <n v="0"/>
  </r>
  <r>
    <x v="1"/>
    <x v="9"/>
    <x v="0"/>
    <n v="4"/>
  </r>
  <r>
    <x v="2"/>
    <x v="10"/>
    <x v="0"/>
    <n v="0"/>
  </r>
  <r>
    <x v="2"/>
    <x v="11"/>
    <x v="0"/>
    <n v="49"/>
  </r>
  <r>
    <x v="2"/>
    <x v="12"/>
    <x v="0"/>
    <n v="0"/>
  </r>
  <r>
    <x v="2"/>
    <x v="13"/>
    <x v="0"/>
    <n v="22"/>
  </r>
  <r>
    <x v="0"/>
    <x v="0"/>
    <x v="1"/>
    <n v="9"/>
  </r>
  <r>
    <x v="0"/>
    <x v="1"/>
    <x v="1"/>
    <n v="0"/>
  </r>
  <r>
    <x v="0"/>
    <x v="2"/>
    <x v="1"/>
    <n v="153"/>
  </r>
  <r>
    <x v="0"/>
    <x v="3"/>
    <x v="1"/>
    <n v="0"/>
  </r>
  <r>
    <x v="0"/>
    <x v="4"/>
    <x v="1"/>
    <n v="0"/>
  </r>
  <r>
    <x v="1"/>
    <x v="5"/>
    <x v="1"/>
    <n v="113"/>
  </r>
  <r>
    <x v="1"/>
    <x v="6"/>
    <x v="1"/>
    <n v="0"/>
  </r>
  <r>
    <x v="1"/>
    <x v="7"/>
    <x v="1"/>
    <n v="0"/>
  </r>
  <r>
    <x v="1"/>
    <x v="8"/>
    <x v="1"/>
    <n v="0"/>
  </r>
  <r>
    <x v="1"/>
    <x v="9"/>
    <x v="1"/>
    <n v="1"/>
  </r>
  <r>
    <x v="2"/>
    <x v="10"/>
    <x v="1"/>
    <n v="0"/>
  </r>
  <r>
    <x v="2"/>
    <x v="11"/>
    <x v="1"/>
    <n v="14"/>
  </r>
  <r>
    <x v="2"/>
    <x v="12"/>
    <x v="1"/>
    <n v="0"/>
  </r>
  <r>
    <x v="2"/>
    <x v="13"/>
    <x v="1"/>
    <n v="0"/>
  </r>
  <r>
    <x v="0"/>
    <x v="0"/>
    <x v="2"/>
    <n v="18"/>
  </r>
  <r>
    <x v="0"/>
    <x v="1"/>
    <x v="2"/>
    <n v="0"/>
  </r>
  <r>
    <x v="0"/>
    <x v="2"/>
    <x v="2"/>
    <n v="310"/>
  </r>
  <r>
    <x v="0"/>
    <x v="3"/>
    <x v="2"/>
    <n v="55"/>
  </r>
  <r>
    <x v="0"/>
    <x v="4"/>
    <x v="2"/>
    <n v="0"/>
  </r>
  <r>
    <x v="1"/>
    <x v="5"/>
    <x v="2"/>
    <n v="29"/>
  </r>
  <r>
    <x v="1"/>
    <x v="6"/>
    <x v="2"/>
    <n v="0"/>
  </r>
  <r>
    <x v="1"/>
    <x v="7"/>
    <x v="2"/>
    <n v="80"/>
  </r>
  <r>
    <x v="1"/>
    <x v="8"/>
    <x v="2"/>
    <n v="0"/>
  </r>
  <r>
    <x v="1"/>
    <x v="9"/>
    <x v="2"/>
    <n v="3"/>
  </r>
  <r>
    <x v="2"/>
    <x v="10"/>
    <x v="2"/>
    <n v="31"/>
  </r>
  <r>
    <x v="2"/>
    <x v="11"/>
    <x v="2"/>
    <n v="89"/>
  </r>
  <r>
    <x v="2"/>
    <x v="12"/>
    <x v="2"/>
    <n v="0"/>
  </r>
  <r>
    <x v="2"/>
    <x v="13"/>
    <x v="2"/>
    <n v="25"/>
  </r>
  <r>
    <x v="0"/>
    <x v="0"/>
    <x v="3"/>
    <n v="23"/>
  </r>
  <r>
    <x v="0"/>
    <x v="1"/>
    <x v="3"/>
    <n v="0"/>
  </r>
  <r>
    <x v="0"/>
    <x v="2"/>
    <x v="3"/>
    <n v="397"/>
  </r>
  <r>
    <x v="0"/>
    <x v="3"/>
    <x v="3"/>
    <n v="0"/>
  </r>
  <r>
    <x v="0"/>
    <x v="4"/>
    <x v="3"/>
    <n v="0"/>
  </r>
  <r>
    <x v="1"/>
    <x v="5"/>
    <x v="3"/>
    <n v="49"/>
  </r>
  <r>
    <x v="1"/>
    <x v="6"/>
    <x v="3"/>
    <n v="0"/>
  </r>
  <r>
    <x v="1"/>
    <x v="7"/>
    <x v="3"/>
    <n v="78"/>
  </r>
  <r>
    <x v="1"/>
    <x v="8"/>
    <x v="3"/>
    <n v="0"/>
  </r>
  <r>
    <x v="1"/>
    <x v="9"/>
    <x v="3"/>
    <n v="4"/>
  </r>
  <r>
    <x v="2"/>
    <x v="10"/>
    <x v="3"/>
    <n v="16"/>
  </r>
  <r>
    <x v="2"/>
    <x v="11"/>
    <x v="3"/>
    <n v="9"/>
  </r>
  <r>
    <x v="2"/>
    <x v="12"/>
    <x v="3"/>
    <n v="0"/>
  </r>
  <r>
    <x v="2"/>
    <x v="13"/>
    <x v="3"/>
    <n v="15"/>
  </r>
  <r>
    <x v="0"/>
    <x v="0"/>
    <x v="4"/>
    <n v="110"/>
  </r>
  <r>
    <x v="0"/>
    <x v="1"/>
    <x v="4"/>
    <n v="15"/>
  </r>
  <r>
    <x v="0"/>
    <x v="2"/>
    <x v="4"/>
    <n v="467"/>
  </r>
  <r>
    <x v="0"/>
    <x v="3"/>
    <x v="4"/>
    <n v="0"/>
  </r>
  <r>
    <x v="0"/>
    <x v="4"/>
    <x v="4"/>
    <n v="8"/>
  </r>
  <r>
    <x v="1"/>
    <x v="5"/>
    <x v="4"/>
    <n v="136"/>
  </r>
  <r>
    <x v="1"/>
    <x v="6"/>
    <x v="4"/>
    <n v="0"/>
  </r>
  <r>
    <x v="1"/>
    <x v="7"/>
    <x v="4"/>
    <n v="0"/>
  </r>
  <r>
    <x v="1"/>
    <x v="8"/>
    <x v="4"/>
    <n v="0"/>
  </r>
  <r>
    <x v="1"/>
    <x v="9"/>
    <x v="4"/>
    <n v="36"/>
  </r>
  <r>
    <x v="2"/>
    <x v="10"/>
    <x v="4"/>
    <n v="0"/>
  </r>
  <r>
    <x v="2"/>
    <x v="11"/>
    <x v="4"/>
    <n v="0"/>
  </r>
  <r>
    <x v="2"/>
    <x v="12"/>
    <x v="4"/>
    <n v="0"/>
  </r>
  <r>
    <x v="2"/>
    <x v="13"/>
    <x v="4"/>
    <n v="28"/>
  </r>
  <r>
    <x v="0"/>
    <x v="0"/>
    <x v="5"/>
    <n v="48"/>
  </r>
  <r>
    <x v="0"/>
    <x v="1"/>
    <x v="5"/>
    <n v="0"/>
  </r>
  <r>
    <x v="0"/>
    <x v="2"/>
    <x v="5"/>
    <n v="185"/>
  </r>
  <r>
    <x v="0"/>
    <x v="3"/>
    <x v="5"/>
    <n v="0"/>
  </r>
  <r>
    <x v="0"/>
    <x v="4"/>
    <x v="5"/>
    <n v="0"/>
  </r>
  <r>
    <x v="1"/>
    <x v="5"/>
    <x v="5"/>
    <n v="108"/>
  </r>
  <r>
    <x v="1"/>
    <x v="6"/>
    <x v="5"/>
    <n v="0"/>
  </r>
  <r>
    <x v="1"/>
    <x v="7"/>
    <x v="5"/>
    <n v="36"/>
  </r>
  <r>
    <x v="1"/>
    <x v="8"/>
    <x v="5"/>
    <n v="0"/>
  </r>
  <r>
    <x v="1"/>
    <x v="9"/>
    <x v="5"/>
    <n v="62"/>
  </r>
  <r>
    <x v="2"/>
    <x v="10"/>
    <x v="5"/>
    <n v="48"/>
  </r>
  <r>
    <x v="2"/>
    <x v="11"/>
    <x v="5"/>
    <n v="69"/>
  </r>
  <r>
    <x v="2"/>
    <x v="12"/>
    <x v="5"/>
    <n v="0"/>
  </r>
  <r>
    <x v="2"/>
    <x v="13"/>
    <x v="5"/>
    <n v="13"/>
  </r>
  <r>
    <x v="2"/>
    <x v="14"/>
    <x v="0"/>
    <n v="0"/>
  </r>
  <r>
    <x v="1"/>
    <x v="15"/>
    <x v="0"/>
    <n v="0"/>
  </r>
  <r>
    <x v="0"/>
    <x v="16"/>
    <x v="0"/>
    <n v="11"/>
  </r>
  <r>
    <x v="0"/>
    <x v="17"/>
    <x v="0"/>
    <n v="7"/>
  </r>
  <r>
    <x v="2"/>
    <x v="18"/>
    <x v="0"/>
    <n v="0"/>
  </r>
  <r>
    <x v="2"/>
    <x v="14"/>
    <x v="1"/>
    <n v="0"/>
  </r>
  <r>
    <x v="1"/>
    <x v="15"/>
    <x v="1"/>
    <n v="0"/>
  </r>
  <r>
    <x v="0"/>
    <x v="16"/>
    <x v="1"/>
    <n v="11"/>
  </r>
  <r>
    <x v="0"/>
    <x v="17"/>
    <x v="1"/>
    <n v="7"/>
  </r>
  <r>
    <x v="2"/>
    <x v="18"/>
    <x v="1"/>
    <n v="0"/>
  </r>
  <r>
    <x v="2"/>
    <x v="14"/>
    <x v="2"/>
    <n v="0"/>
  </r>
  <r>
    <x v="1"/>
    <x v="15"/>
    <x v="2"/>
    <n v="0"/>
  </r>
  <r>
    <x v="0"/>
    <x v="16"/>
    <x v="2"/>
    <n v="7"/>
  </r>
  <r>
    <x v="0"/>
    <x v="17"/>
    <x v="2"/>
    <n v="7"/>
  </r>
  <r>
    <x v="2"/>
    <x v="18"/>
    <x v="2"/>
    <n v="0"/>
  </r>
  <r>
    <x v="2"/>
    <x v="14"/>
    <x v="3"/>
    <n v="126"/>
  </r>
  <r>
    <x v="1"/>
    <x v="15"/>
    <x v="3"/>
    <n v="0"/>
  </r>
  <r>
    <x v="0"/>
    <x v="16"/>
    <x v="3"/>
    <n v="5"/>
  </r>
  <r>
    <x v="0"/>
    <x v="17"/>
    <x v="3"/>
    <n v="0"/>
  </r>
  <r>
    <x v="2"/>
    <x v="18"/>
    <x v="3"/>
    <n v="0"/>
  </r>
  <r>
    <x v="2"/>
    <x v="14"/>
    <x v="4"/>
    <n v="0"/>
  </r>
  <r>
    <x v="1"/>
    <x v="15"/>
    <x v="4"/>
    <n v="21"/>
  </r>
  <r>
    <x v="0"/>
    <x v="16"/>
    <x v="4"/>
    <n v="11"/>
  </r>
  <r>
    <x v="0"/>
    <x v="17"/>
    <x v="4"/>
    <n v="0"/>
  </r>
  <r>
    <x v="2"/>
    <x v="18"/>
    <x v="4"/>
    <n v="0"/>
  </r>
  <r>
    <x v="2"/>
    <x v="14"/>
    <x v="5"/>
    <n v="23"/>
  </r>
  <r>
    <x v="1"/>
    <x v="15"/>
    <x v="5"/>
    <n v="0"/>
  </r>
  <r>
    <x v="0"/>
    <x v="16"/>
    <x v="5"/>
    <n v="9"/>
  </r>
  <r>
    <x v="0"/>
    <x v="17"/>
    <x v="5"/>
    <n v="10"/>
  </r>
  <r>
    <x v="2"/>
    <x v="18"/>
    <x v="5"/>
    <n v="0"/>
  </r>
  <r>
    <x v="0"/>
    <x v="0"/>
    <x v="6"/>
    <n v="108"/>
  </r>
  <r>
    <x v="0"/>
    <x v="1"/>
    <x v="6"/>
    <n v="0"/>
  </r>
  <r>
    <x v="0"/>
    <x v="2"/>
    <x v="6"/>
    <n v="414"/>
  </r>
  <r>
    <x v="0"/>
    <x v="3"/>
    <x v="6"/>
    <n v="23"/>
  </r>
  <r>
    <x v="0"/>
    <x v="4"/>
    <x v="6"/>
    <n v="11"/>
  </r>
  <r>
    <x v="1"/>
    <x v="5"/>
    <x v="6"/>
    <n v="0"/>
  </r>
  <r>
    <x v="1"/>
    <x v="6"/>
    <x v="6"/>
    <n v="0"/>
  </r>
  <r>
    <x v="1"/>
    <x v="7"/>
    <x v="6"/>
    <n v="29"/>
  </r>
  <r>
    <x v="1"/>
    <x v="8"/>
    <x v="6"/>
    <n v="0"/>
  </r>
  <r>
    <x v="1"/>
    <x v="9"/>
    <x v="6"/>
    <n v="23"/>
  </r>
  <r>
    <x v="2"/>
    <x v="10"/>
    <x v="6"/>
    <n v="12"/>
  </r>
  <r>
    <x v="2"/>
    <x v="11"/>
    <x v="6"/>
    <n v="5"/>
  </r>
  <r>
    <x v="2"/>
    <x v="12"/>
    <x v="6"/>
    <n v="0"/>
  </r>
  <r>
    <x v="2"/>
    <x v="13"/>
    <x v="6"/>
    <n v="18"/>
  </r>
  <r>
    <x v="2"/>
    <x v="14"/>
    <x v="6"/>
    <n v="0"/>
  </r>
  <r>
    <x v="1"/>
    <x v="15"/>
    <x v="6"/>
    <n v="0"/>
  </r>
  <r>
    <x v="0"/>
    <x v="16"/>
    <x v="6"/>
    <n v="12"/>
  </r>
  <r>
    <x v="0"/>
    <x v="17"/>
    <x v="6"/>
    <n v="0"/>
  </r>
  <r>
    <x v="2"/>
    <x v="18"/>
    <x v="6"/>
    <n v="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2"/>
  </r>
  <r>
    <x v="0"/>
    <x v="1"/>
    <x v="0"/>
    <n v="0"/>
  </r>
  <r>
    <x v="0"/>
    <x v="2"/>
    <x v="0"/>
    <n v="0"/>
  </r>
  <r>
    <x v="0"/>
    <x v="3"/>
    <x v="0"/>
    <n v="0"/>
  </r>
  <r>
    <x v="0"/>
    <x v="4"/>
    <x v="0"/>
    <n v="0"/>
  </r>
  <r>
    <x v="1"/>
    <x v="5"/>
    <x v="0"/>
    <n v="23"/>
  </r>
  <r>
    <x v="1"/>
    <x v="6"/>
    <x v="0"/>
    <n v="0"/>
  </r>
  <r>
    <x v="1"/>
    <x v="7"/>
    <x v="0"/>
    <n v="0"/>
  </r>
  <r>
    <x v="1"/>
    <x v="8"/>
    <x v="0"/>
    <n v="0"/>
  </r>
  <r>
    <x v="1"/>
    <x v="9"/>
    <x v="0"/>
    <n v="0"/>
  </r>
  <r>
    <x v="2"/>
    <x v="10"/>
    <x v="0"/>
    <n v="0"/>
  </r>
  <r>
    <x v="2"/>
    <x v="11"/>
    <x v="0"/>
    <n v="18"/>
  </r>
  <r>
    <x v="2"/>
    <x v="12"/>
    <x v="0"/>
    <n v="0"/>
  </r>
  <r>
    <x v="2"/>
    <x v="13"/>
    <x v="0"/>
    <n v="0"/>
  </r>
  <r>
    <x v="0"/>
    <x v="0"/>
    <x v="1"/>
    <n v="0"/>
  </r>
  <r>
    <x v="0"/>
    <x v="1"/>
    <x v="1"/>
    <n v="0"/>
  </r>
  <r>
    <x v="0"/>
    <x v="2"/>
    <x v="1"/>
    <n v="1"/>
  </r>
  <r>
    <x v="0"/>
    <x v="3"/>
    <x v="1"/>
    <n v="0"/>
  </r>
  <r>
    <x v="0"/>
    <x v="4"/>
    <x v="1"/>
    <n v="0"/>
  </r>
  <r>
    <x v="1"/>
    <x v="5"/>
    <x v="1"/>
    <n v="19"/>
  </r>
  <r>
    <x v="1"/>
    <x v="6"/>
    <x v="1"/>
    <n v="0"/>
  </r>
  <r>
    <x v="1"/>
    <x v="7"/>
    <x v="1"/>
    <n v="0"/>
  </r>
  <r>
    <x v="1"/>
    <x v="8"/>
    <x v="1"/>
    <n v="0"/>
  </r>
  <r>
    <x v="1"/>
    <x v="9"/>
    <x v="1"/>
    <n v="0"/>
  </r>
  <r>
    <x v="2"/>
    <x v="10"/>
    <x v="1"/>
    <n v="0"/>
  </r>
  <r>
    <x v="2"/>
    <x v="11"/>
    <x v="1"/>
    <n v="14"/>
  </r>
  <r>
    <x v="2"/>
    <x v="12"/>
    <x v="1"/>
    <n v="0"/>
  </r>
  <r>
    <x v="2"/>
    <x v="13"/>
    <x v="1"/>
    <n v="0"/>
  </r>
  <r>
    <x v="0"/>
    <x v="0"/>
    <x v="2"/>
    <n v="49"/>
  </r>
  <r>
    <x v="0"/>
    <x v="1"/>
    <x v="2"/>
    <n v="0"/>
  </r>
  <r>
    <x v="0"/>
    <x v="2"/>
    <x v="2"/>
    <n v="0"/>
  </r>
  <r>
    <x v="0"/>
    <x v="3"/>
    <x v="2"/>
    <n v="0"/>
  </r>
  <r>
    <x v="0"/>
    <x v="4"/>
    <x v="2"/>
    <n v="0"/>
  </r>
  <r>
    <x v="1"/>
    <x v="5"/>
    <x v="2"/>
    <n v="187"/>
  </r>
  <r>
    <x v="1"/>
    <x v="6"/>
    <x v="2"/>
    <n v="0"/>
  </r>
  <r>
    <x v="1"/>
    <x v="7"/>
    <x v="2"/>
    <n v="6"/>
  </r>
  <r>
    <x v="1"/>
    <x v="8"/>
    <x v="2"/>
    <n v="0"/>
  </r>
  <r>
    <x v="1"/>
    <x v="9"/>
    <x v="2"/>
    <n v="0"/>
  </r>
  <r>
    <x v="2"/>
    <x v="10"/>
    <x v="2"/>
    <n v="0"/>
  </r>
  <r>
    <x v="2"/>
    <x v="11"/>
    <x v="2"/>
    <n v="8"/>
  </r>
  <r>
    <x v="2"/>
    <x v="12"/>
    <x v="2"/>
    <n v="0"/>
  </r>
  <r>
    <x v="2"/>
    <x v="13"/>
    <x v="2"/>
    <n v="0"/>
  </r>
  <r>
    <x v="0"/>
    <x v="0"/>
    <x v="3"/>
    <n v="57"/>
  </r>
  <r>
    <x v="0"/>
    <x v="1"/>
    <x v="3"/>
    <n v="0"/>
  </r>
  <r>
    <x v="0"/>
    <x v="2"/>
    <x v="3"/>
    <n v="10"/>
  </r>
  <r>
    <x v="0"/>
    <x v="3"/>
    <x v="3"/>
    <n v="0"/>
  </r>
  <r>
    <x v="0"/>
    <x v="4"/>
    <x v="3"/>
    <n v="0"/>
  </r>
  <r>
    <x v="1"/>
    <x v="5"/>
    <x v="3"/>
    <n v="233"/>
  </r>
  <r>
    <x v="1"/>
    <x v="6"/>
    <x v="3"/>
    <n v="0"/>
  </r>
  <r>
    <x v="1"/>
    <x v="7"/>
    <x v="3"/>
    <n v="54"/>
  </r>
  <r>
    <x v="1"/>
    <x v="8"/>
    <x v="3"/>
    <n v="0"/>
  </r>
  <r>
    <x v="1"/>
    <x v="9"/>
    <x v="3"/>
    <n v="0"/>
  </r>
  <r>
    <x v="2"/>
    <x v="10"/>
    <x v="3"/>
    <n v="0"/>
  </r>
  <r>
    <x v="2"/>
    <x v="11"/>
    <x v="3"/>
    <n v="0"/>
  </r>
  <r>
    <x v="2"/>
    <x v="12"/>
    <x v="3"/>
    <n v="0"/>
  </r>
  <r>
    <x v="2"/>
    <x v="13"/>
    <x v="3"/>
    <n v="0"/>
  </r>
  <r>
    <x v="0"/>
    <x v="0"/>
    <x v="4"/>
    <n v="56"/>
  </r>
  <r>
    <x v="0"/>
    <x v="1"/>
    <x v="4"/>
    <n v="0"/>
  </r>
  <r>
    <x v="0"/>
    <x v="2"/>
    <x v="4"/>
    <n v="0"/>
  </r>
  <r>
    <x v="0"/>
    <x v="3"/>
    <x v="4"/>
    <n v="0"/>
  </r>
  <r>
    <x v="0"/>
    <x v="4"/>
    <x v="4"/>
    <n v="0"/>
  </r>
  <r>
    <x v="1"/>
    <x v="5"/>
    <x v="4"/>
    <n v="235"/>
  </r>
  <r>
    <x v="1"/>
    <x v="6"/>
    <x v="4"/>
    <n v="0"/>
  </r>
  <r>
    <x v="1"/>
    <x v="7"/>
    <x v="4"/>
    <n v="0"/>
  </r>
  <r>
    <x v="1"/>
    <x v="8"/>
    <x v="4"/>
    <n v="0"/>
  </r>
  <r>
    <x v="1"/>
    <x v="9"/>
    <x v="4"/>
    <n v="0"/>
  </r>
  <r>
    <x v="2"/>
    <x v="10"/>
    <x v="4"/>
    <n v="0"/>
  </r>
  <r>
    <x v="2"/>
    <x v="11"/>
    <x v="4"/>
    <n v="0"/>
  </r>
  <r>
    <x v="2"/>
    <x v="12"/>
    <x v="4"/>
    <n v="0"/>
  </r>
  <r>
    <x v="2"/>
    <x v="13"/>
    <x v="4"/>
    <n v="9"/>
  </r>
  <r>
    <x v="0"/>
    <x v="0"/>
    <x v="5"/>
    <n v="62"/>
  </r>
  <r>
    <x v="0"/>
    <x v="1"/>
    <x v="5"/>
    <n v="0"/>
  </r>
  <r>
    <x v="0"/>
    <x v="2"/>
    <x v="5"/>
    <n v="0"/>
  </r>
  <r>
    <x v="0"/>
    <x v="3"/>
    <x v="5"/>
    <n v="3"/>
  </r>
  <r>
    <x v="0"/>
    <x v="4"/>
    <x v="5"/>
    <n v="10"/>
  </r>
  <r>
    <x v="1"/>
    <x v="5"/>
    <x v="5"/>
    <n v="1218"/>
  </r>
  <r>
    <x v="1"/>
    <x v="6"/>
    <x v="5"/>
    <n v="0"/>
  </r>
  <r>
    <x v="1"/>
    <x v="7"/>
    <x v="5"/>
    <n v="0"/>
  </r>
  <r>
    <x v="1"/>
    <x v="8"/>
    <x v="5"/>
    <n v="16"/>
  </r>
  <r>
    <x v="1"/>
    <x v="9"/>
    <x v="5"/>
    <n v="11"/>
  </r>
  <r>
    <x v="2"/>
    <x v="10"/>
    <x v="5"/>
    <n v="0"/>
  </r>
  <r>
    <x v="2"/>
    <x v="11"/>
    <x v="5"/>
    <n v="10"/>
  </r>
  <r>
    <x v="2"/>
    <x v="12"/>
    <x v="5"/>
    <n v="0"/>
  </r>
  <r>
    <x v="2"/>
    <x v="13"/>
    <x v="5"/>
    <n v="0"/>
  </r>
  <r>
    <x v="2"/>
    <x v="14"/>
    <x v="0"/>
    <n v="0"/>
  </r>
  <r>
    <x v="1"/>
    <x v="15"/>
    <x v="0"/>
    <n v="0"/>
  </r>
  <r>
    <x v="0"/>
    <x v="16"/>
    <x v="0"/>
    <n v="0"/>
  </r>
  <r>
    <x v="0"/>
    <x v="17"/>
    <x v="0"/>
    <n v="0"/>
  </r>
  <r>
    <x v="2"/>
    <x v="18"/>
    <x v="0"/>
    <n v="4"/>
  </r>
  <r>
    <x v="2"/>
    <x v="14"/>
    <x v="1"/>
    <n v="13"/>
  </r>
  <r>
    <x v="1"/>
    <x v="15"/>
    <x v="1"/>
    <n v="0"/>
  </r>
  <r>
    <x v="0"/>
    <x v="16"/>
    <x v="1"/>
    <n v="0"/>
  </r>
  <r>
    <x v="0"/>
    <x v="17"/>
    <x v="1"/>
    <n v="0"/>
  </r>
  <r>
    <x v="2"/>
    <x v="18"/>
    <x v="1"/>
    <n v="0"/>
  </r>
  <r>
    <x v="2"/>
    <x v="14"/>
    <x v="2"/>
    <n v="26"/>
  </r>
  <r>
    <x v="1"/>
    <x v="15"/>
    <x v="2"/>
    <n v="0"/>
  </r>
  <r>
    <x v="0"/>
    <x v="16"/>
    <x v="2"/>
    <n v="0"/>
  </r>
  <r>
    <x v="0"/>
    <x v="17"/>
    <x v="2"/>
    <n v="0"/>
  </r>
  <r>
    <x v="2"/>
    <x v="18"/>
    <x v="2"/>
    <n v="0"/>
  </r>
  <r>
    <x v="2"/>
    <x v="14"/>
    <x v="3"/>
    <n v="101"/>
  </r>
  <r>
    <x v="1"/>
    <x v="15"/>
    <x v="3"/>
    <n v="0"/>
  </r>
  <r>
    <x v="0"/>
    <x v="16"/>
    <x v="3"/>
    <n v="0"/>
  </r>
  <r>
    <x v="0"/>
    <x v="17"/>
    <x v="3"/>
    <n v="9"/>
  </r>
  <r>
    <x v="2"/>
    <x v="18"/>
    <x v="3"/>
    <n v="12"/>
  </r>
  <r>
    <x v="2"/>
    <x v="14"/>
    <x v="4"/>
    <n v="287"/>
  </r>
  <r>
    <x v="1"/>
    <x v="15"/>
    <x v="4"/>
    <n v="12"/>
  </r>
  <r>
    <x v="0"/>
    <x v="16"/>
    <x v="4"/>
    <n v="13"/>
  </r>
  <r>
    <x v="0"/>
    <x v="17"/>
    <x v="4"/>
    <n v="9"/>
  </r>
  <r>
    <x v="2"/>
    <x v="18"/>
    <x v="4"/>
    <n v="9"/>
  </r>
  <r>
    <x v="2"/>
    <x v="14"/>
    <x v="5"/>
    <n v="116"/>
  </r>
  <r>
    <x v="1"/>
    <x v="15"/>
    <x v="5"/>
    <n v="9"/>
  </r>
  <r>
    <x v="0"/>
    <x v="16"/>
    <x v="5"/>
    <n v="13"/>
  </r>
  <r>
    <x v="0"/>
    <x v="17"/>
    <x v="5"/>
    <n v="0"/>
  </r>
  <r>
    <x v="2"/>
    <x v="18"/>
    <x v="5"/>
    <n v="11"/>
  </r>
  <r>
    <x v="0"/>
    <x v="0"/>
    <x v="6"/>
    <n v="165"/>
  </r>
  <r>
    <x v="0"/>
    <x v="1"/>
    <x v="6"/>
    <n v="0"/>
  </r>
  <r>
    <x v="0"/>
    <x v="2"/>
    <x v="6"/>
    <n v="40"/>
  </r>
  <r>
    <x v="0"/>
    <x v="3"/>
    <x v="6"/>
    <n v="0"/>
  </r>
  <r>
    <x v="0"/>
    <x v="4"/>
    <x v="6"/>
    <n v="0"/>
  </r>
  <r>
    <x v="1"/>
    <x v="5"/>
    <x v="6"/>
    <n v="299"/>
  </r>
  <r>
    <x v="1"/>
    <x v="6"/>
    <x v="6"/>
    <n v="0"/>
  </r>
  <r>
    <x v="1"/>
    <x v="7"/>
    <x v="6"/>
    <n v="0"/>
  </r>
  <r>
    <x v="1"/>
    <x v="8"/>
    <x v="6"/>
    <n v="0"/>
  </r>
  <r>
    <x v="1"/>
    <x v="9"/>
    <x v="6"/>
    <n v="0"/>
  </r>
  <r>
    <x v="2"/>
    <x v="10"/>
    <x v="6"/>
    <n v="0"/>
  </r>
  <r>
    <x v="2"/>
    <x v="11"/>
    <x v="6"/>
    <n v="90"/>
  </r>
  <r>
    <x v="2"/>
    <x v="12"/>
    <x v="6"/>
    <n v="0"/>
  </r>
  <r>
    <x v="2"/>
    <x v="13"/>
    <x v="6"/>
    <n v="0"/>
  </r>
  <r>
    <x v="2"/>
    <x v="14"/>
    <x v="6"/>
    <n v="138"/>
  </r>
  <r>
    <x v="1"/>
    <x v="15"/>
    <x v="6"/>
    <n v="0"/>
  </r>
  <r>
    <x v="0"/>
    <x v="16"/>
    <x v="6"/>
    <n v="13"/>
  </r>
  <r>
    <x v="0"/>
    <x v="17"/>
    <x v="6"/>
    <n v="7"/>
  </r>
  <r>
    <x v="2"/>
    <x v="18"/>
    <x v="6"/>
    <n v="34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9">
  <r>
    <x v="0"/>
    <x v="0"/>
    <s v="Junio"/>
    <n v="7680"/>
  </r>
  <r>
    <x v="0"/>
    <x v="1"/>
    <s v="Junio"/>
    <n v="261"/>
  </r>
  <r>
    <x v="0"/>
    <x v="2"/>
    <s v="Junio"/>
    <n v="6080"/>
  </r>
  <r>
    <x v="0"/>
    <x v="3"/>
    <s v="Junio"/>
    <n v="871"/>
  </r>
  <r>
    <x v="0"/>
    <x v="4"/>
    <s v="Junio"/>
    <n v="189"/>
  </r>
  <r>
    <x v="1"/>
    <x v="5"/>
    <s v="Junio"/>
    <n v="4128"/>
  </r>
  <r>
    <x v="1"/>
    <x v="6"/>
    <s v="Junio"/>
    <n v="246"/>
  </r>
  <r>
    <x v="1"/>
    <x v="7"/>
    <s v="Junio"/>
    <n v="1357"/>
  </r>
  <r>
    <x v="1"/>
    <x v="8"/>
    <s v="Junio"/>
    <n v="435"/>
  </r>
  <r>
    <x v="1"/>
    <x v="9"/>
    <s v="Junio"/>
    <n v="26"/>
  </r>
  <r>
    <x v="2"/>
    <x v="10"/>
    <s v="Junio"/>
    <n v="771"/>
  </r>
  <r>
    <x v="2"/>
    <x v="11"/>
    <s v="Junio"/>
    <n v="730"/>
  </r>
  <r>
    <x v="2"/>
    <x v="12"/>
    <s v="Junio"/>
    <n v="153"/>
  </r>
  <r>
    <x v="2"/>
    <x v="13"/>
    <s v="Junio"/>
    <n v="272"/>
  </r>
  <r>
    <x v="2"/>
    <x v="14"/>
    <s v="Junio"/>
    <n v="184"/>
  </r>
  <r>
    <x v="1"/>
    <x v="15"/>
    <s v="Junio"/>
    <n v="209"/>
  </r>
  <r>
    <x v="0"/>
    <x v="16"/>
    <s v="Junio"/>
    <n v="357"/>
  </r>
  <r>
    <x v="0"/>
    <x v="17"/>
    <s v="Junio"/>
    <n v="502"/>
  </r>
  <r>
    <x v="2"/>
    <x v="18"/>
    <s v="Junio"/>
    <n v="194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36"/>
  </r>
  <r>
    <x v="0"/>
    <x v="1"/>
    <x v="0"/>
    <n v="3"/>
  </r>
  <r>
    <x v="0"/>
    <x v="2"/>
    <x v="0"/>
    <n v="98"/>
  </r>
  <r>
    <x v="0"/>
    <x v="3"/>
    <x v="0"/>
    <n v="3"/>
  </r>
  <r>
    <x v="0"/>
    <x v="4"/>
    <x v="0"/>
    <n v="0"/>
  </r>
  <r>
    <x v="1"/>
    <x v="5"/>
    <x v="0"/>
    <n v="12"/>
  </r>
  <r>
    <x v="1"/>
    <x v="6"/>
    <x v="0"/>
    <n v="0"/>
  </r>
  <r>
    <x v="1"/>
    <x v="7"/>
    <x v="0"/>
    <n v="39"/>
  </r>
  <r>
    <x v="1"/>
    <x v="8"/>
    <x v="0"/>
    <n v="1"/>
  </r>
  <r>
    <x v="1"/>
    <x v="9"/>
    <x v="0"/>
    <n v="3"/>
  </r>
  <r>
    <x v="2"/>
    <x v="10"/>
    <x v="0"/>
    <n v="2"/>
  </r>
  <r>
    <x v="2"/>
    <x v="11"/>
    <x v="0"/>
    <n v="36"/>
  </r>
  <r>
    <x v="2"/>
    <x v="12"/>
    <x v="0"/>
    <n v="0"/>
  </r>
  <r>
    <x v="2"/>
    <x v="13"/>
    <x v="0"/>
    <n v="0"/>
  </r>
  <r>
    <x v="0"/>
    <x v="0"/>
    <x v="1"/>
    <n v="18"/>
  </r>
  <r>
    <x v="0"/>
    <x v="1"/>
    <x v="1"/>
    <n v="0"/>
  </r>
  <r>
    <x v="0"/>
    <x v="2"/>
    <x v="1"/>
    <n v="41"/>
  </r>
  <r>
    <x v="0"/>
    <x v="3"/>
    <x v="1"/>
    <n v="1"/>
  </r>
  <r>
    <x v="0"/>
    <x v="4"/>
    <x v="1"/>
    <n v="1"/>
  </r>
  <r>
    <x v="1"/>
    <x v="5"/>
    <x v="1"/>
    <n v="13"/>
  </r>
  <r>
    <x v="1"/>
    <x v="6"/>
    <x v="1"/>
    <n v="2"/>
  </r>
  <r>
    <x v="1"/>
    <x v="7"/>
    <x v="1"/>
    <n v="19"/>
  </r>
  <r>
    <x v="1"/>
    <x v="8"/>
    <x v="1"/>
    <n v="0"/>
  </r>
  <r>
    <x v="1"/>
    <x v="9"/>
    <x v="1"/>
    <n v="8"/>
  </r>
  <r>
    <x v="2"/>
    <x v="10"/>
    <x v="1"/>
    <n v="19"/>
  </r>
  <r>
    <x v="2"/>
    <x v="11"/>
    <x v="1"/>
    <n v="12"/>
  </r>
  <r>
    <x v="2"/>
    <x v="12"/>
    <x v="1"/>
    <n v="1"/>
  </r>
  <r>
    <x v="2"/>
    <x v="13"/>
    <x v="1"/>
    <n v="0"/>
  </r>
  <r>
    <x v="0"/>
    <x v="0"/>
    <x v="2"/>
    <n v="14"/>
  </r>
  <r>
    <x v="0"/>
    <x v="1"/>
    <x v="2"/>
    <n v="1"/>
  </r>
  <r>
    <x v="0"/>
    <x v="2"/>
    <x v="2"/>
    <n v="81"/>
  </r>
  <r>
    <x v="0"/>
    <x v="3"/>
    <x v="2"/>
    <n v="2"/>
  </r>
  <r>
    <x v="0"/>
    <x v="4"/>
    <x v="2"/>
    <n v="1"/>
  </r>
  <r>
    <x v="1"/>
    <x v="5"/>
    <x v="2"/>
    <n v="46"/>
  </r>
  <r>
    <x v="1"/>
    <x v="6"/>
    <x v="2"/>
    <n v="1"/>
  </r>
  <r>
    <x v="1"/>
    <x v="7"/>
    <x v="2"/>
    <n v="3"/>
  </r>
  <r>
    <x v="1"/>
    <x v="8"/>
    <x v="2"/>
    <n v="1"/>
  </r>
  <r>
    <x v="1"/>
    <x v="9"/>
    <x v="2"/>
    <n v="4"/>
  </r>
  <r>
    <x v="2"/>
    <x v="10"/>
    <x v="2"/>
    <n v="8"/>
  </r>
  <r>
    <x v="2"/>
    <x v="11"/>
    <x v="2"/>
    <n v="7"/>
  </r>
  <r>
    <x v="2"/>
    <x v="12"/>
    <x v="2"/>
    <n v="2"/>
  </r>
  <r>
    <x v="2"/>
    <x v="13"/>
    <x v="2"/>
    <n v="0"/>
  </r>
  <r>
    <x v="0"/>
    <x v="0"/>
    <x v="3"/>
    <n v="29"/>
  </r>
  <r>
    <x v="0"/>
    <x v="1"/>
    <x v="3"/>
    <n v="1"/>
  </r>
  <r>
    <x v="0"/>
    <x v="2"/>
    <x v="3"/>
    <n v="93"/>
  </r>
  <r>
    <x v="0"/>
    <x v="3"/>
    <x v="3"/>
    <n v="1"/>
  </r>
  <r>
    <x v="0"/>
    <x v="4"/>
    <x v="3"/>
    <n v="0"/>
  </r>
  <r>
    <x v="1"/>
    <x v="5"/>
    <x v="3"/>
    <n v="55"/>
  </r>
  <r>
    <x v="1"/>
    <x v="6"/>
    <x v="3"/>
    <n v="0"/>
  </r>
  <r>
    <x v="1"/>
    <x v="7"/>
    <x v="3"/>
    <n v="2"/>
  </r>
  <r>
    <x v="1"/>
    <x v="8"/>
    <x v="3"/>
    <n v="1"/>
  </r>
  <r>
    <x v="1"/>
    <x v="9"/>
    <x v="3"/>
    <n v="6"/>
  </r>
  <r>
    <x v="2"/>
    <x v="10"/>
    <x v="3"/>
    <n v="9"/>
  </r>
  <r>
    <x v="2"/>
    <x v="11"/>
    <x v="3"/>
    <n v="11"/>
  </r>
  <r>
    <x v="2"/>
    <x v="12"/>
    <x v="3"/>
    <n v="0"/>
  </r>
  <r>
    <x v="2"/>
    <x v="13"/>
    <x v="3"/>
    <n v="0"/>
  </r>
  <r>
    <x v="0"/>
    <x v="0"/>
    <x v="4"/>
    <n v="16"/>
  </r>
  <r>
    <x v="0"/>
    <x v="1"/>
    <x v="4"/>
    <n v="0"/>
  </r>
  <r>
    <x v="0"/>
    <x v="2"/>
    <x v="4"/>
    <n v="69"/>
  </r>
  <r>
    <x v="0"/>
    <x v="3"/>
    <x v="4"/>
    <n v="1"/>
  </r>
  <r>
    <x v="0"/>
    <x v="4"/>
    <x v="4"/>
    <n v="0"/>
  </r>
  <r>
    <x v="1"/>
    <x v="5"/>
    <x v="4"/>
    <n v="23"/>
  </r>
  <r>
    <x v="1"/>
    <x v="6"/>
    <x v="4"/>
    <n v="0"/>
  </r>
  <r>
    <x v="1"/>
    <x v="7"/>
    <x v="4"/>
    <n v="7"/>
  </r>
  <r>
    <x v="1"/>
    <x v="8"/>
    <x v="4"/>
    <n v="0"/>
  </r>
  <r>
    <x v="1"/>
    <x v="9"/>
    <x v="4"/>
    <n v="1"/>
  </r>
  <r>
    <x v="2"/>
    <x v="10"/>
    <x v="4"/>
    <n v="40"/>
  </r>
  <r>
    <x v="2"/>
    <x v="11"/>
    <x v="4"/>
    <n v="14"/>
  </r>
  <r>
    <x v="2"/>
    <x v="12"/>
    <x v="4"/>
    <n v="0"/>
  </r>
  <r>
    <x v="2"/>
    <x v="13"/>
    <x v="4"/>
    <n v="0"/>
  </r>
  <r>
    <x v="0"/>
    <x v="0"/>
    <x v="5"/>
    <n v="57"/>
  </r>
  <r>
    <x v="0"/>
    <x v="1"/>
    <x v="5"/>
    <n v="0"/>
  </r>
  <r>
    <x v="0"/>
    <x v="2"/>
    <x v="5"/>
    <n v="266"/>
  </r>
  <r>
    <x v="0"/>
    <x v="3"/>
    <x v="5"/>
    <n v="0"/>
  </r>
  <r>
    <x v="0"/>
    <x v="4"/>
    <x v="5"/>
    <n v="0"/>
  </r>
  <r>
    <x v="1"/>
    <x v="5"/>
    <x v="5"/>
    <n v="204"/>
  </r>
  <r>
    <x v="1"/>
    <x v="6"/>
    <x v="5"/>
    <n v="3"/>
  </r>
  <r>
    <x v="1"/>
    <x v="7"/>
    <x v="5"/>
    <n v="3"/>
  </r>
  <r>
    <x v="1"/>
    <x v="8"/>
    <x v="5"/>
    <n v="87"/>
  </r>
  <r>
    <x v="1"/>
    <x v="9"/>
    <x v="5"/>
    <n v="9"/>
  </r>
  <r>
    <x v="2"/>
    <x v="10"/>
    <x v="5"/>
    <n v="6"/>
  </r>
  <r>
    <x v="2"/>
    <x v="11"/>
    <x v="5"/>
    <n v="14"/>
  </r>
  <r>
    <x v="2"/>
    <x v="12"/>
    <x v="5"/>
    <n v="3"/>
  </r>
  <r>
    <x v="2"/>
    <x v="13"/>
    <x v="5"/>
    <n v="2"/>
  </r>
  <r>
    <x v="2"/>
    <x v="14"/>
    <x v="0"/>
    <n v="0"/>
  </r>
  <r>
    <x v="1"/>
    <x v="15"/>
    <x v="0"/>
    <n v="0"/>
  </r>
  <r>
    <x v="0"/>
    <x v="16"/>
    <x v="0"/>
    <n v="2"/>
  </r>
  <r>
    <x v="0"/>
    <x v="17"/>
    <x v="0"/>
    <n v="7"/>
  </r>
  <r>
    <x v="2"/>
    <x v="18"/>
    <x v="0"/>
    <n v="1"/>
  </r>
  <r>
    <x v="2"/>
    <x v="14"/>
    <x v="1"/>
    <n v="0"/>
  </r>
  <r>
    <x v="1"/>
    <x v="15"/>
    <x v="1"/>
    <n v="4"/>
  </r>
  <r>
    <x v="0"/>
    <x v="16"/>
    <x v="1"/>
    <n v="2"/>
  </r>
  <r>
    <x v="0"/>
    <x v="17"/>
    <x v="1"/>
    <n v="9"/>
  </r>
  <r>
    <x v="2"/>
    <x v="18"/>
    <x v="1"/>
    <n v="3"/>
  </r>
  <r>
    <x v="2"/>
    <x v="14"/>
    <x v="2"/>
    <n v="2"/>
  </r>
  <r>
    <x v="1"/>
    <x v="15"/>
    <x v="2"/>
    <n v="6"/>
  </r>
  <r>
    <x v="0"/>
    <x v="16"/>
    <x v="2"/>
    <n v="17"/>
  </r>
  <r>
    <x v="0"/>
    <x v="17"/>
    <x v="2"/>
    <n v="10"/>
  </r>
  <r>
    <x v="2"/>
    <x v="18"/>
    <x v="2"/>
    <n v="2"/>
  </r>
  <r>
    <x v="2"/>
    <x v="14"/>
    <x v="3"/>
    <n v="11"/>
  </r>
  <r>
    <x v="1"/>
    <x v="15"/>
    <x v="3"/>
    <n v="2"/>
  </r>
  <r>
    <x v="0"/>
    <x v="16"/>
    <x v="3"/>
    <n v="14"/>
  </r>
  <r>
    <x v="0"/>
    <x v="17"/>
    <x v="3"/>
    <n v="2"/>
  </r>
  <r>
    <x v="2"/>
    <x v="18"/>
    <x v="3"/>
    <n v="6"/>
  </r>
  <r>
    <x v="2"/>
    <x v="14"/>
    <x v="4"/>
    <n v="0"/>
  </r>
  <r>
    <x v="1"/>
    <x v="15"/>
    <x v="4"/>
    <n v="4"/>
  </r>
  <r>
    <x v="0"/>
    <x v="16"/>
    <x v="4"/>
    <n v="2"/>
  </r>
  <r>
    <x v="0"/>
    <x v="17"/>
    <x v="4"/>
    <n v="8"/>
  </r>
  <r>
    <x v="2"/>
    <x v="18"/>
    <x v="4"/>
    <n v="2"/>
  </r>
  <r>
    <x v="2"/>
    <x v="14"/>
    <x v="5"/>
    <n v="8"/>
  </r>
  <r>
    <x v="1"/>
    <x v="15"/>
    <x v="5"/>
    <n v="1"/>
  </r>
  <r>
    <x v="0"/>
    <x v="16"/>
    <x v="5"/>
    <n v="5"/>
  </r>
  <r>
    <x v="0"/>
    <x v="17"/>
    <x v="5"/>
    <n v="6"/>
  </r>
  <r>
    <x v="2"/>
    <x v="18"/>
    <x v="5"/>
    <n v="6"/>
  </r>
  <r>
    <x v="0"/>
    <x v="0"/>
    <x v="6"/>
    <n v="13"/>
  </r>
  <r>
    <x v="0"/>
    <x v="1"/>
    <x v="6"/>
    <n v="0"/>
  </r>
  <r>
    <x v="0"/>
    <x v="2"/>
    <x v="6"/>
    <n v="60"/>
  </r>
  <r>
    <x v="0"/>
    <x v="3"/>
    <x v="6"/>
    <n v="9"/>
  </r>
  <r>
    <x v="0"/>
    <x v="4"/>
    <x v="6"/>
    <n v="0"/>
  </r>
  <r>
    <x v="1"/>
    <x v="5"/>
    <x v="6"/>
    <n v="103"/>
  </r>
  <r>
    <x v="1"/>
    <x v="6"/>
    <x v="6"/>
    <n v="3"/>
  </r>
  <r>
    <x v="1"/>
    <x v="7"/>
    <x v="6"/>
    <n v="10"/>
  </r>
  <r>
    <x v="1"/>
    <x v="8"/>
    <x v="6"/>
    <n v="2"/>
  </r>
  <r>
    <x v="1"/>
    <x v="9"/>
    <x v="6"/>
    <n v="1"/>
  </r>
  <r>
    <x v="2"/>
    <x v="10"/>
    <x v="6"/>
    <n v="5"/>
  </r>
  <r>
    <x v="2"/>
    <x v="11"/>
    <x v="6"/>
    <n v="6"/>
  </r>
  <r>
    <x v="2"/>
    <x v="12"/>
    <x v="6"/>
    <n v="0"/>
  </r>
  <r>
    <x v="2"/>
    <x v="13"/>
    <x v="6"/>
    <n v="0"/>
  </r>
  <r>
    <x v="2"/>
    <x v="14"/>
    <x v="6"/>
    <n v="12"/>
  </r>
  <r>
    <x v="1"/>
    <x v="15"/>
    <x v="6"/>
    <n v="2"/>
  </r>
  <r>
    <x v="0"/>
    <x v="16"/>
    <x v="6"/>
    <n v="6"/>
  </r>
  <r>
    <x v="0"/>
    <x v="17"/>
    <x v="6"/>
    <n v="3"/>
  </r>
  <r>
    <x v="2"/>
    <x v="18"/>
    <x v="6"/>
    <n v="2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2564"/>
  </r>
  <r>
    <x v="0"/>
    <x v="1"/>
    <x v="0"/>
    <n v="134"/>
  </r>
  <r>
    <x v="0"/>
    <x v="2"/>
    <x v="0"/>
    <n v="2932"/>
  </r>
  <r>
    <x v="0"/>
    <x v="3"/>
    <x v="0"/>
    <n v="247"/>
  </r>
  <r>
    <x v="0"/>
    <x v="4"/>
    <x v="0"/>
    <n v="78"/>
  </r>
  <r>
    <x v="1"/>
    <x v="5"/>
    <x v="0"/>
    <n v="924"/>
  </r>
  <r>
    <x v="1"/>
    <x v="6"/>
    <x v="0"/>
    <n v="88"/>
  </r>
  <r>
    <x v="1"/>
    <x v="7"/>
    <x v="0"/>
    <n v="421"/>
  </r>
  <r>
    <x v="1"/>
    <x v="8"/>
    <x v="0"/>
    <n v="71"/>
  </r>
  <r>
    <x v="1"/>
    <x v="9"/>
    <x v="0"/>
    <n v="34"/>
  </r>
  <r>
    <x v="2"/>
    <x v="10"/>
    <x v="0"/>
    <n v="215"/>
  </r>
  <r>
    <x v="2"/>
    <x v="11"/>
    <x v="0"/>
    <n v="132"/>
  </r>
  <r>
    <x v="2"/>
    <x v="12"/>
    <x v="0"/>
    <n v="138"/>
  </r>
  <r>
    <x v="2"/>
    <x v="13"/>
    <x v="0"/>
    <n v="36"/>
  </r>
  <r>
    <x v="0"/>
    <x v="0"/>
    <x v="1"/>
    <n v="1786"/>
  </r>
  <r>
    <x v="0"/>
    <x v="1"/>
    <x v="1"/>
    <n v="131"/>
  </r>
  <r>
    <x v="0"/>
    <x v="2"/>
    <x v="1"/>
    <n v="2365"/>
  </r>
  <r>
    <x v="0"/>
    <x v="3"/>
    <x v="1"/>
    <n v="174"/>
  </r>
  <r>
    <x v="0"/>
    <x v="4"/>
    <x v="1"/>
    <n v="73"/>
  </r>
  <r>
    <x v="1"/>
    <x v="5"/>
    <x v="1"/>
    <n v="955"/>
  </r>
  <r>
    <x v="1"/>
    <x v="6"/>
    <x v="1"/>
    <n v="110"/>
  </r>
  <r>
    <x v="1"/>
    <x v="7"/>
    <x v="1"/>
    <n v="252"/>
  </r>
  <r>
    <x v="1"/>
    <x v="8"/>
    <x v="1"/>
    <n v="55"/>
  </r>
  <r>
    <x v="1"/>
    <x v="9"/>
    <x v="1"/>
    <n v="46"/>
  </r>
  <r>
    <x v="2"/>
    <x v="10"/>
    <x v="1"/>
    <n v="247"/>
  </r>
  <r>
    <x v="2"/>
    <x v="11"/>
    <x v="1"/>
    <n v="105"/>
  </r>
  <r>
    <x v="2"/>
    <x v="12"/>
    <x v="1"/>
    <n v="124"/>
  </r>
  <r>
    <x v="2"/>
    <x v="13"/>
    <x v="1"/>
    <n v="47"/>
  </r>
  <r>
    <x v="0"/>
    <x v="0"/>
    <x v="2"/>
    <n v="2385"/>
  </r>
  <r>
    <x v="0"/>
    <x v="1"/>
    <x v="2"/>
    <n v="102"/>
  </r>
  <r>
    <x v="0"/>
    <x v="2"/>
    <x v="2"/>
    <n v="2947"/>
  </r>
  <r>
    <x v="0"/>
    <x v="3"/>
    <x v="2"/>
    <n v="214"/>
  </r>
  <r>
    <x v="0"/>
    <x v="4"/>
    <x v="2"/>
    <n v="116"/>
  </r>
  <r>
    <x v="1"/>
    <x v="5"/>
    <x v="2"/>
    <n v="1197"/>
  </r>
  <r>
    <x v="1"/>
    <x v="6"/>
    <x v="2"/>
    <n v="114"/>
  </r>
  <r>
    <x v="1"/>
    <x v="7"/>
    <x v="2"/>
    <n v="408"/>
  </r>
  <r>
    <x v="1"/>
    <x v="8"/>
    <x v="2"/>
    <n v="102"/>
  </r>
  <r>
    <x v="1"/>
    <x v="9"/>
    <x v="2"/>
    <n v="75"/>
  </r>
  <r>
    <x v="2"/>
    <x v="10"/>
    <x v="2"/>
    <n v="267"/>
  </r>
  <r>
    <x v="2"/>
    <x v="11"/>
    <x v="2"/>
    <n v="74"/>
  </r>
  <r>
    <x v="2"/>
    <x v="12"/>
    <x v="2"/>
    <n v="131"/>
  </r>
  <r>
    <x v="2"/>
    <x v="13"/>
    <x v="2"/>
    <n v="63"/>
  </r>
  <r>
    <x v="0"/>
    <x v="0"/>
    <x v="3"/>
    <n v="2407"/>
  </r>
  <r>
    <x v="0"/>
    <x v="1"/>
    <x v="3"/>
    <n v="77"/>
  </r>
  <r>
    <x v="0"/>
    <x v="2"/>
    <x v="3"/>
    <n v="3069"/>
  </r>
  <r>
    <x v="0"/>
    <x v="3"/>
    <x v="3"/>
    <n v="262"/>
  </r>
  <r>
    <x v="0"/>
    <x v="4"/>
    <x v="3"/>
    <n v="116"/>
  </r>
  <r>
    <x v="1"/>
    <x v="5"/>
    <x v="3"/>
    <n v="1010"/>
  </r>
  <r>
    <x v="1"/>
    <x v="6"/>
    <x v="3"/>
    <n v="139"/>
  </r>
  <r>
    <x v="1"/>
    <x v="7"/>
    <x v="3"/>
    <n v="416"/>
  </r>
  <r>
    <x v="1"/>
    <x v="8"/>
    <x v="3"/>
    <n v="135"/>
  </r>
  <r>
    <x v="1"/>
    <x v="9"/>
    <x v="3"/>
    <n v="100"/>
  </r>
  <r>
    <x v="2"/>
    <x v="10"/>
    <x v="3"/>
    <n v="252"/>
  </r>
  <r>
    <x v="2"/>
    <x v="11"/>
    <x v="3"/>
    <n v="238"/>
  </r>
  <r>
    <x v="2"/>
    <x v="12"/>
    <x v="3"/>
    <n v="80"/>
  </r>
  <r>
    <x v="2"/>
    <x v="13"/>
    <x v="3"/>
    <n v="80"/>
  </r>
  <r>
    <x v="0"/>
    <x v="0"/>
    <x v="4"/>
    <n v="2322"/>
  </r>
  <r>
    <x v="0"/>
    <x v="1"/>
    <x v="4"/>
    <n v="109"/>
  </r>
  <r>
    <x v="0"/>
    <x v="2"/>
    <x v="4"/>
    <n v="3193"/>
  </r>
  <r>
    <x v="0"/>
    <x v="3"/>
    <x v="4"/>
    <n v="233"/>
  </r>
  <r>
    <x v="0"/>
    <x v="4"/>
    <x v="4"/>
    <n v="113"/>
  </r>
  <r>
    <x v="1"/>
    <x v="5"/>
    <x v="4"/>
    <n v="1201"/>
  </r>
  <r>
    <x v="1"/>
    <x v="6"/>
    <x v="4"/>
    <n v="117"/>
  </r>
  <r>
    <x v="1"/>
    <x v="7"/>
    <x v="4"/>
    <n v="449"/>
  </r>
  <r>
    <x v="1"/>
    <x v="8"/>
    <x v="4"/>
    <n v="116"/>
  </r>
  <r>
    <x v="1"/>
    <x v="9"/>
    <x v="4"/>
    <n v="87"/>
  </r>
  <r>
    <x v="2"/>
    <x v="10"/>
    <x v="4"/>
    <n v="354"/>
  </r>
  <r>
    <x v="2"/>
    <x v="11"/>
    <x v="4"/>
    <n v="270"/>
  </r>
  <r>
    <x v="2"/>
    <x v="12"/>
    <x v="4"/>
    <n v="89"/>
  </r>
  <r>
    <x v="2"/>
    <x v="13"/>
    <x v="4"/>
    <n v="85"/>
  </r>
  <r>
    <x v="0"/>
    <x v="0"/>
    <x v="5"/>
    <n v="2473"/>
  </r>
  <r>
    <x v="0"/>
    <x v="1"/>
    <x v="5"/>
    <n v="135"/>
  </r>
  <r>
    <x v="0"/>
    <x v="2"/>
    <x v="5"/>
    <n v="2917"/>
  </r>
  <r>
    <x v="0"/>
    <x v="3"/>
    <x v="5"/>
    <n v="229"/>
  </r>
  <r>
    <x v="0"/>
    <x v="4"/>
    <x v="5"/>
    <n v="101"/>
  </r>
  <r>
    <x v="1"/>
    <x v="5"/>
    <x v="5"/>
    <n v="1398"/>
  </r>
  <r>
    <x v="1"/>
    <x v="6"/>
    <x v="5"/>
    <n v="141"/>
  </r>
  <r>
    <x v="1"/>
    <x v="7"/>
    <x v="5"/>
    <n v="365"/>
  </r>
  <r>
    <x v="1"/>
    <x v="8"/>
    <x v="5"/>
    <n v="102"/>
  </r>
  <r>
    <x v="1"/>
    <x v="9"/>
    <x v="5"/>
    <n v="75"/>
  </r>
  <r>
    <x v="2"/>
    <x v="10"/>
    <x v="5"/>
    <n v="261"/>
  </r>
  <r>
    <x v="2"/>
    <x v="11"/>
    <x v="5"/>
    <n v="243"/>
  </r>
  <r>
    <x v="2"/>
    <x v="12"/>
    <x v="5"/>
    <n v="117"/>
  </r>
  <r>
    <x v="2"/>
    <x v="13"/>
    <x v="5"/>
    <n v="72"/>
  </r>
  <r>
    <x v="2"/>
    <x v="14"/>
    <x v="0"/>
    <n v="405"/>
  </r>
  <r>
    <x v="1"/>
    <x v="15"/>
    <x v="0"/>
    <n v="202"/>
  </r>
  <r>
    <x v="0"/>
    <x v="16"/>
    <x v="0"/>
    <n v="187"/>
  </r>
  <r>
    <x v="0"/>
    <x v="17"/>
    <x v="0"/>
    <n v="495"/>
  </r>
  <r>
    <x v="2"/>
    <x v="18"/>
    <x v="0"/>
    <n v="299"/>
  </r>
  <r>
    <x v="2"/>
    <x v="14"/>
    <x v="1"/>
    <n v="402"/>
  </r>
  <r>
    <x v="1"/>
    <x v="15"/>
    <x v="1"/>
    <n v="188"/>
  </r>
  <r>
    <x v="0"/>
    <x v="16"/>
    <x v="1"/>
    <n v="170"/>
  </r>
  <r>
    <x v="0"/>
    <x v="17"/>
    <x v="1"/>
    <n v="432"/>
  </r>
  <r>
    <x v="2"/>
    <x v="18"/>
    <x v="1"/>
    <n v="155"/>
  </r>
  <r>
    <x v="2"/>
    <x v="14"/>
    <x v="2"/>
    <n v="457"/>
  </r>
  <r>
    <x v="1"/>
    <x v="15"/>
    <x v="2"/>
    <n v="216"/>
  </r>
  <r>
    <x v="0"/>
    <x v="16"/>
    <x v="2"/>
    <n v="208"/>
  </r>
  <r>
    <x v="0"/>
    <x v="17"/>
    <x v="2"/>
    <n v="552"/>
  </r>
  <r>
    <x v="2"/>
    <x v="18"/>
    <x v="2"/>
    <n v="277"/>
  </r>
  <r>
    <x v="2"/>
    <x v="14"/>
    <x v="3"/>
    <n v="332"/>
  </r>
  <r>
    <x v="1"/>
    <x v="15"/>
    <x v="3"/>
    <n v="181"/>
  </r>
  <r>
    <x v="0"/>
    <x v="16"/>
    <x v="3"/>
    <n v="238"/>
  </r>
  <r>
    <x v="0"/>
    <x v="17"/>
    <x v="3"/>
    <n v="401"/>
  </r>
  <r>
    <x v="2"/>
    <x v="18"/>
    <x v="3"/>
    <n v="306"/>
  </r>
  <r>
    <x v="2"/>
    <x v="14"/>
    <x v="4"/>
    <n v="423"/>
  </r>
  <r>
    <x v="1"/>
    <x v="15"/>
    <x v="4"/>
    <n v="177"/>
  </r>
  <r>
    <x v="0"/>
    <x v="16"/>
    <x v="4"/>
    <n v="172"/>
  </r>
  <r>
    <x v="0"/>
    <x v="17"/>
    <x v="4"/>
    <n v="442"/>
  </r>
  <r>
    <x v="2"/>
    <x v="18"/>
    <x v="4"/>
    <n v="238"/>
  </r>
  <r>
    <x v="2"/>
    <x v="14"/>
    <x v="5"/>
    <n v="408"/>
  </r>
  <r>
    <x v="1"/>
    <x v="15"/>
    <x v="5"/>
    <n v="199"/>
  </r>
  <r>
    <x v="0"/>
    <x v="16"/>
    <x v="5"/>
    <n v="201"/>
  </r>
  <r>
    <x v="0"/>
    <x v="17"/>
    <x v="5"/>
    <n v="427"/>
  </r>
  <r>
    <x v="2"/>
    <x v="18"/>
    <x v="5"/>
    <n v="277"/>
  </r>
  <r>
    <x v="0"/>
    <x v="0"/>
    <x v="6"/>
    <n v="2333"/>
  </r>
  <r>
    <x v="0"/>
    <x v="1"/>
    <x v="6"/>
    <n v="106"/>
  </r>
  <r>
    <x v="0"/>
    <x v="2"/>
    <x v="6"/>
    <n v="2943"/>
  </r>
  <r>
    <x v="0"/>
    <x v="3"/>
    <x v="6"/>
    <n v="286"/>
  </r>
  <r>
    <x v="0"/>
    <x v="4"/>
    <x v="6"/>
    <n v="132"/>
  </r>
  <r>
    <x v="1"/>
    <x v="5"/>
    <x v="6"/>
    <n v="1127"/>
  </r>
  <r>
    <x v="1"/>
    <x v="6"/>
    <x v="6"/>
    <n v="120"/>
  </r>
  <r>
    <x v="1"/>
    <x v="7"/>
    <x v="6"/>
    <n v="330"/>
  </r>
  <r>
    <x v="1"/>
    <x v="8"/>
    <x v="6"/>
    <n v="118"/>
  </r>
  <r>
    <x v="1"/>
    <x v="9"/>
    <x v="6"/>
    <n v="63"/>
  </r>
  <r>
    <x v="2"/>
    <x v="10"/>
    <x v="6"/>
    <n v="332"/>
  </r>
  <r>
    <x v="2"/>
    <x v="11"/>
    <x v="6"/>
    <n v="126"/>
  </r>
  <r>
    <x v="2"/>
    <x v="12"/>
    <x v="6"/>
    <n v="85"/>
  </r>
  <r>
    <x v="2"/>
    <x v="13"/>
    <x v="6"/>
    <n v="76"/>
  </r>
  <r>
    <x v="2"/>
    <x v="14"/>
    <x v="6"/>
    <n v="400"/>
  </r>
  <r>
    <x v="1"/>
    <x v="15"/>
    <x v="6"/>
    <n v="190"/>
  </r>
  <r>
    <x v="0"/>
    <x v="16"/>
    <x v="6"/>
    <n v="93"/>
  </r>
  <r>
    <x v="0"/>
    <x v="17"/>
    <x v="6"/>
    <n v="392"/>
  </r>
  <r>
    <x v="2"/>
    <x v="18"/>
    <x v="6"/>
    <n v="33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19">
  <r>
    <x v="0"/>
    <x v="0"/>
    <s v="Junio"/>
    <n v="375"/>
  </r>
  <r>
    <x v="0"/>
    <x v="1"/>
    <s v="Junio"/>
    <n v="0"/>
  </r>
  <r>
    <x v="0"/>
    <x v="2"/>
    <s v="Junio"/>
    <n v="335"/>
  </r>
  <r>
    <x v="0"/>
    <x v="3"/>
    <s v="Junio"/>
    <n v="25"/>
  </r>
  <r>
    <x v="0"/>
    <x v="4"/>
    <s v="Junio"/>
    <n v="12"/>
  </r>
  <r>
    <x v="1"/>
    <x v="5"/>
    <s v="Junio"/>
    <n v="127"/>
  </r>
  <r>
    <x v="1"/>
    <x v="6"/>
    <s v="Junio"/>
    <n v="0"/>
  </r>
  <r>
    <x v="1"/>
    <x v="7"/>
    <s v="Junio"/>
    <n v="35"/>
  </r>
  <r>
    <x v="1"/>
    <x v="8"/>
    <s v="Junio"/>
    <n v="13"/>
  </r>
  <r>
    <x v="1"/>
    <x v="9"/>
    <s v="Junio"/>
    <n v="9"/>
  </r>
  <r>
    <x v="2"/>
    <x v="10"/>
    <s v="Junio"/>
    <n v="20"/>
  </r>
  <r>
    <x v="2"/>
    <x v="11"/>
    <s v="Junio"/>
    <n v="21"/>
  </r>
  <r>
    <x v="2"/>
    <x v="12"/>
    <s v="Junio"/>
    <n v="11"/>
  </r>
  <r>
    <x v="2"/>
    <x v="13"/>
    <s v="Junio"/>
    <n v="13"/>
  </r>
  <r>
    <x v="2"/>
    <x v="14"/>
    <s v="Junio"/>
    <n v="0"/>
  </r>
  <r>
    <x v="1"/>
    <x v="15"/>
    <s v="Junio"/>
    <n v="0"/>
  </r>
  <r>
    <x v="0"/>
    <x v="16"/>
    <s v="Junio"/>
    <n v="0"/>
  </r>
  <r>
    <x v="0"/>
    <x v="17"/>
    <s v="Junio"/>
    <n v="0"/>
  </r>
  <r>
    <x v="2"/>
    <x v="18"/>
    <s v="Junio"/>
    <n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118"/>
  </r>
  <r>
    <x v="0"/>
    <x v="1"/>
    <x v="0"/>
    <n v="0"/>
  </r>
  <r>
    <x v="0"/>
    <x v="2"/>
    <x v="0"/>
    <n v="118"/>
  </r>
  <r>
    <x v="0"/>
    <x v="3"/>
    <x v="0"/>
    <n v="1"/>
  </r>
  <r>
    <x v="0"/>
    <x v="4"/>
    <x v="0"/>
    <n v="0"/>
  </r>
  <r>
    <x v="1"/>
    <x v="5"/>
    <x v="0"/>
    <n v="0"/>
  </r>
  <r>
    <x v="1"/>
    <x v="6"/>
    <x v="0"/>
    <n v="0"/>
  </r>
  <r>
    <x v="1"/>
    <x v="7"/>
    <x v="0"/>
    <n v="0"/>
  </r>
  <r>
    <x v="1"/>
    <x v="8"/>
    <x v="0"/>
    <n v="2"/>
  </r>
  <r>
    <x v="1"/>
    <x v="9"/>
    <x v="0"/>
    <n v="0"/>
  </r>
  <r>
    <x v="2"/>
    <x v="10"/>
    <x v="0"/>
    <n v="1"/>
  </r>
  <r>
    <x v="2"/>
    <x v="11"/>
    <x v="0"/>
    <n v="0"/>
  </r>
  <r>
    <x v="2"/>
    <x v="12"/>
    <x v="0"/>
    <n v="0"/>
  </r>
  <r>
    <x v="2"/>
    <x v="13"/>
    <x v="0"/>
    <n v="0"/>
  </r>
  <r>
    <x v="0"/>
    <x v="0"/>
    <x v="1"/>
    <n v="0"/>
  </r>
  <r>
    <x v="0"/>
    <x v="1"/>
    <x v="1"/>
    <n v="0"/>
  </r>
  <r>
    <x v="0"/>
    <x v="2"/>
    <x v="1"/>
    <n v="56"/>
  </r>
  <r>
    <x v="0"/>
    <x v="3"/>
    <x v="1"/>
    <n v="0"/>
  </r>
  <r>
    <x v="0"/>
    <x v="4"/>
    <x v="1"/>
    <n v="0"/>
  </r>
  <r>
    <x v="1"/>
    <x v="5"/>
    <x v="1"/>
    <n v="0"/>
  </r>
  <r>
    <x v="1"/>
    <x v="6"/>
    <x v="1"/>
    <n v="0"/>
  </r>
  <r>
    <x v="1"/>
    <x v="7"/>
    <x v="1"/>
    <n v="0"/>
  </r>
  <r>
    <x v="1"/>
    <x v="8"/>
    <x v="1"/>
    <n v="2"/>
  </r>
  <r>
    <x v="1"/>
    <x v="9"/>
    <x v="1"/>
    <n v="0"/>
  </r>
  <r>
    <x v="2"/>
    <x v="10"/>
    <x v="1"/>
    <n v="2"/>
  </r>
  <r>
    <x v="2"/>
    <x v="11"/>
    <x v="1"/>
    <n v="0"/>
  </r>
  <r>
    <x v="2"/>
    <x v="12"/>
    <x v="1"/>
    <n v="0"/>
  </r>
  <r>
    <x v="2"/>
    <x v="13"/>
    <x v="1"/>
    <n v="0"/>
  </r>
  <r>
    <x v="0"/>
    <x v="0"/>
    <x v="2"/>
    <n v="227"/>
  </r>
  <r>
    <x v="0"/>
    <x v="1"/>
    <x v="2"/>
    <n v="0"/>
  </r>
  <r>
    <x v="0"/>
    <x v="2"/>
    <x v="2"/>
    <n v="85"/>
  </r>
  <r>
    <x v="0"/>
    <x v="3"/>
    <x v="2"/>
    <n v="0"/>
  </r>
  <r>
    <x v="0"/>
    <x v="4"/>
    <x v="2"/>
    <n v="0"/>
  </r>
  <r>
    <x v="1"/>
    <x v="5"/>
    <x v="2"/>
    <n v="0"/>
  </r>
  <r>
    <x v="1"/>
    <x v="6"/>
    <x v="2"/>
    <n v="0"/>
  </r>
  <r>
    <x v="1"/>
    <x v="7"/>
    <x v="2"/>
    <n v="0"/>
  </r>
  <r>
    <x v="1"/>
    <x v="8"/>
    <x v="2"/>
    <n v="0"/>
  </r>
  <r>
    <x v="1"/>
    <x v="9"/>
    <x v="2"/>
    <n v="0"/>
  </r>
  <r>
    <x v="2"/>
    <x v="10"/>
    <x v="2"/>
    <n v="8"/>
  </r>
  <r>
    <x v="2"/>
    <x v="11"/>
    <x v="2"/>
    <n v="0"/>
  </r>
  <r>
    <x v="2"/>
    <x v="12"/>
    <x v="2"/>
    <n v="1"/>
  </r>
  <r>
    <x v="2"/>
    <x v="13"/>
    <x v="2"/>
    <n v="0"/>
  </r>
  <r>
    <x v="0"/>
    <x v="0"/>
    <x v="3"/>
    <n v="448"/>
  </r>
  <r>
    <x v="0"/>
    <x v="1"/>
    <x v="3"/>
    <n v="0"/>
  </r>
  <r>
    <x v="0"/>
    <x v="2"/>
    <x v="3"/>
    <n v="53"/>
  </r>
  <r>
    <x v="0"/>
    <x v="3"/>
    <x v="3"/>
    <n v="0"/>
  </r>
  <r>
    <x v="0"/>
    <x v="4"/>
    <x v="3"/>
    <n v="0"/>
  </r>
  <r>
    <x v="1"/>
    <x v="5"/>
    <x v="3"/>
    <n v="3"/>
  </r>
  <r>
    <x v="1"/>
    <x v="6"/>
    <x v="3"/>
    <n v="0"/>
  </r>
  <r>
    <x v="1"/>
    <x v="7"/>
    <x v="3"/>
    <n v="3"/>
  </r>
  <r>
    <x v="1"/>
    <x v="8"/>
    <x v="3"/>
    <n v="0"/>
  </r>
  <r>
    <x v="1"/>
    <x v="9"/>
    <x v="3"/>
    <n v="0"/>
  </r>
  <r>
    <x v="2"/>
    <x v="10"/>
    <x v="3"/>
    <n v="0"/>
  </r>
  <r>
    <x v="2"/>
    <x v="11"/>
    <x v="3"/>
    <n v="0"/>
  </r>
  <r>
    <x v="2"/>
    <x v="12"/>
    <x v="3"/>
    <n v="0"/>
  </r>
  <r>
    <x v="2"/>
    <x v="13"/>
    <x v="3"/>
    <n v="0"/>
  </r>
  <r>
    <x v="0"/>
    <x v="0"/>
    <x v="4"/>
    <n v="252"/>
  </r>
  <r>
    <x v="0"/>
    <x v="1"/>
    <x v="4"/>
    <n v="0"/>
  </r>
  <r>
    <x v="0"/>
    <x v="2"/>
    <x v="4"/>
    <n v="115"/>
  </r>
  <r>
    <x v="0"/>
    <x v="3"/>
    <x v="4"/>
    <n v="20"/>
  </r>
  <r>
    <x v="0"/>
    <x v="4"/>
    <x v="4"/>
    <n v="1"/>
  </r>
  <r>
    <x v="1"/>
    <x v="5"/>
    <x v="4"/>
    <n v="4"/>
  </r>
  <r>
    <x v="1"/>
    <x v="6"/>
    <x v="4"/>
    <n v="0"/>
  </r>
  <r>
    <x v="1"/>
    <x v="7"/>
    <x v="4"/>
    <n v="0"/>
  </r>
  <r>
    <x v="1"/>
    <x v="8"/>
    <x v="4"/>
    <n v="3"/>
  </r>
  <r>
    <x v="1"/>
    <x v="9"/>
    <x v="4"/>
    <n v="0"/>
  </r>
  <r>
    <x v="2"/>
    <x v="10"/>
    <x v="4"/>
    <n v="0"/>
  </r>
  <r>
    <x v="2"/>
    <x v="11"/>
    <x v="4"/>
    <n v="0"/>
  </r>
  <r>
    <x v="2"/>
    <x v="12"/>
    <x v="4"/>
    <n v="0"/>
  </r>
  <r>
    <x v="2"/>
    <x v="13"/>
    <x v="4"/>
    <n v="0"/>
  </r>
  <r>
    <x v="0"/>
    <x v="0"/>
    <x v="5"/>
    <n v="385"/>
  </r>
  <r>
    <x v="0"/>
    <x v="1"/>
    <x v="5"/>
    <n v="0"/>
  </r>
  <r>
    <x v="0"/>
    <x v="2"/>
    <x v="5"/>
    <n v="101"/>
  </r>
  <r>
    <x v="0"/>
    <x v="3"/>
    <x v="5"/>
    <n v="10"/>
  </r>
  <r>
    <x v="0"/>
    <x v="4"/>
    <x v="5"/>
    <n v="0"/>
  </r>
  <r>
    <x v="1"/>
    <x v="5"/>
    <x v="5"/>
    <n v="5"/>
  </r>
  <r>
    <x v="1"/>
    <x v="6"/>
    <x v="5"/>
    <n v="0"/>
  </r>
  <r>
    <x v="1"/>
    <x v="7"/>
    <x v="5"/>
    <n v="4"/>
  </r>
  <r>
    <x v="1"/>
    <x v="8"/>
    <x v="5"/>
    <n v="2"/>
  </r>
  <r>
    <x v="1"/>
    <x v="9"/>
    <x v="5"/>
    <n v="0"/>
  </r>
  <r>
    <x v="2"/>
    <x v="10"/>
    <x v="5"/>
    <n v="2"/>
  </r>
  <r>
    <x v="2"/>
    <x v="11"/>
    <x v="5"/>
    <n v="0"/>
  </r>
  <r>
    <x v="2"/>
    <x v="12"/>
    <x v="5"/>
    <n v="0"/>
  </r>
  <r>
    <x v="2"/>
    <x v="13"/>
    <x v="5"/>
    <n v="0"/>
  </r>
  <r>
    <x v="2"/>
    <x v="14"/>
    <x v="0"/>
    <n v="0"/>
  </r>
  <r>
    <x v="1"/>
    <x v="15"/>
    <x v="0"/>
    <n v="0"/>
  </r>
  <r>
    <x v="0"/>
    <x v="16"/>
    <x v="0"/>
    <n v="0"/>
  </r>
  <r>
    <x v="0"/>
    <x v="17"/>
    <x v="0"/>
    <n v="0"/>
  </r>
  <r>
    <x v="2"/>
    <x v="18"/>
    <x v="0"/>
    <n v="0"/>
  </r>
  <r>
    <x v="2"/>
    <x v="14"/>
    <x v="1"/>
    <n v="0"/>
  </r>
  <r>
    <x v="1"/>
    <x v="15"/>
    <x v="1"/>
    <n v="0"/>
  </r>
  <r>
    <x v="0"/>
    <x v="16"/>
    <x v="1"/>
    <n v="0"/>
  </r>
  <r>
    <x v="0"/>
    <x v="17"/>
    <x v="1"/>
    <n v="0"/>
  </r>
  <r>
    <x v="2"/>
    <x v="18"/>
    <x v="1"/>
    <n v="1"/>
  </r>
  <r>
    <x v="2"/>
    <x v="14"/>
    <x v="2"/>
    <n v="0"/>
  </r>
  <r>
    <x v="1"/>
    <x v="15"/>
    <x v="2"/>
    <n v="0"/>
  </r>
  <r>
    <x v="0"/>
    <x v="16"/>
    <x v="2"/>
    <n v="0"/>
  </r>
  <r>
    <x v="0"/>
    <x v="17"/>
    <x v="2"/>
    <n v="0"/>
  </r>
  <r>
    <x v="2"/>
    <x v="18"/>
    <x v="2"/>
    <n v="0"/>
  </r>
  <r>
    <x v="2"/>
    <x v="14"/>
    <x v="3"/>
    <n v="0"/>
  </r>
  <r>
    <x v="1"/>
    <x v="15"/>
    <x v="3"/>
    <n v="0"/>
  </r>
  <r>
    <x v="0"/>
    <x v="16"/>
    <x v="3"/>
    <n v="0"/>
  </r>
  <r>
    <x v="0"/>
    <x v="17"/>
    <x v="3"/>
    <n v="0"/>
  </r>
  <r>
    <x v="2"/>
    <x v="18"/>
    <x v="3"/>
    <n v="0"/>
  </r>
  <r>
    <x v="2"/>
    <x v="14"/>
    <x v="4"/>
    <n v="0"/>
  </r>
  <r>
    <x v="1"/>
    <x v="15"/>
    <x v="4"/>
    <n v="0"/>
  </r>
  <r>
    <x v="0"/>
    <x v="16"/>
    <x v="4"/>
    <n v="0"/>
  </r>
  <r>
    <x v="0"/>
    <x v="17"/>
    <x v="4"/>
    <n v="0"/>
  </r>
  <r>
    <x v="2"/>
    <x v="18"/>
    <x v="4"/>
    <n v="0"/>
  </r>
  <r>
    <x v="2"/>
    <x v="14"/>
    <x v="5"/>
    <n v="0"/>
  </r>
  <r>
    <x v="1"/>
    <x v="15"/>
    <x v="5"/>
    <n v="0"/>
  </r>
  <r>
    <x v="0"/>
    <x v="16"/>
    <x v="5"/>
    <n v="0"/>
  </r>
  <r>
    <x v="0"/>
    <x v="17"/>
    <x v="5"/>
    <n v="0"/>
  </r>
  <r>
    <x v="2"/>
    <x v="18"/>
    <x v="5"/>
    <n v="0"/>
  </r>
  <r>
    <x v="0"/>
    <x v="0"/>
    <x v="6"/>
    <n v="416"/>
  </r>
  <r>
    <x v="0"/>
    <x v="1"/>
    <x v="6"/>
    <n v="0"/>
  </r>
  <r>
    <x v="0"/>
    <x v="2"/>
    <x v="6"/>
    <n v="92"/>
  </r>
  <r>
    <x v="0"/>
    <x v="3"/>
    <x v="6"/>
    <n v="5"/>
  </r>
  <r>
    <x v="0"/>
    <x v="4"/>
    <x v="6"/>
    <n v="2"/>
  </r>
  <r>
    <x v="1"/>
    <x v="5"/>
    <x v="6"/>
    <n v="67"/>
  </r>
  <r>
    <x v="1"/>
    <x v="6"/>
    <x v="6"/>
    <n v="0"/>
  </r>
  <r>
    <x v="1"/>
    <x v="7"/>
    <x v="6"/>
    <n v="3"/>
  </r>
  <r>
    <x v="1"/>
    <x v="8"/>
    <x v="6"/>
    <n v="0"/>
  </r>
  <r>
    <x v="1"/>
    <x v="9"/>
    <x v="6"/>
    <n v="0"/>
  </r>
  <r>
    <x v="2"/>
    <x v="10"/>
    <x v="6"/>
    <n v="10"/>
  </r>
  <r>
    <x v="2"/>
    <x v="11"/>
    <x v="6"/>
    <n v="0"/>
  </r>
  <r>
    <x v="2"/>
    <x v="12"/>
    <x v="6"/>
    <n v="0"/>
  </r>
  <r>
    <x v="2"/>
    <x v="13"/>
    <x v="6"/>
    <n v="1"/>
  </r>
  <r>
    <x v="2"/>
    <x v="14"/>
    <x v="6"/>
    <n v="0"/>
  </r>
  <r>
    <x v="1"/>
    <x v="15"/>
    <x v="6"/>
    <n v="0"/>
  </r>
  <r>
    <x v="0"/>
    <x v="16"/>
    <x v="6"/>
    <n v="0"/>
  </r>
  <r>
    <x v="0"/>
    <x v="17"/>
    <x v="6"/>
    <n v="0"/>
  </r>
  <r>
    <x v="2"/>
    <x v="18"/>
    <x v="6"/>
    <n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109"/>
  </r>
  <r>
    <x v="0"/>
    <x v="1"/>
    <x v="0"/>
    <n v="0"/>
  </r>
  <r>
    <x v="0"/>
    <x v="2"/>
    <x v="0"/>
    <n v="18"/>
  </r>
  <r>
    <x v="0"/>
    <x v="3"/>
    <x v="0"/>
    <n v="0"/>
  </r>
  <r>
    <x v="0"/>
    <x v="4"/>
    <x v="0"/>
    <n v="0"/>
  </r>
  <r>
    <x v="1"/>
    <x v="5"/>
    <x v="0"/>
    <n v="0"/>
  </r>
  <r>
    <x v="1"/>
    <x v="6"/>
    <x v="0"/>
    <n v="0"/>
  </r>
  <r>
    <x v="1"/>
    <x v="7"/>
    <x v="0"/>
    <n v="0"/>
  </r>
  <r>
    <x v="1"/>
    <x v="8"/>
    <x v="0"/>
    <n v="0"/>
  </r>
  <r>
    <x v="1"/>
    <x v="9"/>
    <x v="0"/>
    <n v="0"/>
  </r>
  <r>
    <x v="2"/>
    <x v="10"/>
    <x v="0"/>
    <n v="1"/>
  </r>
  <r>
    <x v="2"/>
    <x v="11"/>
    <x v="0"/>
    <n v="0"/>
  </r>
  <r>
    <x v="2"/>
    <x v="12"/>
    <x v="0"/>
    <n v="0"/>
  </r>
  <r>
    <x v="2"/>
    <x v="13"/>
    <x v="0"/>
    <n v="0"/>
  </r>
  <r>
    <x v="0"/>
    <x v="0"/>
    <x v="1"/>
    <n v="0"/>
  </r>
  <r>
    <x v="0"/>
    <x v="1"/>
    <x v="1"/>
    <n v="0"/>
  </r>
  <r>
    <x v="0"/>
    <x v="2"/>
    <x v="1"/>
    <n v="31"/>
  </r>
  <r>
    <x v="0"/>
    <x v="3"/>
    <x v="1"/>
    <n v="0"/>
  </r>
  <r>
    <x v="0"/>
    <x v="4"/>
    <x v="1"/>
    <n v="0"/>
  </r>
  <r>
    <x v="1"/>
    <x v="5"/>
    <x v="1"/>
    <n v="0"/>
  </r>
  <r>
    <x v="1"/>
    <x v="6"/>
    <x v="1"/>
    <n v="0"/>
  </r>
  <r>
    <x v="1"/>
    <x v="7"/>
    <x v="1"/>
    <n v="0"/>
  </r>
  <r>
    <x v="1"/>
    <x v="8"/>
    <x v="1"/>
    <n v="1"/>
  </r>
  <r>
    <x v="1"/>
    <x v="9"/>
    <x v="1"/>
    <n v="0"/>
  </r>
  <r>
    <x v="2"/>
    <x v="10"/>
    <x v="1"/>
    <n v="1"/>
  </r>
  <r>
    <x v="2"/>
    <x v="11"/>
    <x v="1"/>
    <n v="0"/>
  </r>
  <r>
    <x v="2"/>
    <x v="12"/>
    <x v="1"/>
    <n v="0"/>
  </r>
  <r>
    <x v="2"/>
    <x v="13"/>
    <x v="1"/>
    <n v="0"/>
  </r>
  <r>
    <x v="0"/>
    <x v="0"/>
    <x v="2"/>
    <n v="172"/>
  </r>
  <r>
    <x v="0"/>
    <x v="1"/>
    <x v="2"/>
    <n v="0"/>
  </r>
  <r>
    <x v="0"/>
    <x v="2"/>
    <x v="2"/>
    <n v="84"/>
  </r>
  <r>
    <x v="0"/>
    <x v="3"/>
    <x v="2"/>
    <n v="0"/>
  </r>
  <r>
    <x v="0"/>
    <x v="4"/>
    <x v="2"/>
    <n v="0"/>
  </r>
  <r>
    <x v="1"/>
    <x v="5"/>
    <x v="2"/>
    <n v="0"/>
  </r>
  <r>
    <x v="1"/>
    <x v="6"/>
    <x v="2"/>
    <n v="0"/>
  </r>
  <r>
    <x v="1"/>
    <x v="7"/>
    <x v="2"/>
    <n v="0"/>
  </r>
  <r>
    <x v="1"/>
    <x v="8"/>
    <x v="2"/>
    <n v="1"/>
  </r>
  <r>
    <x v="1"/>
    <x v="9"/>
    <x v="2"/>
    <n v="0"/>
  </r>
  <r>
    <x v="2"/>
    <x v="10"/>
    <x v="2"/>
    <n v="0"/>
  </r>
  <r>
    <x v="2"/>
    <x v="11"/>
    <x v="2"/>
    <n v="0"/>
  </r>
  <r>
    <x v="2"/>
    <x v="12"/>
    <x v="2"/>
    <n v="2"/>
  </r>
  <r>
    <x v="2"/>
    <x v="13"/>
    <x v="2"/>
    <n v="0"/>
  </r>
  <r>
    <x v="0"/>
    <x v="0"/>
    <x v="3"/>
    <n v="63"/>
  </r>
  <r>
    <x v="0"/>
    <x v="1"/>
    <x v="3"/>
    <n v="0"/>
  </r>
  <r>
    <x v="0"/>
    <x v="2"/>
    <x v="3"/>
    <n v="76"/>
  </r>
  <r>
    <x v="0"/>
    <x v="3"/>
    <x v="3"/>
    <n v="0"/>
  </r>
  <r>
    <x v="0"/>
    <x v="4"/>
    <x v="3"/>
    <n v="2"/>
  </r>
  <r>
    <x v="1"/>
    <x v="5"/>
    <x v="3"/>
    <n v="3"/>
  </r>
  <r>
    <x v="1"/>
    <x v="6"/>
    <x v="3"/>
    <n v="0"/>
  </r>
  <r>
    <x v="1"/>
    <x v="7"/>
    <x v="3"/>
    <n v="18"/>
  </r>
  <r>
    <x v="1"/>
    <x v="8"/>
    <x v="3"/>
    <n v="0"/>
  </r>
  <r>
    <x v="1"/>
    <x v="9"/>
    <x v="3"/>
    <n v="0"/>
  </r>
  <r>
    <x v="2"/>
    <x v="10"/>
    <x v="3"/>
    <n v="2"/>
  </r>
  <r>
    <x v="2"/>
    <x v="11"/>
    <x v="3"/>
    <n v="8"/>
  </r>
  <r>
    <x v="2"/>
    <x v="12"/>
    <x v="3"/>
    <n v="0"/>
  </r>
  <r>
    <x v="2"/>
    <x v="13"/>
    <x v="3"/>
    <n v="0"/>
  </r>
  <r>
    <x v="0"/>
    <x v="0"/>
    <x v="4"/>
    <n v="94"/>
  </r>
  <r>
    <x v="0"/>
    <x v="1"/>
    <x v="4"/>
    <n v="0"/>
  </r>
  <r>
    <x v="0"/>
    <x v="2"/>
    <x v="4"/>
    <n v="44"/>
  </r>
  <r>
    <x v="0"/>
    <x v="3"/>
    <x v="4"/>
    <n v="3"/>
  </r>
  <r>
    <x v="0"/>
    <x v="4"/>
    <x v="4"/>
    <n v="1"/>
  </r>
  <r>
    <x v="1"/>
    <x v="5"/>
    <x v="4"/>
    <n v="6"/>
  </r>
  <r>
    <x v="1"/>
    <x v="6"/>
    <x v="4"/>
    <n v="0"/>
  </r>
  <r>
    <x v="1"/>
    <x v="7"/>
    <x v="4"/>
    <n v="17"/>
  </r>
  <r>
    <x v="1"/>
    <x v="8"/>
    <x v="4"/>
    <n v="0"/>
  </r>
  <r>
    <x v="1"/>
    <x v="9"/>
    <x v="4"/>
    <n v="0"/>
  </r>
  <r>
    <x v="2"/>
    <x v="10"/>
    <x v="4"/>
    <n v="0"/>
  </r>
  <r>
    <x v="2"/>
    <x v="11"/>
    <x v="4"/>
    <n v="8"/>
  </r>
  <r>
    <x v="2"/>
    <x v="12"/>
    <x v="4"/>
    <n v="3"/>
  </r>
  <r>
    <x v="2"/>
    <x v="13"/>
    <x v="4"/>
    <n v="2"/>
  </r>
  <r>
    <x v="0"/>
    <x v="0"/>
    <x v="5"/>
    <n v="66"/>
  </r>
  <r>
    <x v="0"/>
    <x v="1"/>
    <x v="5"/>
    <n v="0"/>
  </r>
  <r>
    <x v="0"/>
    <x v="2"/>
    <x v="5"/>
    <n v="50"/>
  </r>
  <r>
    <x v="0"/>
    <x v="3"/>
    <x v="5"/>
    <n v="14"/>
  </r>
  <r>
    <x v="0"/>
    <x v="4"/>
    <x v="5"/>
    <n v="1"/>
  </r>
  <r>
    <x v="1"/>
    <x v="5"/>
    <x v="5"/>
    <n v="14"/>
  </r>
  <r>
    <x v="1"/>
    <x v="6"/>
    <x v="5"/>
    <n v="0"/>
  </r>
  <r>
    <x v="1"/>
    <x v="7"/>
    <x v="5"/>
    <n v="17"/>
  </r>
  <r>
    <x v="1"/>
    <x v="8"/>
    <x v="5"/>
    <n v="0"/>
  </r>
  <r>
    <x v="1"/>
    <x v="9"/>
    <x v="5"/>
    <n v="0"/>
  </r>
  <r>
    <x v="2"/>
    <x v="10"/>
    <x v="5"/>
    <n v="2"/>
  </r>
  <r>
    <x v="2"/>
    <x v="11"/>
    <x v="5"/>
    <n v="20"/>
  </r>
  <r>
    <x v="2"/>
    <x v="12"/>
    <x v="5"/>
    <n v="1"/>
  </r>
  <r>
    <x v="2"/>
    <x v="13"/>
    <x v="5"/>
    <n v="6"/>
  </r>
  <r>
    <x v="2"/>
    <x v="14"/>
    <x v="0"/>
    <n v="0"/>
  </r>
  <r>
    <x v="1"/>
    <x v="15"/>
    <x v="0"/>
    <n v="0"/>
  </r>
  <r>
    <x v="0"/>
    <x v="16"/>
    <x v="0"/>
    <n v="0"/>
  </r>
  <r>
    <x v="0"/>
    <x v="17"/>
    <x v="0"/>
    <n v="0"/>
  </r>
  <r>
    <x v="2"/>
    <x v="18"/>
    <x v="0"/>
    <n v="1"/>
  </r>
  <r>
    <x v="2"/>
    <x v="14"/>
    <x v="1"/>
    <n v="0"/>
  </r>
  <r>
    <x v="1"/>
    <x v="15"/>
    <x v="1"/>
    <n v="0"/>
  </r>
  <r>
    <x v="0"/>
    <x v="16"/>
    <x v="1"/>
    <n v="0"/>
  </r>
  <r>
    <x v="0"/>
    <x v="17"/>
    <x v="1"/>
    <n v="0"/>
  </r>
  <r>
    <x v="2"/>
    <x v="18"/>
    <x v="1"/>
    <n v="0"/>
  </r>
  <r>
    <x v="2"/>
    <x v="14"/>
    <x v="2"/>
    <n v="0"/>
  </r>
  <r>
    <x v="1"/>
    <x v="15"/>
    <x v="2"/>
    <n v="0"/>
  </r>
  <r>
    <x v="0"/>
    <x v="16"/>
    <x v="2"/>
    <n v="0"/>
  </r>
  <r>
    <x v="0"/>
    <x v="17"/>
    <x v="2"/>
    <n v="0"/>
  </r>
  <r>
    <x v="2"/>
    <x v="18"/>
    <x v="2"/>
    <n v="1"/>
  </r>
  <r>
    <x v="2"/>
    <x v="14"/>
    <x v="3"/>
    <n v="0"/>
  </r>
  <r>
    <x v="1"/>
    <x v="15"/>
    <x v="3"/>
    <n v="0"/>
  </r>
  <r>
    <x v="0"/>
    <x v="16"/>
    <x v="3"/>
    <n v="0"/>
  </r>
  <r>
    <x v="0"/>
    <x v="17"/>
    <x v="3"/>
    <n v="0"/>
  </r>
  <r>
    <x v="2"/>
    <x v="18"/>
    <x v="3"/>
    <n v="1"/>
  </r>
  <r>
    <x v="2"/>
    <x v="14"/>
    <x v="4"/>
    <n v="0"/>
  </r>
  <r>
    <x v="1"/>
    <x v="15"/>
    <x v="4"/>
    <n v="0"/>
  </r>
  <r>
    <x v="0"/>
    <x v="16"/>
    <x v="4"/>
    <n v="0"/>
  </r>
  <r>
    <x v="0"/>
    <x v="17"/>
    <x v="4"/>
    <n v="0"/>
  </r>
  <r>
    <x v="2"/>
    <x v="18"/>
    <x v="4"/>
    <n v="3"/>
  </r>
  <r>
    <x v="2"/>
    <x v="14"/>
    <x v="5"/>
    <n v="0"/>
  </r>
  <r>
    <x v="1"/>
    <x v="15"/>
    <x v="5"/>
    <n v="0"/>
  </r>
  <r>
    <x v="0"/>
    <x v="16"/>
    <x v="5"/>
    <n v="0"/>
  </r>
  <r>
    <x v="0"/>
    <x v="17"/>
    <x v="5"/>
    <n v="0"/>
  </r>
  <r>
    <x v="2"/>
    <x v="18"/>
    <x v="5"/>
    <n v="2"/>
  </r>
  <r>
    <x v="0"/>
    <x v="0"/>
    <x v="6"/>
    <n v="122"/>
  </r>
  <r>
    <x v="0"/>
    <x v="1"/>
    <x v="6"/>
    <n v="0"/>
  </r>
  <r>
    <x v="0"/>
    <x v="2"/>
    <x v="6"/>
    <n v="29"/>
  </r>
  <r>
    <x v="0"/>
    <x v="3"/>
    <x v="6"/>
    <n v="15"/>
  </r>
  <r>
    <x v="0"/>
    <x v="4"/>
    <x v="6"/>
    <n v="6"/>
  </r>
  <r>
    <x v="1"/>
    <x v="5"/>
    <x v="6"/>
    <n v="129"/>
  </r>
  <r>
    <x v="1"/>
    <x v="6"/>
    <x v="6"/>
    <n v="0"/>
  </r>
  <r>
    <x v="1"/>
    <x v="7"/>
    <x v="6"/>
    <n v="16"/>
  </r>
  <r>
    <x v="1"/>
    <x v="8"/>
    <x v="6"/>
    <n v="0"/>
  </r>
  <r>
    <x v="1"/>
    <x v="9"/>
    <x v="6"/>
    <n v="0"/>
  </r>
  <r>
    <x v="2"/>
    <x v="10"/>
    <x v="6"/>
    <n v="14"/>
  </r>
  <r>
    <x v="2"/>
    <x v="11"/>
    <x v="6"/>
    <n v="3"/>
  </r>
  <r>
    <x v="2"/>
    <x v="12"/>
    <x v="6"/>
    <n v="1"/>
  </r>
  <r>
    <x v="2"/>
    <x v="13"/>
    <x v="6"/>
    <n v="0"/>
  </r>
  <r>
    <x v="2"/>
    <x v="14"/>
    <x v="6"/>
    <n v="0"/>
  </r>
  <r>
    <x v="1"/>
    <x v="15"/>
    <x v="6"/>
    <n v="0"/>
  </r>
  <r>
    <x v="0"/>
    <x v="16"/>
    <x v="6"/>
    <n v="0"/>
  </r>
  <r>
    <x v="0"/>
    <x v="17"/>
    <x v="6"/>
    <n v="0"/>
  </r>
  <r>
    <x v="2"/>
    <x v="18"/>
    <x v="6"/>
    <n v="2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99"/>
  </r>
  <r>
    <x v="0"/>
    <x v="1"/>
    <x v="0"/>
    <n v="0"/>
  </r>
  <r>
    <x v="0"/>
    <x v="2"/>
    <x v="0"/>
    <n v="0"/>
  </r>
  <r>
    <x v="0"/>
    <x v="3"/>
    <x v="0"/>
    <n v="0"/>
  </r>
  <r>
    <x v="0"/>
    <x v="4"/>
    <x v="0"/>
    <n v="0"/>
  </r>
  <r>
    <x v="1"/>
    <x v="5"/>
    <x v="0"/>
    <n v="0"/>
  </r>
  <r>
    <x v="1"/>
    <x v="6"/>
    <x v="0"/>
    <n v="0"/>
  </r>
  <r>
    <x v="1"/>
    <x v="7"/>
    <x v="0"/>
    <n v="0"/>
  </r>
  <r>
    <x v="1"/>
    <x v="8"/>
    <x v="0"/>
    <n v="0"/>
  </r>
  <r>
    <x v="1"/>
    <x v="9"/>
    <x v="0"/>
    <n v="0"/>
  </r>
  <r>
    <x v="2"/>
    <x v="10"/>
    <x v="0"/>
    <n v="0"/>
  </r>
  <r>
    <x v="2"/>
    <x v="11"/>
    <x v="0"/>
    <n v="0"/>
  </r>
  <r>
    <x v="2"/>
    <x v="12"/>
    <x v="0"/>
    <n v="0"/>
  </r>
  <r>
    <x v="2"/>
    <x v="13"/>
    <x v="0"/>
    <n v="0"/>
  </r>
  <r>
    <x v="0"/>
    <x v="0"/>
    <x v="1"/>
    <n v="103"/>
  </r>
  <r>
    <x v="0"/>
    <x v="1"/>
    <x v="1"/>
    <n v="0"/>
  </r>
  <r>
    <x v="0"/>
    <x v="2"/>
    <x v="1"/>
    <n v="0"/>
  </r>
  <r>
    <x v="0"/>
    <x v="3"/>
    <x v="1"/>
    <n v="0"/>
  </r>
  <r>
    <x v="0"/>
    <x v="4"/>
    <x v="1"/>
    <n v="0"/>
  </r>
  <r>
    <x v="1"/>
    <x v="5"/>
    <x v="1"/>
    <n v="0"/>
  </r>
  <r>
    <x v="1"/>
    <x v="6"/>
    <x v="1"/>
    <n v="0"/>
  </r>
  <r>
    <x v="1"/>
    <x v="7"/>
    <x v="1"/>
    <n v="0"/>
  </r>
  <r>
    <x v="1"/>
    <x v="8"/>
    <x v="1"/>
    <n v="0"/>
  </r>
  <r>
    <x v="1"/>
    <x v="9"/>
    <x v="1"/>
    <n v="0"/>
  </r>
  <r>
    <x v="2"/>
    <x v="10"/>
    <x v="1"/>
    <n v="0"/>
  </r>
  <r>
    <x v="2"/>
    <x v="11"/>
    <x v="1"/>
    <n v="0"/>
  </r>
  <r>
    <x v="2"/>
    <x v="12"/>
    <x v="1"/>
    <n v="0"/>
  </r>
  <r>
    <x v="2"/>
    <x v="13"/>
    <x v="1"/>
    <n v="0"/>
  </r>
  <r>
    <x v="0"/>
    <x v="0"/>
    <x v="2"/>
    <n v="119"/>
  </r>
  <r>
    <x v="0"/>
    <x v="1"/>
    <x v="2"/>
    <n v="0"/>
  </r>
  <r>
    <x v="0"/>
    <x v="2"/>
    <x v="2"/>
    <n v="8"/>
  </r>
  <r>
    <x v="0"/>
    <x v="3"/>
    <x v="2"/>
    <n v="0"/>
  </r>
  <r>
    <x v="0"/>
    <x v="4"/>
    <x v="2"/>
    <n v="0"/>
  </r>
  <r>
    <x v="1"/>
    <x v="5"/>
    <x v="2"/>
    <n v="4"/>
  </r>
  <r>
    <x v="1"/>
    <x v="6"/>
    <x v="2"/>
    <n v="0"/>
  </r>
  <r>
    <x v="1"/>
    <x v="7"/>
    <x v="2"/>
    <n v="13"/>
  </r>
  <r>
    <x v="1"/>
    <x v="8"/>
    <x v="2"/>
    <n v="0"/>
  </r>
  <r>
    <x v="1"/>
    <x v="9"/>
    <x v="2"/>
    <n v="0"/>
  </r>
  <r>
    <x v="2"/>
    <x v="10"/>
    <x v="2"/>
    <n v="0"/>
  </r>
  <r>
    <x v="2"/>
    <x v="11"/>
    <x v="2"/>
    <n v="0"/>
  </r>
  <r>
    <x v="2"/>
    <x v="12"/>
    <x v="2"/>
    <n v="0"/>
  </r>
  <r>
    <x v="2"/>
    <x v="13"/>
    <x v="2"/>
    <n v="0"/>
  </r>
  <r>
    <x v="0"/>
    <x v="0"/>
    <x v="3"/>
    <n v="242"/>
  </r>
  <r>
    <x v="0"/>
    <x v="1"/>
    <x v="3"/>
    <n v="1"/>
  </r>
  <r>
    <x v="0"/>
    <x v="2"/>
    <x v="3"/>
    <n v="14"/>
  </r>
  <r>
    <x v="0"/>
    <x v="3"/>
    <x v="3"/>
    <n v="4"/>
  </r>
  <r>
    <x v="0"/>
    <x v="4"/>
    <x v="3"/>
    <n v="0"/>
  </r>
  <r>
    <x v="1"/>
    <x v="5"/>
    <x v="3"/>
    <n v="0"/>
  </r>
  <r>
    <x v="1"/>
    <x v="6"/>
    <x v="3"/>
    <n v="0"/>
  </r>
  <r>
    <x v="1"/>
    <x v="7"/>
    <x v="3"/>
    <n v="13"/>
  </r>
  <r>
    <x v="1"/>
    <x v="8"/>
    <x v="3"/>
    <n v="0"/>
  </r>
  <r>
    <x v="1"/>
    <x v="9"/>
    <x v="3"/>
    <n v="0"/>
  </r>
  <r>
    <x v="2"/>
    <x v="10"/>
    <x v="3"/>
    <n v="0"/>
  </r>
  <r>
    <x v="2"/>
    <x v="11"/>
    <x v="3"/>
    <n v="0"/>
  </r>
  <r>
    <x v="2"/>
    <x v="12"/>
    <x v="3"/>
    <n v="1"/>
  </r>
  <r>
    <x v="2"/>
    <x v="13"/>
    <x v="3"/>
    <n v="0"/>
  </r>
  <r>
    <x v="0"/>
    <x v="0"/>
    <x v="4"/>
    <n v="194"/>
  </r>
  <r>
    <x v="0"/>
    <x v="1"/>
    <x v="4"/>
    <n v="0"/>
  </r>
  <r>
    <x v="0"/>
    <x v="2"/>
    <x v="4"/>
    <n v="22"/>
  </r>
  <r>
    <x v="0"/>
    <x v="3"/>
    <x v="4"/>
    <n v="7"/>
  </r>
  <r>
    <x v="0"/>
    <x v="4"/>
    <x v="4"/>
    <n v="1"/>
  </r>
  <r>
    <x v="1"/>
    <x v="5"/>
    <x v="4"/>
    <n v="4"/>
  </r>
  <r>
    <x v="1"/>
    <x v="6"/>
    <x v="4"/>
    <n v="0"/>
  </r>
  <r>
    <x v="1"/>
    <x v="7"/>
    <x v="4"/>
    <n v="11"/>
  </r>
  <r>
    <x v="1"/>
    <x v="8"/>
    <x v="4"/>
    <n v="0"/>
  </r>
  <r>
    <x v="1"/>
    <x v="9"/>
    <x v="4"/>
    <n v="0"/>
  </r>
  <r>
    <x v="2"/>
    <x v="10"/>
    <x v="4"/>
    <n v="1"/>
  </r>
  <r>
    <x v="2"/>
    <x v="11"/>
    <x v="4"/>
    <n v="11"/>
  </r>
  <r>
    <x v="2"/>
    <x v="12"/>
    <x v="4"/>
    <n v="1"/>
  </r>
  <r>
    <x v="2"/>
    <x v="13"/>
    <x v="4"/>
    <n v="0"/>
  </r>
  <r>
    <x v="0"/>
    <x v="0"/>
    <x v="5"/>
    <n v="177"/>
  </r>
  <r>
    <x v="0"/>
    <x v="1"/>
    <x v="5"/>
    <n v="0"/>
  </r>
  <r>
    <x v="0"/>
    <x v="2"/>
    <x v="5"/>
    <n v="17"/>
  </r>
  <r>
    <x v="0"/>
    <x v="3"/>
    <x v="5"/>
    <n v="13"/>
  </r>
  <r>
    <x v="0"/>
    <x v="4"/>
    <x v="5"/>
    <n v="1"/>
  </r>
  <r>
    <x v="1"/>
    <x v="5"/>
    <x v="5"/>
    <n v="2"/>
  </r>
  <r>
    <x v="1"/>
    <x v="6"/>
    <x v="5"/>
    <n v="0"/>
  </r>
  <r>
    <x v="1"/>
    <x v="7"/>
    <x v="5"/>
    <n v="5"/>
  </r>
  <r>
    <x v="1"/>
    <x v="8"/>
    <x v="5"/>
    <n v="0"/>
  </r>
  <r>
    <x v="1"/>
    <x v="9"/>
    <x v="5"/>
    <n v="0"/>
  </r>
  <r>
    <x v="2"/>
    <x v="10"/>
    <x v="5"/>
    <n v="13"/>
  </r>
  <r>
    <x v="2"/>
    <x v="11"/>
    <x v="5"/>
    <n v="6"/>
  </r>
  <r>
    <x v="2"/>
    <x v="12"/>
    <x v="5"/>
    <n v="1"/>
  </r>
  <r>
    <x v="2"/>
    <x v="13"/>
    <x v="5"/>
    <n v="0"/>
  </r>
  <r>
    <x v="2"/>
    <x v="14"/>
    <x v="0"/>
    <n v="0"/>
  </r>
  <r>
    <x v="1"/>
    <x v="15"/>
    <x v="0"/>
    <n v="0"/>
  </r>
  <r>
    <x v="0"/>
    <x v="16"/>
    <x v="0"/>
    <n v="0"/>
  </r>
  <r>
    <x v="0"/>
    <x v="17"/>
    <x v="0"/>
    <n v="0"/>
  </r>
  <r>
    <x v="2"/>
    <x v="18"/>
    <x v="0"/>
    <n v="0"/>
  </r>
  <r>
    <x v="2"/>
    <x v="14"/>
    <x v="1"/>
    <n v="0"/>
  </r>
  <r>
    <x v="1"/>
    <x v="15"/>
    <x v="1"/>
    <n v="0"/>
  </r>
  <r>
    <x v="0"/>
    <x v="16"/>
    <x v="1"/>
    <n v="0"/>
  </r>
  <r>
    <x v="0"/>
    <x v="17"/>
    <x v="1"/>
    <n v="0"/>
  </r>
  <r>
    <x v="2"/>
    <x v="18"/>
    <x v="1"/>
    <n v="0"/>
  </r>
  <r>
    <x v="2"/>
    <x v="14"/>
    <x v="2"/>
    <n v="0"/>
  </r>
  <r>
    <x v="1"/>
    <x v="15"/>
    <x v="2"/>
    <n v="0"/>
  </r>
  <r>
    <x v="0"/>
    <x v="16"/>
    <x v="2"/>
    <n v="0"/>
  </r>
  <r>
    <x v="0"/>
    <x v="17"/>
    <x v="2"/>
    <n v="0"/>
  </r>
  <r>
    <x v="2"/>
    <x v="18"/>
    <x v="2"/>
    <n v="2"/>
  </r>
  <r>
    <x v="2"/>
    <x v="14"/>
    <x v="3"/>
    <n v="0"/>
  </r>
  <r>
    <x v="1"/>
    <x v="15"/>
    <x v="3"/>
    <n v="0"/>
  </r>
  <r>
    <x v="0"/>
    <x v="16"/>
    <x v="3"/>
    <n v="0"/>
  </r>
  <r>
    <x v="0"/>
    <x v="17"/>
    <x v="3"/>
    <n v="0"/>
  </r>
  <r>
    <x v="2"/>
    <x v="18"/>
    <x v="3"/>
    <n v="0"/>
  </r>
  <r>
    <x v="2"/>
    <x v="14"/>
    <x v="4"/>
    <n v="0"/>
  </r>
  <r>
    <x v="1"/>
    <x v="15"/>
    <x v="4"/>
    <n v="0"/>
  </r>
  <r>
    <x v="0"/>
    <x v="16"/>
    <x v="4"/>
    <n v="0"/>
  </r>
  <r>
    <x v="0"/>
    <x v="17"/>
    <x v="4"/>
    <n v="0"/>
  </r>
  <r>
    <x v="2"/>
    <x v="18"/>
    <x v="4"/>
    <n v="0"/>
  </r>
  <r>
    <x v="2"/>
    <x v="14"/>
    <x v="5"/>
    <n v="0"/>
  </r>
  <r>
    <x v="1"/>
    <x v="15"/>
    <x v="5"/>
    <n v="0"/>
  </r>
  <r>
    <x v="0"/>
    <x v="16"/>
    <x v="5"/>
    <n v="0"/>
  </r>
  <r>
    <x v="0"/>
    <x v="17"/>
    <x v="5"/>
    <n v="0"/>
  </r>
  <r>
    <x v="2"/>
    <x v="18"/>
    <x v="5"/>
    <n v="0"/>
  </r>
  <r>
    <x v="0"/>
    <x v="0"/>
    <x v="6"/>
    <n v="934"/>
  </r>
  <r>
    <x v="0"/>
    <x v="1"/>
    <x v="6"/>
    <n v="1"/>
  </r>
  <r>
    <x v="0"/>
    <x v="2"/>
    <x v="6"/>
    <n v="61"/>
  </r>
  <r>
    <x v="0"/>
    <x v="3"/>
    <x v="6"/>
    <n v="24"/>
  </r>
  <r>
    <x v="0"/>
    <x v="4"/>
    <x v="6"/>
    <n v="2"/>
  </r>
  <r>
    <x v="1"/>
    <x v="5"/>
    <x v="6"/>
    <n v="10"/>
  </r>
  <r>
    <x v="1"/>
    <x v="6"/>
    <x v="6"/>
    <n v="0"/>
  </r>
  <r>
    <x v="1"/>
    <x v="7"/>
    <x v="6"/>
    <n v="42"/>
  </r>
  <r>
    <x v="1"/>
    <x v="8"/>
    <x v="6"/>
    <n v="0"/>
  </r>
  <r>
    <x v="1"/>
    <x v="9"/>
    <x v="6"/>
    <n v="0"/>
  </r>
  <r>
    <x v="2"/>
    <x v="10"/>
    <x v="6"/>
    <n v="14"/>
  </r>
  <r>
    <x v="2"/>
    <x v="11"/>
    <x v="6"/>
    <n v="17"/>
  </r>
  <r>
    <x v="2"/>
    <x v="12"/>
    <x v="6"/>
    <n v="3"/>
  </r>
  <r>
    <x v="2"/>
    <x v="13"/>
    <x v="6"/>
    <n v="0"/>
  </r>
  <r>
    <x v="2"/>
    <x v="14"/>
    <x v="6"/>
    <n v="0"/>
  </r>
  <r>
    <x v="1"/>
    <x v="15"/>
    <x v="6"/>
    <n v="0"/>
  </r>
  <r>
    <x v="0"/>
    <x v="16"/>
    <x v="6"/>
    <n v="0"/>
  </r>
  <r>
    <x v="0"/>
    <x v="17"/>
    <x v="6"/>
    <n v="0"/>
  </r>
  <r>
    <x v="2"/>
    <x v="18"/>
    <x v="6"/>
    <n v="2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80"/>
  </r>
  <r>
    <x v="0"/>
    <x v="1"/>
    <x v="0"/>
    <n v="0"/>
  </r>
  <r>
    <x v="0"/>
    <x v="2"/>
    <x v="0"/>
    <n v="72"/>
  </r>
  <r>
    <x v="0"/>
    <x v="3"/>
    <x v="0"/>
    <n v="0"/>
  </r>
  <r>
    <x v="0"/>
    <x v="4"/>
    <x v="0"/>
    <n v="8"/>
  </r>
  <r>
    <x v="1"/>
    <x v="5"/>
    <x v="0"/>
    <n v="0"/>
  </r>
  <r>
    <x v="1"/>
    <x v="6"/>
    <x v="0"/>
    <n v="0"/>
  </r>
  <r>
    <x v="1"/>
    <x v="7"/>
    <x v="0"/>
    <n v="0"/>
  </r>
  <r>
    <x v="1"/>
    <x v="8"/>
    <x v="0"/>
    <n v="13"/>
  </r>
  <r>
    <x v="1"/>
    <x v="9"/>
    <x v="0"/>
    <n v="7"/>
  </r>
  <r>
    <x v="2"/>
    <x v="10"/>
    <x v="0"/>
    <n v="6"/>
  </r>
  <r>
    <x v="2"/>
    <x v="11"/>
    <x v="0"/>
    <n v="0"/>
  </r>
  <r>
    <x v="2"/>
    <x v="12"/>
    <x v="0"/>
    <n v="1"/>
  </r>
  <r>
    <x v="2"/>
    <x v="13"/>
    <x v="0"/>
    <n v="0"/>
  </r>
  <r>
    <x v="0"/>
    <x v="0"/>
    <x v="1"/>
    <n v="31"/>
  </r>
  <r>
    <x v="0"/>
    <x v="1"/>
    <x v="1"/>
    <n v="0"/>
  </r>
  <r>
    <x v="0"/>
    <x v="2"/>
    <x v="1"/>
    <n v="109"/>
  </r>
  <r>
    <x v="0"/>
    <x v="3"/>
    <x v="1"/>
    <n v="0"/>
  </r>
  <r>
    <x v="0"/>
    <x v="4"/>
    <x v="1"/>
    <n v="0"/>
  </r>
  <r>
    <x v="1"/>
    <x v="5"/>
    <x v="1"/>
    <n v="3"/>
  </r>
  <r>
    <x v="1"/>
    <x v="6"/>
    <x v="1"/>
    <n v="0"/>
  </r>
  <r>
    <x v="1"/>
    <x v="7"/>
    <x v="1"/>
    <n v="0"/>
  </r>
  <r>
    <x v="1"/>
    <x v="8"/>
    <x v="1"/>
    <n v="1"/>
  </r>
  <r>
    <x v="1"/>
    <x v="9"/>
    <x v="1"/>
    <n v="0"/>
  </r>
  <r>
    <x v="2"/>
    <x v="10"/>
    <x v="1"/>
    <n v="15"/>
  </r>
  <r>
    <x v="2"/>
    <x v="11"/>
    <x v="1"/>
    <n v="0"/>
  </r>
  <r>
    <x v="2"/>
    <x v="12"/>
    <x v="1"/>
    <n v="6"/>
  </r>
  <r>
    <x v="2"/>
    <x v="13"/>
    <x v="1"/>
    <n v="0"/>
  </r>
  <r>
    <x v="0"/>
    <x v="0"/>
    <x v="2"/>
    <n v="125"/>
  </r>
  <r>
    <x v="0"/>
    <x v="1"/>
    <x v="2"/>
    <n v="0"/>
  </r>
  <r>
    <x v="0"/>
    <x v="2"/>
    <x v="2"/>
    <n v="177"/>
  </r>
  <r>
    <x v="0"/>
    <x v="3"/>
    <x v="2"/>
    <n v="0"/>
  </r>
  <r>
    <x v="0"/>
    <x v="4"/>
    <x v="2"/>
    <n v="0"/>
  </r>
  <r>
    <x v="1"/>
    <x v="5"/>
    <x v="2"/>
    <n v="0"/>
  </r>
  <r>
    <x v="1"/>
    <x v="6"/>
    <x v="2"/>
    <n v="0"/>
  </r>
  <r>
    <x v="1"/>
    <x v="7"/>
    <x v="2"/>
    <n v="0"/>
  </r>
  <r>
    <x v="1"/>
    <x v="8"/>
    <x v="2"/>
    <n v="15"/>
  </r>
  <r>
    <x v="1"/>
    <x v="9"/>
    <x v="2"/>
    <n v="5"/>
  </r>
  <r>
    <x v="2"/>
    <x v="10"/>
    <x v="2"/>
    <n v="13"/>
  </r>
  <r>
    <x v="2"/>
    <x v="11"/>
    <x v="2"/>
    <n v="2"/>
  </r>
  <r>
    <x v="2"/>
    <x v="12"/>
    <x v="2"/>
    <n v="14"/>
  </r>
  <r>
    <x v="2"/>
    <x v="13"/>
    <x v="2"/>
    <n v="0"/>
  </r>
  <r>
    <x v="0"/>
    <x v="0"/>
    <x v="3"/>
    <n v="663"/>
  </r>
  <r>
    <x v="0"/>
    <x v="1"/>
    <x v="3"/>
    <n v="0"/>
  </r>
  <r>
    <x v="0"/>
    <x v="2"/>
    <x v="3"/>
    <n v="366"/>
  </r>
  <r>
    <x v="0"/>
    <x v="3"/>
    <x v="3"/>
    <n v="0"/>
  </r>
  <r>
    <x v="0"/>
    <x v="4"/>
    <x v="3"/>
    <n v="10"/>
  </r>
  <r>
    <x v="1"/>
    <x v="5"/>
    <x v="3"/>
    <n v="0"/>
  </r>
  <r>
    <x v="1"/>
    <x v="6"/>
    <x v="3"/>
    <n v="0"/>
  </r>
  <r>
    <x v="1"/>
    <x v="7"/>
    <x v="3"/>
    <n v="105"/>
  </r>
  <r>
    <x v="1"/>
    <x v="8"/>
    <x v="3"/>
    <n v="0"/>
  </r>
  <r>
    <x v="1"/>
    <x v="9"/>
    <x v="3"/>
    <n v="4"/>
  </r>
  <r>
    <x v="2"/>
    <x v="10"/>
    <x v="3"/>
    <n v="18"/>
  </r>
  <r>
    <x v="2"/>
    <x v="11"/>
    <x v="3"/>
    <n v="18"/>
  </r>
  <r>
    <x v="2"/>
    <x v="12"/>
    <x v="3"/>
    <n v="2"/>
  </r>
  <r>
    <x v="2"/>
    <x v="13"/>
    <x v="3"/>
    <n v="0"/>
  </r>
  <r>
    <x v="0"/>
    <x v="0"/>
    <x v="4"/>
    <n v="508"/>
  </r>
  <r>
    <x v="0"/>
    <x v="1"/>
    <x v="4"/>
    <n v="0"/>
  </r>
  <r>
    <x v="0"/>
    <x v="2"/>
    <x v="4"/>
    <n v="420"/>
  </r>
  <r>
    <x v="0"/>
    <x v="3"/>
    <x v="4"/>
    <n v="2"/>
  </r>
  <r>
    <x v="0"/>
    <x v="4"/>
    <x v="4"/>
    <n v="2"/>
  </r>
  <r>
    <x v="1"/>
    <x v="5"/>
    <x v="4"/>
    <n v="35"/>
  </r>
  <r>
    <x v="1"/>
    <x v="6"/>
    <x v="4"/>
    <n v="0"/>
  </r>
  <r>
    <x v="1"/>
    <x v="7"/>
    <x v="4"/>
    <n v="62"/>
  </r>
  <r>
    <x v="1"/>
    <x v="8"/>
    <x v="4"/>
    <n v="6"/>
  </r>
  <r>
    <x v="1"/>
    <x v="9"/>
    <x v="4"/>
    <n v="7"/>
  </r>
  <r>
    <x v="2"/>
    <x v="10"/>
    <x v="4"/>
    <n v="17"/>
  </r>
  <r>
    <x v="2"/>
    <x v="11"/>
    <x v="4"/>
    <n v="7"/>
  </r>
  <r>
    <x v="2"/>
    <x v="12"/>
    <x v="4"/>
    <n v="8"/>
  </r>
  <r>
    <x v="2"/>
    <x v="13"/>
    <x v="4"/>
    <n v="0"/>
  </r>
  <r>
    <x v="0"/>
    <x v="0"/>
    <x v="5"/>
    <n v="484"/>
  </r>
  <r>
    <x v="0"/>
    <x v="1"/>
    <x v="5"/>
    <n v="0"/>
  </r>
  <r>
    <x v="0"/>
    <x v="2"/>
    <x v="5"/>
    <n v="530"/>
  </r>
  <r>
    <x v="0"/>
    <x v="3"/>
    <x v="5"/>
    <n v="27"/>
  </r>
  <r>
    <x v="0"/>
    <x v="4"/>
    <x v="5"/>
    <n v="16"/>
  </r>
  <r>
    <x v="1"/>
    <x v="5"/>
    <x v="5"/>
    <n v="131"/>
  </r>
  <r>
    <x v="1"/>
    <x v="6"/>
    <x v="5"/>
    <n v="0"/>
  </r>
  <r>
    <x v="1"/>
    <x v="7"/>
    <x v="5"/>
    <n v="71"/>
  </r>
  <r>
    <x v="1"/>
    <x v="8"/>
    <x v="5"/>
    <n v="21"/>
  </r>
  <r>
    <x v="1"/>
    <x v="9"/>
    <x v="5"/>
    <n v="0"/>
  </r>
  <r>
    <x v="2"/>
    <x v="10"/>
    <x v="5"/>
    <n v="33"/>
  </r>
  <r>
    <x v="2"/>
    <x v="11"/>
    <x v="5"/>
    <n v="0"/>
  </r>
  <r>
    <x v="2"/>
    <x v="12"/>
    <x v="5"/>
    <n v="16"/>
  </r>
  <r>
    <x v="2"/>
    <x v="13"/>
    <x v="5"/>
    <n v="24"/>
  </r>
  <r>
    <x v="2"/>
    <x v="14"/>
    <x v="0"/>
    <n v="0"/>
  </r>
  <r>
    <x v="1"/>
    <x v="15"/>
    <x v="0"/>
    <n v="0"/>
  </r>
  <r>
    <x v="0"/>
    <x v="16"/>
    <x v="0"/>
    <n v="0"/>
  </r>
  <r>
    <x v="0"/>
    <x v="17"/>
    <x v="0"/>
    <n v="0"/>
  </r>
  <r>
    <x v="2"/>
    <x v="18"/>
    <x v="0"/>
    <n v="0"/>
  </r>
  <r>
    <x v="2"/>
    <x v="14"/>
    <x v="1"/>
    <n v="0"/>
  </r>
  <r>
    <x v="1"/>
    <x v="15"/>
    <x v="1"/>
    <n v="0"/>
  </r>
  <r>
    <x v="0"/>
    <x v="16"/>
    <x v="1"/>
    <n v="0"/>
  </r>
  <r>
    <x v="0"/>
    <x v="17"/>
    <x v="1"/>
    <n v="0"/>
  </r>
  <r>
    <x v="2"/>
    <x v="18"/>
    <x v="1"/>
    <n v="0"/>
  </r>
  <r>
    <x v="2"/>
    <x v="14"/>
    <x v="2"/>
    <n v="0"/>
  </r>
  <r>
    <x v="1"/>
    <x v="15"/>
    <x v="2"/>
    <n v="0"/>
  </r>
  <r>
    <x v="0"/>
    <x v="16"/>
    <x v="2"/>
    <n v="0"/>
  </r>
  <r>
    <x v="0"/>
    <x v="17"/>
    <x v="2"/>
    <n v="0"/>
  </r>
  <r>
    <x v="2"/>
    <x v="18"/>
    <x v="2"/>
    <n v="0"/>
  </r>
  <r>
    <x v="2"/>
    <x v="14"/>
    <x v="3"/>
    <n v="0"/>
  </r>
  <r>
    <x v="1"/>
    <x v="15"/>
    <x v="3"/>
    <n v="0"/>
  </r>
  <r>
    <x v="0"/>
    <x v="16"/>
    <x v="3"/>
    <n v="0"/>
  </r>
  <r>
    <x v="0"/>
    <x v="17"/>
    <x v="3"/>
    <n v="0"/>
  </r>
  <r>
    <x v="2"/>
    <x v="18"/>
    <x v="3"/>
    <n v="0"/>
  </r>
  <r>
    <x v="2"/>
    <x v="14"/>
    <x v="4"/>
    <n v="7"/>
  </r>
  <r>
    <x v="1"/>
    <x v="15"/>
    <x v="4"/>
    <n v="0"/>
  </r>
  <r>
    <x v="0"/>
    <x v="16"/>
    <x v="4"/>
    <n v="0"/>
  </r>
  <r>
    <x v="0"/>
    <x v="17"/>
    <x v="4"/>
    <n v="2"/>
  </r>
  <r>
    <x v="2"/>
    <x v="18"/>
    <x v="4"/>
    <n v="0"/>
  </r>
  <r>
    <x v="2"/>
    <x v="14"/>
    <x v="5"/>
    <n v="0"/>
  </r>
  <r>
    <x v="1"/>
    <x v="15"/>
    <x v="5"/>
    <n v="0"/>
  </r>
  <r>
    <x v="0"/>
    <x v="16"/>
    <x v="5"/>
    <n v="0"/>
  </r>
  <r>
    <x v="0"/>
    <x v="17"/>
    <x v="5"/>
    <n v="0"/>
  </r>
  <r>
    <x v="2"/>
    <x v="18"/>
    <x v="5"/>
    <n v="0"/>
  </r>
  <r>
    <x v="0"/>
    <x v="0"/>
    <x v="6"/>
    <n v="430"/>
  </r>
  <r>
    <x v="0"/>
    <x v="1"/>
    <x v="6"/>
    <n v="1"/>
  </r>
  <r>
    <x v="0"/>
    <x v="2"/>
    <x v="6"/>
    <n v="285"/>
  </r>
  <r>
    <x v="0"/>
    <x v="3"/>
    <x v="6"/>
    <n v="43"/>
  </r>
  <r>
    <x v="0"/>
    <x v="4"/>
    <x v="6"/>
    <n v="25"/>
  </r>
  <r>
    <x v="1"/>
    <x v="5"/>
    <x v="6"/>
    <n v="352"/>
  </r>
  <r>
    <x v="1"/>
    <x v="6"/>
    <x v="6"/>
    <n v="0"/>
  </r>
  <r>
    <x v="1"/>
    <x v="7"/>
    <x v="6"/>
    <n v="98"/>
  </r>
  <r>
    <x v="1"/>
    <x v="8"/>
    <x v="6"/>
    <n v="55"/>
  </r>
  <r>
    <x v="1"/>
    <x v="9"/>
    <x v="6"/>
    <n v="17"/>
  </r>
  <r>
    <x v="2"/>
    <x v="10"/>
    <x v="6"/>
    <n v="16"/>
  </r>
  <r>
    <x v="2"/>
    <x v="11"/>
    <x v="6"/>
    <n v="15"/>
  </r>
  <r>
    <x v="2"/>
    <x v="12"/>
    <x v="6"/>
    <n v="10"/>
  </r>
  <r>
    <x v="2"/>
    <x v="13"/>
    <x v="6"/>
    <n v="10"/>
  </r>
  <r>
    <x v="2"/>
    <x v="14"/>
    <x v="6"/>
    <n v="0"/>
  </r>
  <r>
    <x v="1"/>
    <x v="15"/>
    <x v="6"/>
    <n v="0"/>
  </r>
  <r>
    <x v="0"/>
    <x v="16"/>
    <x v="6"/>
    <n v="0"/>
  </r>
  <r>
    <x v="0"/>
    <x v="17"/>
    <x v="6"/>
    <n v="0"/>
  </r>
  <r>
    <x v="2"/>
    <x v="18"/>
    <x v="6"/>
    <n v="0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957"/>
  </r>
  <r>
    <x v="0"/>
    <x v="1"/>
    <x v="0"/>
    <n v="0"/>
  </r>
  <r>
    <x v="0"/>
    <x v="2"/>
    <x v="0"/>
    <n v="491"/>
  </r>
  <r>
    <x v="0"/>
    <x v="3"/>
    <x v="0"/>
    <n v="0"/>
  </r>
  <r>
    <x v="0"/>
    <x v="4"/>
    <x v="0"/>
    <n v="5"/>
  </r>
  <r>
    <x v="1"/>
    <x v="5"/>
    <x v="0"/>
    <n v="0"/>
  </r>
  <r>
    <x v="1"/>
    <x v="6"/>
    <x v="0"/>
    <n v="0"/>
  </r>
  <r>
    <x v="1"/>
    <x v="7"/>
    <x v="0"/>
    <n v="0"/>
  </r>
  <r>
    <x v="1"/>
    <x v="8"/>
    <x v="0"/>
    <n v="24"/>
  </r>
  <r>
    <x v="1"/>
    <x v="9"/>
    <x v="0"/>
    <n v="27"/>
  </r>
  <r>
    <x v="2"/>
    <x v="10"/>
    <x v="0"/>
    <n v="12"/>
  </r>
  <r>
    <x v="2"/>
    <x v="11"/>
    <x v="0"/>
    <n v="0"/>
  </r>
  <r>
    <x v="2"/>
    <x v="12"/>
    <x v="0"/>
    <n v="0"/>
  </r>
  <r>
    <x v="2"/>
    <x v="13"/>
    <x v="0"/>
    <n v="0"/>
  </r>
  <r>
    <x v="0"/>
    <x v="0"/>
    <x v="1"/>
    <n v="0"/>
  </r>
  <r>
    <x v="0"/>
    <x v="1"/>
    <x v="1"/>
    <n v="0"/>
  </r>
  <r>
    <x v="0"/>
    <x v="2"/>
    <x v="1"/>
    <n v="599"/>
  </r>
  <r>
    <x v="0"/>
    <x v="3"/>
    <x v="1"/>
    <n v="0"/>
  </r>
  <r>
    <x v="0"/>
    <x v="4"/>
    <x v="1"/>
    <n v="0"/>
  </r>
  <r>
    <x v="1"/>
    <x v="5"/>
    <x v="1"/>
    <n v="0"/>
  </r>
  <r>
    <x v="1"/>
    <x v="6"/>
    <x v="1"/>
    <n v="0"/>
  </r>
  <r>
    <x v="1"/>
    <x v="7"/>
    <x v="1"/>
    <n v="0"/>
  </r>
  <r>
    <x v="1"/>
    <x v="8"/>
    <x v="1"/>
    <n v="6"/>
  </r>
  <r>
    <x v="1"/>
    <x v="9"/>
    <x v="1"/>
    <n v="29"/>
  </r>
  <r>
    <x v="2"/>
    <x v="10"/>
    <x v="1"/>
    <n v="6"/>
  </r>
  <r>
    <x v="2"/>
    <x v="11"/>
    <x v="1"/>
    <n v="0"/>
  </r>
  <r>
    <x v="2"/>
    <x v="12"/>
    <x v="1"/>
    <n v="0"/>
  </r>
  <r>
    <x v="2"/>
    <x v="13"/>
    <x v="1"/>
    <n v="0"/>
  </r>
  <r>
    <x v="0"/>
    <x v="0"/>
    <x v="2"/>
    <n v="1163"/>
  </r>
  <r>
    <x v="0"/>
    <x v="1"/>
    <x v="2"/>
    <n v="0"/>
  </r>
  <r>
    <x v="0"/>
    <x v="2"/>
    <x v="2"/>
    <n v="461"/>
  </r>
  <r>
    <x v="0"/>
    <x v="3"/>
    <x v="2"/>
    <n v="0"/>
  </r>
  <r>
    <x v="0"/>
    <x v="4"/>
    <x v="2"/>
    <n v="0"/>
  </r>
  <r>
    <x v="1"/>
    <x v="5"/>
    <x v="2"/>
    <n v="0"/>
  </r>
  <r>
    <x v="1"/>
    <x v="6"/>
    <x v="2"/>
    <n v="0"/>
  </r>
  <r>
    <x v="1"/>
    <x v="7"/>
    <x v="2"/>
    <n v="0"/>
  </r>
  <r>
    <x v="1"/>
    <x v="8"/>
    <x v="2"/>
    <n v="18"/>
  </r>
  <r>
    <x v="1"/>
    <x v="9"/>
    <x v="2"/>
    <n v="33"/>
  </r>
  <r>
    <x v="2"/>
    <x v="10"/>
    <x v="2"/>
    <n v="28"/>
  </r>
  <r>
    <x v="2"/>
    <x v="11"/>
    <x v="2"/>
    <n v="0"/>
  </r>
  <r>
    <x v="2"/>
    <x v="12"/>
    <x v="2"/>
    <n v="48"/>
  </r>
  <r>
    <x v="2"/>
    <x v="13"/>
    <x v="2"/>
    <n v="0"/>
  </r>
  <r>
    <x v="0"/>
    <x v="0"/>
    <x v="3"/>
    <n v="794"/>
  </r>
  <r>
    <x v="0"/>
    <x v="1"/>
    <x v="3"/>
    <n v="0"/>
  </r>
  <r>
    <x v="0"/>
    <x v="2"/>
    <x v="3"/>
    <n v="695"/>
  </r>
  <r>
    <x v="0"/>
    <x v="3"/>
    <x v="3"/>
    <n v="0"/>
  </r>
  <r>
    <x v="0"/>
    <x v="4"/>
    <x v="3"/>
    <n v="3"/>
  </r>
  <r>
    <x v="1"/>
    <x v="5"/>
    <x v="3"/>
    <n v="0"/>
  </r>
  <r>
    <x v="1"/>
    <x v="6"/>
    <x v="3"/>
    <n v="0"/>
  </r>
  <r>
    <x v="1"/>
    <x v="7"/>
    <x v="3"/>
    <n v="120"/>
  </r>
  <r>
    <x v="1"/>
    <x v="8"/>
    <x v="3"/>
    <n v="3"/>
  </r>
  <r>
    <x v="1"/>
    <x v="9"/>
    <x v="3"/>
    <n v="27"/>
  </r>
  <r>
    <x v="2"/>
    <x v="10"/>
    <x v="3"/>
    <n v="12"/>
  </r>
  <r>
    <x v="2"/>
    <x v="11"/>
    <x v="3"/>
    <n v="49"/>
  </r>
  <r>
    <x v="2"/>
    <x v="12"/>
    <x v="3"/>
    <n v="21"/>
  </r>
  <r>
    <x v="2"/>
    <x v="13"/>
    <x v="3"/>
    <n v="0"/>
  </r>
  <r>
    <x v="0"/>
    <x v="0"/>
    <x v="4"/>
    <n v="1433"/>
  </r>
  <r>
    <x v="0"/>
    <x v="1"/>
    <x v="4"/>
    <n v="0"/>
  </r>
  <r>
    <x v="0"/>
    <x v="2"/>
    <x v="4"/>
    <n v="900"/>
  </r>
  <r>
    <x v="0"/>
    <x v="3"/>
    <x v="4"/>
    <n v="6"/>
  </r>
  <r>
    <x v="0"/>
    <x v="4"/>
    <x v="4"/>
    <n v="1"/>
  </r>
  <r>
    <x v="1"/>
    <x v="5"/>
    <x v="4"/>
    <n v="21"/>
  </r>
  <r>
    <x v="1"/>
    <x v="6"/>
    <x v="4"/>
    <n v="0"/>
  </r>
  <r>
    <x v="1"/>
    <x v="7"/>
    <x v="4"/>
    <n v="110"/>
  </r>
  <r>
    <x v="1"/>
    <x v="8"/>
    <x v="4"/>
    <n v="4"/>
  </r>
  <r>
    <x v="1"/>
    <x v="9"/>
    <x v="4"/>
    <n v="31"/>
  </r>
  <r>
    <x v="2"/>
    <x v="10"/>
    <x v="4"/>
    <n v="12"/>
  </r>
  <r>
    <x v="2"/>
    <x v="11"/>
    <x v="4"/>
    <n v="66"/>
  </r>
  <r>
    <x v="2"/>
    <x v="12"/>
    <x v="4"/>
    <n v="14"/>
  </r>
  <r>
    <x v="2"/>
    <x v="13"/>
    <x v="4"/>
    <n v="0"/>
  </r>
  <r>
    <x v="0"/>
    <x v="0"/>
    <x v="5"/>
    <n v="1436"/>
  </r>
  <r>
    <x v="0"/>
    <x v="1"/>
    <x v="5"/>
    <n v="0"/>
  </r>
  <r>
    <x v="0"/>
    <x v="2"/>
    <x v="5"/>
    <n v="1168"/>
  </r>
  <r>
    <x v="0"/>
    <x v="3"/>
    <x v="5"/>
    <n v="48"/>
  </r>
  <r>
    <x v="0"/>
    <x v="4"/>
    <x v="5"/>
    <n v="52"/>
  </r>
  <r>
    <x v="1"/>
    <x v="5"/>
    <x v="5"/>
    <n v="232"/>
  </r>
  <r>
    <x v="1"/>
    <x v="6"/>
    <x v="5"/>
    <n v="0"/>
  </r>
  <r>
    <x v="1"/>
    <x v="7"/>
    <x v="5"/>
    <n v="90"/>
  </r>
  <r>
    <x v="1"/>
    <x v="8"/>
    <x v="5"/>
    <n v="51"/>
  </r>
  <r>
    <x v="1"/>
    <x v="9"/>
    <x v="5"/>
    <n v="0"/>
  </r>
  <r>
    <x v="2"/>
    <x v="10"/>
    <x v="5"/>
    <n v="13"/>
  </r>
  <r>
    <x v="2"/>
    <x v="11"/>
    <x v="5"/>
    <n v="130"/>
  </r>
  <r>
    <x v="2"/>
    <x v="12"/>
    <x v="5"/>
    <n v="30"/>
  </r>
  <r>
    <x v="2"/>
    <x v="13"/>
    <x v="5"/>
    <n v="18"/>
  </r>
  <r>
    <x v="2"/>
    <x v="14"/>
    <x v="0"/>
    <n v="0"/>
  </r>
  <r>
    <x v="1"/>
    <x v="15"/>
    <x v="0"/>
    <n v="0"/>
  </r>
  <r>
    <x v="0"/>
    <x v="16"/>
    <x v="0"/>
    <n v="0"/>
  </r>
  <r>
    <x v="0"/>
    <x v="17"/>
    <x v="0"/>
    <n v="0"/>
  </r>
  <r>
    <x v="2"/>
    <x v="18"/>
    <x v="0"/>
    <n v="0"/>
  </r>
  <r>
    <x v="2"/>
    <x v="14"/>
    <x v="1"/>
    <n v="0"/>
  </r>
  <r>
    <x v="1"/>
    <x v="15"/>
    <x v="1"/>
    <n v="0"/>
  </r>
  <r>
    <x v="0"/>
    <x v="16"/>
    <x v="1"/>
    <n v="0"/>
  </r>
  <r>
    <x v="0"/>
    <x v="17"/>
    <x v="1"/>
    <n v="0"/>
  </r>
  <r>
    <x v="2"/>
    <x v="18"/>
    <x v="1"/>
    <n v="0"/>
  </r>
  <r>
    <x v="2"/>
    <x v="14"/>
    <x v="2"/>
    <n v="0"/>
  </r>
  <r>
    <x v="1"/>
    <x v="15"/>
    <x v="2"/>
    <n v="0"/>
  </r>
  <r>
    <x v="0"/>
    <x v="16"/>
    <x v="2"/>
    <n v="0"/>
  </r>
  <r>
    <x v="0"/>
    <x v="17"/>
    <x v="2"/>
    <n v="0"/>
  </r>
  <r>
    <x v="2"/>
    <x v="18"/>
    <x v="2"/>
    <n v="0"/>
  </r>
  <r>
    <x v="2"/>
    <x v="14"/>
    <x v="3"/>
    <n v="0"/>
  </r>
  <r>
    <x v="1"/>
    <x v="15"/>
    <x v="3"/>
    <n v="0"/>
  </r>
  <r>
    <x v="0"/>
    <x v="16"/>
    <x v="3"/>
    <n v="0"/>
  </r>
  <r>
    <x v="0"/>
    <x v="17"/>
    <x v="3"/>
    <n v="0"/>
  </r>
  <r>
    <x v="2"/>
    <x v="18"/>
    <x v="3"/>
    <n v="0"/>
  </r>
  <r>
    <x v="2"/>
    <x v="14"/>
    <x v="4"/>
    <n v="0"/>
  </r>
  <r>
    <x v="1"/>
    <x v="15"/>
    <x v="4"/>
    <n v="0"/>
  </r>
  <r>
    <x v="0"/>
    <x v="16"/>
    <x v="4"/>
    <n v="0"/>
  </r>
  <r>
    <x v="0"/>
    <x v="17"/>
    <x v="4"/>
    <n v="0"/>
  </r>
  <r>
    <x v="2"/>
    <x v="18"/>
    <x v="4"/>
    <n v="0"/>
  </r>
  <r>
    <x v="2"/>
    <x v="14"/>
    <x v="5"/>
    <n v="0"/>
  </r>
  <r>
    <x v="1"/>
    <x v="15"/>
    <x v="5"/>
    <n v="0"/>
  </r>
  <r>
    <x v="0"/>
    <x v="16"/>
    <x v="5"/>
    <n v="0"/>
  </r>
  <r>
    <x v="0"/>
    <x v="17"/>
    <x v="5"/>
    <n v="0"/>
  </r>
  <r>
    <x v="2"/>
    <x v="18"/>
    <x v="5"/>
    <n v="0"/>
  </r>
  <r>
    <x v="0"/>
    <x v="0"/>
    <x v="6"/>
    <n v="1119"/>
  </r>
  <r>
    <x v="0"/>
    <x v="1"/>
    <x v="6"/>
    <n v="0"/>
  </r>
  <r>
    <x v="0"/>
    <x v="2"/>
    <x v="6"/>
    <n v="1268"/>
  </r>
  <r>
    <x v="0"/>
    <x v="3"/>
    <x v="6"/>
    <n v="86"/>
  </r>
  <r>
    <x v="0"/>
    <x v="4"/>
    <x v="6"/>
    <n v="76"/>
  </r>
  <r>
    <x v="1"/>
    <x v="5"/>
    <x v="6"/>
    <n v="1128"/>
  </r>
  <r>
    <x v="1"/>
    <x v="6"/>
    <x v="6"/>
    <n v="0"/>
  </r>
  <r>
    <x v="1"/>
    <x v="7"/>
    <x v="6"/>
    <n v="89"/>
  </r>
  <r>
    <x v="1"/>
    <x v="8"/>
    <x v="6"/>
    <n v="35"/>
  </r>
  <r>
    <x v="1"/>
    <x v="9"/>
    <x v="6"/>
    <n v="48"/>
  </r>
  <r>
    <x v="2"/>
    <x v="10"/>
    <x v="6"/>
    <n v="50"/>
  </r>
  <r>
    <x v="2"/>
    <x v="11"/>
    <x v="6"/>
    <n v="132"/>
  </r>
  <r>
    <x v="2"/>
    <x v="12"/>
    <x v="6"/>
    <n v="55"/>
  </r>
  <r>
    <x v="2"/>
    <x v="13"/>
    <x v="6"/>
    <n v="34"/>
  </r>
  <r>
    <x v="2"/>
    <x v="14"/>
    <x v="6"/>
    <n v="0"/>
  </r>
  <r>
    <x v="1"/>
    <x v="15"/>
    <x v="6"/>
    <n v="0"/>
  </r>
  <r>
    <x v="0"/>
    <x v="16"/>
    <x v="6"/>
    <n v="0"/>
  </r>
  <r>
    <x v="0"/>
    <x v="17"/>
    <x v="6"/>
    <n v="0"/>
  </r>
  <r>
    <x v="2"/>
    <x v="18"/>
    <x v="6"/>
    <n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0"/>
  </r>
  <r>
    <x v="0"/>
    <x v="1"/>
    <x v="0"/>
    <n v="0"/>
  </r>
  <r>
    <x v="0"/>
    <x v="2"/>
    <x v="0"/>
    <n v="1539"/>
  </r>
  <r>
    <x v="0"/>
    <x v="3"/>
    <x v="0"/>
    <n v="5"/>
  </r>
  <r>
    <x v="0"/>
    <x v="4"/>
    <x v="0"/>
    <n v="0"/>
  </r>
  <r>
    <x v="1"/>
    <x v="5"/>
    <x v="0"/>
    <n v="2"/>
  </r>
  <r>
    <x v="1"/>
    <x v="6"/>
    <x v="0"/>
    <n v="0"/>
  </r>
  <r>
    <x v="1"/>
    <x v="7"/>
    <x v="0"/>
    <n v="68"/>
  </r>
  <r>
    <x v="1"/>
    <x v="8"/>
    <x v="0"/>
    <n v="0"/>
  </r>
  <r>
    <x v="1"/>
    <x v="9"/>
    <x v="0"/>
    <n v="55"/>
  </r>
  <r>
    <x v="2"/>
    <x v="10"/>
    <x v="0"/>
    <n v="5"/>
  </r>
  <r>
    <x v="2"/>
    <x v="11"/>
    <x v="0"/>
    <n v="9"/>
  </r>
  <r>
    <x v="2"/>
    <x v="12"/>
    <x v="0"/>
    <n v="14"/>
  </r>
  <r>
    <x v="2"/>
    <x v="13"/>
    <x v="0"/>
    <n v="0"/>
  </r>
  <r>
    <x v="0"/>
    <x v="0"/>
    <x v="1"/>
    <n v="1"/>
  </r>
  <r>
    <x v="0"/>
    <x v="1"/>
    <x v="1"/>
    <n v="1"/>
  </r>
  <r>
    <x v="0"/>
    <x v="2"/>
    <x v="1"/>
    <n v="1547"/>
  </r>
  <r>
    <x v="0"/>
    <x v="3"/>
    <x v="1"/>
    <n v="2"/>
  </r>
  <r>
    <x v="0"/>
    <x v="4"/>
    <x v="1"/>
    <n v="0"/>
  </r>
  <r>
    <x v="1"/>
    <x v="5"/>
    <x v="1"/>
    <n v="1"/>
  </r>
  <r>
    <x v="1"/>
    <x v="6"/>
    <x v="1"/>
    <n v="0"/>
  </r>
  <r>
    <x v="1"/>
    <x v="7"/>
    <x v="1"/>
    <n v="53"/>
  </r>
  <r>
    <x v="1"/>
    <x v="8"/>
    <x v="1"/>
    <n v="24"/>
  </r>
  <r>
    <x v="1"/>
    <x v="9"/>
    <x v="1"/>
    <n v="80"/>
  </r>
  <r>
    <x v="2"/>
    <x v="10"/>
    <x v="1"/>
    <n v="20"/>
  </r>
  <r>
    <x v="2"/>
    <x v="11"/>
    <x v="1"/>
    <n v="14"/>
  </r>
  <r>
    <x v="2"/>
    <x v="12"/>
    <x v="1"/>
    <n v="0"/>
  </r>
  <r>
    <x v="2"/>
    <x v="13"/>
    <x v="1"/>
    <n v="0"/>
  </r>
  <r>
    <x v="0"/>
    <x v="0"/>
    <x v="2"/>
    <n v="2"/>
  </r>
  <r>
    <x v="0"/>
    <x v="1"/>
    <x v="2"/>
    <n v="6"/>
  </r>
  <r>
    <x v="0"/>
    <x v="2"/>
    <x v="2"/>
    <n v="1900"/>
  </r>
  <r>
    <x v="0"/>
    <x v="3"/>
    <x v="2"/>
    <n v="2"/>
  </r>
  <r>
    <x v="0"/>
    <x v="4"/>
    <x v="2"/>
    <n v="0"/>
  </r>
  <r>
    <x v="1"/>
    <x v="5"/>
    <x v="2"/>
    <n v="103"/>
  </r>
  <r>
    <x v="1"/>
    <x v="6"/>
    <x v="2"/>
    <n v="0"/>
  </r>
  <r>
    <x v="1"/>
    <x v="7"/>
    <x v="2"/>
    <n v="53"/>
  </r>
  <r>
    <x v="1"/>
    <x v="8"/>
    <x v="2"/>
    <n v="52"/>
  </r>
  <r>
    <x v="1"/>
    <x v="9"/>
    <x v="2"/>
    <n v="58"/>
  </r>
  <r>
    <x v="2"/>
    <x v="10"/>
    <x v="2"/>
    <n v="142"/>
  </r>
  <r>
    <x v="2"/>
    <x v="11"/>
    <x v="2"/>
    <n v="3"/>
  </r>
  <r>
    <x v="2"/>
    <x v="12"/>
    <x v="2"/>
    <n v="0"/>
  </r>
  <r>
    <x v="2"/>
    <x v="13"/>
    <x v="2"/>
    <n v="2"/>
  </r>
  <r>
    <x v="0"/>
    <x v="0"/>
    <x v="3"/>
    <n v="1643"/>
  </r>
  <r>
    <x v="0"/>
    <x v="1"/>
    <x v="3"/>
    <n v="7"/>
  </r>
  <r>
    <x v="0"/>
    <x v="2"/>
    <x v="3"/>
    <n v="1409"/>
  </r>
  <r>
    <x v="0"/>
    <x v="3"/>
    <x v="3"/>
    <n v="1"/>
  </r>
  <r>
    <x v="0"/>
    <x v="4"/>
    <x v="3"/>
    <n v="0"/>
  </r>
  <r>
    <x v="1"/>
    <x v="5"/>
    <x v="3"/>
    <n v="597"/>
  </r>
  <r>
    <x v="1"/>
    <x v="6"/>
    <x v="3"/>
    <n v="0"/>
  </r>
  <r>
    <x v="1"/>
    <x v="7"/>
    <x v="3"/>
    <n v="67"/>
  </r>
  <r>
    <x v="1"/>
    <x v="8"/>
    <x v="3"/>
    <n v="116"/>
  </r>
  <r>
    <x v="1"/>
    <x v="9"/>
    <x v="3"/>
    <n v="8"/>
  </r>
  <r>
    <x v="2"/>
    <x v="10"/>
    <x v="3"/>
    <n v="180"/>
  </r>
  <r>
    <x v="2"/>
    <x v="11"/>
    <x v="3"/>
    <n v="0"/>
  </r>
  <r>
    <x v="2"/>
    <x v="12"/>
    <x v="3"/>
    <n v="0"/>
  </r>
  <r>
    <x v="2"/>
    <x v="13"/>
    <x v="3"/>
    <n v="6"/>
  </r>
  <r>
    <x v="0"/>
    <x v="0"/>
    <x v="4"/>
    <n v="1708"/>
  </r>
  <r>
    <x v="0"/>
    <x v="1"/>
    <x v="4"/>
    <n v="8"/>
  </r>
  <r>
    <x v="0"/>
    <x v="2"/>
    <x v="4"/>
    <n v="1393"/>
  </r>
  <r>
    <x v="0"/>
    <x v="3"/>
    <x v="4"/>
    <n v="97"/>
  </r>
  <r>
    <x v="0"/>
    <x v="4"/>
    <x v="4"/>
    <n v="0"/>
  </r>
  <r>
    <x v="1"/>
    <x v="5"/>
    <x v="4"/>
    <n v="572"/>
  </r>
  <r>
    <x v="1"/>
    <x v="6"/>
    <x v="4"/>
    <n v="0"/>
  </r>
  <r>
    <x v="1"/>
    <x v="7"/>
    <x v="4"/>
    <n v="177"/>
  </r>
  <r>
    <x v="1"/>
    <x v="8"/>
    <x v="4"/>
    <n v="131"/>
  </r>
  <r>
    <x v="1"/>
    <x v="9"/>
    <x v="4"/>
    <n v="122"/>
  </r>
  <r>
    <x v="2"/>
    <x v="10"/>
    <x v="4"/>
    <n v="286"/>
  </r>
  <r>
    <x v="2"/>
    <x v="11"/>
    <x v="4"/>
    <n v="23"/>
  </r>
  <r>
    <x v="2"/>
    <x v="12"/>
    <x v="4"/>
    <n v="0"/>
  </r>
  <r>
    <x v="2"/>
    <x v="13"/>
    <x v="4"/>
    <n v="120"/>
  </r>
  <r>
    <x v="0"/>
    <x v="0"/>
    <x v="5"/>
    <n v="1047"/>
  </r>
  <r>
    <x v="0"/>
    <x v="1"/>
    <x v="5"/>
    <n v="0"/>
  </r>
  <r>
    <x v="0"/>
    <x v="2"/>
    <x v="5"/>
    <n v="1831"/>
  </r>
  <r>
    <x v="0"/>
    <x v="3"/>
    <x v="5"/>
    <n v="189"/>
  </r>
  <r>
    <x v="0"/>
    <x v="4"/>
    <x v="5"/>
    <n v="0"/>
  </r>
  <r>
    <x v="1"/>
    <x v="5"/>
    <x v="5"/>
    <n v="573"/>
  </r>
  <r>
    <x v="1"/>
    <x v="6"/>
    <x v="5"/>
    <n v="0"/>
  </r>
  <r>
    <x v="1"/>
    <x v="7"/>
    <x v="5"/>
    <n v="166"/>
  </r>
  <r>
    <x v="1"/>
    <x v="8"/>
    <x v="5"/>
    <n v="66"/>
  </r>
  <r>
    <x v="1"/>
    <x v="9"/>
    <x v="5"/>
    <n v="99"/>
  </r>
  <r>
    <x v="2"/>
    <x v="10"/>
    <x v="5"/>
    <n v="421"/>
  </r>
  <r>
    <x v="2"/>
    <x v="11"/>
    <x v="5"/>
    <n v="19"/>
  </r>
  <r>
    <x v="2"/>
    <x v="12"/>
    <x v="5"/>
    <n v="2"/>
  </r>
  <r>
    <x v="2"/>
    <x v="13"/>
    <x v="5"/>
    <n v="37"/>
  </r>
  <r>
    <x v="2"/>
    <x v="14"/>
    <x v="0"/>
    <n v="9"/>
  </r>
  <r>
    <x v="1"/>
    <x v="15"/>
    <x v="0"/>
    <n v="18"/>
  </r>
  <r>
    <x v="0"/>
    <x v="16"/>
    <x v="0"/>
    <n v="113"/>
  </r>
  <r>
    <x v="0"/>
    <x v="17"/>
    <x v="0"/>
    <n v="0"/>
  </r>
  <r>
    <x v="2"/>
    <x v="18"/>
    <x v="0"/>
    <n v="14"/>
  </r>
  <r>
    <x v="2"/>
    <x v="14"/>
    <x v="1"/>
    <n v="14"/>
  </r>
  <r>
    <x v="1"/>
    <x v="15"/>
    <x v="1"/>
    <n v="66"/>
  </r>
  <r>
    <x v="0"/>
    <x v="16"/>
    <x v="1"/>
    <n v="138"/>
  </r>
  <r>
    <x v="0"/>
    <x v="17"/>
    <x v="1"/>
    <n v="0"/>
  </r>
  <r>
    <x v="2"/>
    <x v="18"/>
    <x v="1"/>
    <n v="0"/>
  </r>
  <r>
    <x v="2"/>
    <x v="14"/>
    <x v="2"/>
    <n v="3"/>
  </r>
  <r>
    <x v="1"/>
    <x v="15"/>
    <x v="2"/>
    <n v="52"/>
  </r>
  <r>
    <x v="0"/>
    <x v="16"/>
    <x v="2"/>
    <n v="141"/>
  </r>
  <r>
    <x v="0"/>
    <x v="17"/>
    <x v="2"/>
    <n v="0"/>
  </r>
  <r>
    <x v="2"/>
    <x v="18"/>
    <x v="2"/>
    <n v="0"/>
  </r>
  <r>
    <x v="2"/>
    <x v="14"/>
    <x v="3"/>
    <n v="0"/>
  </r>
  <r>
    <x v="1"/>
    <x v="15"/>
    <x v="3"/>
    <n v="4"/>
  </r>
  <r>
    <x v="0"/>
    <x v="16"/>
    <x v="3"/>
    <n v="154"/>
  </r>
  <r>
    <x v="0"/>
    <x v="17"/>
    <x v="3"/>
    <n v="0"/>
  </r>
  <r>
    <x v="2"/>
    <x v="18"/>
    <x v="3"/>
    <n v="0"/>
  </r>
  <r>
    <x v="2"/>
    <x v="14"/>
    <x v="4"/>
    <n v="0"/>
  </r>
  <r>
    <x v="1"/>
    <x v="15"/>
    <x v="4"/>
    <n v="5"/>
  </r>
  <r>
    <x v="0"/>
    <x v="16"/>
    <x v="4"/>
    <n v="179"/>
  </r>
  <r>
    <x v="0"/>
    <x v="17"/>
    <x v="4"/>
    <n v="34"/>
  </r>
  <r>
    <x v="2"/>
    <x v="18"/>
    <x v="4"/>
    <n v="0"/>
  </r>
  <r>
    <x v="2"/>
    <x v="14"/>
    <x v="5"/>
    <n v="0"/>
  </r>
  <r>
    <x v="1"/>
    <x v="15"/>
    <x v="5"/>
    <n v="37"/>
  </r>
  <r>
    <x v="0"/>
    <x v="16"/>
    <x v="5"/>
    <n v="178"/>
  </r>
  <r>
    <x v="0"/>
    <x v="17"/>
    <x v="5"/>
    <n v="0"/>
  </r>
  <r>
    <x v="2"/>
    <x v="18"/>
    <x v="5"/>
    <n v="2"/>
  </r>
  <r>
    <x v="0"/>
    <x v="0"/>
    <x v="6"/>
    <n v="2003"/>
  </r>
  <r>
    <x v="0"/>
    <x v="1"/>
    <x v="6"/>
    <n v="1"/>
  </r>
  <r>
    <x v="0"/>
    <x v="2"/>
    <x v="6"/>
    <n v="1771"/>
  </r>
  <r>
    <x v="0"/>
    <x v="3"/>
    <x v="6"/>
    <n v="248"/>
  </r>
  <r>
    <x v="0"/>
    <x v="4"/>
    <x v="6"/>
    <n v="0"/>
  </r>
  <r>
    <x v="1"/>
    <x v="5"/>
    <x v="6"/>
    <n v="680"/>
  </r>
  <r>
    <x v="1"/>
    <x v="6"/>
    <x v="6"/>
    <n v="0"/>
  </r>
  <r>
    <x v="1"/>
    <x v="7"/>
    <x v="6"/>
    <n v="401"/>
  </r>
  <r>
    <x v="1"/>
    <x v="8"/>
    <x v="6"/>
    <n v="126"/>
  </r>
  <r>
    <x v="1"/>
    <x v="9"/>
    <x v="6"/>
    <n v="116"/>
  </r>
  <r>
    <x v="2"/>
    <x v="10"/>
    <x v="6"/>
    <n v="250"/>
  </r>
  <r>
    <x v="2"/>
    <x v="11"/>
    <x v="6"/>
    <n v="575"/>
  </r>
  <r>
    <x v="2"/>
    <x v="12"/>
    <x v="6"/>
    <n v="0"/>
  </r>
  <r>
    <x v="2"/>
    <x v="13"/>
    <x v="6"/>
    <n v="175"/>
  </r>
  <r>
    <x v="2"/>
    <x v="14"/>
    <x v="6"/>
    <n v="15"/>
  </r>
  <r>
    <x v="1"/>
    <x v="15"/>
    <x v="6"/>
    <n v="18"/>
  </r>
  <r>
    <x v="0"/>
    <x v="16"/>
    <x v="6"/>
    <n v="250"/>
  </r>
  <r>
    <x v="0"/>
    <x v="17"/>
    <x v="6"/>
    <n v="0"/>
  </r>
  <r>
    <x v="2"/>
    <x v="18"/>
    <x v="6"/>
    <n v="0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0"/>
  </r>
  <r>
    <x v="0"/>
    <x v="1"/>
    <x v="0"/>
    <n v="0"/>
  </r>
  <r>
    <x v="0"/>
    <x v="2"/>
    <x v="0"/>
    <n v="150"/>
  </r>
  <r>
    <x v="0"/>
    <x v="3"/>
    <x v="0"/>
    <n v="0"/>
  </r>
  <r>
    <x v="0"/>
    <x v="4"/>
    <x v="0"/>
    <n v="0"/>
  </r>
  <r>
    <x v="1"/>
    <x v="5"/>
    <x v="0"/>
    <n v="0"/>
  </r>
  <r>
    <x v="1"/>
    <x v="6"/>
    <x v="0"/>
    <n v="0"/>
  </r>
  <r>
    <x v="1"/>
    <x v="7"/>
    <x v="0"/>
    <n v="0"/>
  </r>
  <r>
    <x v="1"/>
    <x v="8"/>
    <x v="0"/>
    <n v="0"/>
  </r>
  <r>
    <x v="1"/>
    <x v="9"/>
    <x v="0"/>
    <n v="0"/>
  </r>
  <r>
    <x v="2"/>
    <x v="10"/>
    <x v="0"/>
    <n v="0"/>
  </r>
  <r>
    <x v="2"/>
    <x v="11"/>
    <x v="0"/>
    <n v="0"/>
  </r>
  <r>
    <x v="2"/>
    <x v="12"/>
    <x v="0"/>
    <n v="1"/>
  </r>
  <r>
    <x v="2"/>
    <x v="13"/>
    <x v="0"/>
    <n v="0"/>
  </r>
  <r>
    <x v="0"/>
    <x v="0"/>
    <x v="1"/>
    <n v="0"/>
  </r>
  <r>
    <x v="0"/>
    <x v="1"/>
    <x v="1"/>
    <n v="0"/>
  </r>
  <r>
    <x v="0"/>
    <x v="2"/>
    <x v="1"/>
    <n v="127"/>
  </r>
  <r>
    <x v="0"/>
    <x v="3"/>
    <x v="1"/>
    <n v="0"/>
  </r>
  <r>
    <x v="0"/>
    <x v="4"/>
    <x v="1"/>
    <n v="0"/>
  </r>
  <r>
    <x v="1"/>
    <x v="5"/>
    <x v="1"/>
    <n v="0"/>
  </r>
  <r>
    <x v="1"/>
    <x v="6"/>
    <x v="1"/>
    <n v="0"/>
  </r>
  <r>
    <x v="1"/>
    <x v="7"/>
    <x v="1"/>
    <n v="2"/>
  </r>
  <r>
    <x v="1"/>
    <x v="8"/>
    <x v="1"/>
    <n v="1"/>
  </r>
  <r>
    <x v="1"/>
    <x v="9"/>
    <x v="1"/>
    <n v="0"/>
  </r>
  <r>
    <x v="2"/>
    <x v="10"/>
    <x v="1"/>
    <n v="0"/>
  </r>
  <r>
    <x v="2"/>
    <x v="11"/>
    <x v="1"/>
    <n v="1"/>
  </r>
  <r>
    <x v="2"/>
    <x v="12"/>
    <x v="1"/>
    <n v="0"/>
  </r>
  <r>
    <x v="2"/>
    <x v="13"/>
    <x v="1"/>
    <n v="0"/>
  </r>
  <r>
    <x v="0"/>
    <x v="0"/>
    <x v="2"/>
    <n v="0"/>
  </r>
  <r>
    <x v="0"/>
    <x v="1"/>
    <x v="2"/>
    <n v="0"/>
  </r>
  <r>
    <x v="0"/>
    <x v="2"/>
    <x v="2"/>
    <n v="160"/>
  </r>
  <r>
    <x v="0"/>
    <x v="3"/>
    <x v="2"/>
    <n v="0"/>
  </r>
  <r>
    <x v="0"/>
    <x v="4"/>
    <x v="2"/>
    <n v="0"/>
  </r>
  <r>
    <x v="1"/>
    <x v="5"/>
    <x v="2"/>
    <n v="0"/>
  </r>
  <r>
    <x v="1"/>
    <x v="6"/>
    <x v="2"/>
    <n v="0"/>
  </r>
  <r>
    <x v="1"/>
    <x v="7"/>
    <x v="2"/>
    <n v="4"/>
  </r>
  <r>
    <x v="1"/>
    <x v="8"/>
    <x v="2"/>
    <n v="5"/>
  </r>
  <r>
    <x v="1"/>
    <x v="9"/>
    <x v="2"/>
    <n v="0"/>
  </r>
  <r>
    <x v="2"/>
    <x v="10"/>
    <x v="2"/>
    <n v="0"/>
  </r>
  <r>
    <x v="2"/>
    <x v="11"/>
    <x v="2"/>
    <n v="1"/>
  </r>
  <r>
    <x v="2"/>
    <x v="12"/>
    <x v="2"/>
    <n v="0"/>
  </r>
  <r>
    <x v="2"/>
    <x v="13"/>
    <x v="2"/>
    <n v="0"/>
  </r>
  <r>
    <x v="0"/>
    <x v="0"/>
    <x v="3"/>
    <n v="0"/>
  </r>
  <r>
    <x v="0"/>
    <x v="1"/>
    <x v="3"/>
    <n v="0"/>
  </r>
  <r>
    <x v="0"/>
    <x v="2"/>
    <x v="3"/>
    <n v="130"/>
  </r>
  <r>
    <x v="0"/>
    <x v="3"/>
    <x v="3"/>
    <n v="0"/>
  </r>
  <r>
    <x v="0"/>
    <x v="4"/>
    <x v="3"/>
    <n v="0"/>
  </r>
  <r>
    <x v="1"/>
    <x v="5"/>
    <x v="3"/>
    <n v="65"/>
  </r>
  <r>
    <x v="1"/>
    <x v="6"/>
    <x v="3"/>
    <n v="0"/>
  </r>
  <r>
    <x v="1"/>
    <x v="7"/>
    <x v="3"/>
    <n v="0"/>
  </r>
  <r>
    <x v="1"/>
    <x v="8"/>
    <x v="3"/>
    <n v="25"/>
  </r>
  <r>
    <x v="1"/>
    <x v="9"/>
    <x v="3"/>
    <n v="0"/>
  </r>
  <r>
    <x v="2"/>
    <x v="10"/>
    <x v="3"/>
    <n v="2"/>
  </r>
  <r>
    <x v="2"/>
    <x v="11"/>
    <x v="3"/>
    <n v="0"/>
  </r>
  <r>
    <x v="2"/>
    <x v="12"/>
    <x v="3"/>
    <n v="0"/>
  </r>
  <r>
    <x v="2"/>
    <x v="13"/>
    <x v="3"/>
    <n v="0"/>
  </r>
  <r>
    <x v="0"/>
    <x v="0"/>
    <x v="4"/>
    <n v="56"/>
  </r>
  <r>
    <x v="0"/>
    <x v="1"/>
    <x v="4"/>
    <n v="0"/>
  </r>
  <r>
    <x v="0"/>
    <x v="2"/>
    <x v="4"/>
    <n v="76"/>
  </r>
  <r>
    <x v="0"/>
    <x v="3"/>
    <x v="4"/>
    <n v="0"/>
  </r>
  <r>
    <x v="0"/>
    <x v="4"/>
    <x v="4"/>
    <n v="0"/>
  </r>
  <r>
    <x v="1"/>
    <x v="5"/>
    <x v="4"/>
    <n v="20"/>
  </r>
  <r>
    <x v="1"/>
    <x v="6"/>
    <x v="4"/>
    <n v="0"/>
  </r>
  <r>
    <x v="1"/>
    <x v="7"/>
    <x v="4"/>
    <n v="4"/>
  </r>
  <r>
    <x v="1"/>
    <x v="8"/>
    <x v="4"/>
    <n v="13"/>
  </r>
  <r>
    <x v="1"/>
    <x v="9"/>
    <x v="4"/>
    <n v="4"/>
  </r>
  <r>
    <x v="2"/>
    <x v="10"/>
    <x v="4"/>
    <n v="5"/>
  </r>
  <r>
    <x v="2"/>
    <x v="11"/>
    <x v="4"/>
    <n v="6"/>
  </r>
  <r>
    <x v="2"/>
    <x v="12"/>
    <x v="4"/>
    <n v="0"/>
  </r>
  <r>
    <x v="2"/>
    <x v="13"/>
    <x v="4"/>
    <n v="0"/>
  </r>
  <r>
    <x v="0"/>
    <x v="0"/>
    <x v="5"/>
    <n v="45"/>
  </r>
  <r>
    <x v="0"/>
    <x v="1"/>
    <x v="5"/>
    <n v="0"/>
  </r>
  <r>
    <x v="0"/>
    <x v="2"/>
    <x v="5"/>
    <n v="72"/>
  </r>
  <r>
    <x v="0"/>
    <x v="3"/>
    <x v="5"/>
    <n v="7"/>
  </r>
  <r>
    <x v="0"/>
    <x v="4"/>
    <x v="5"/>
    <n v="0"/>
  </r>
  <r>
    <x v="1"/>
    <x v="5"/>
    <x v="5"/>
    <n v="11"/>
  </r>
  <r>
    <x v="1"/>
    <x v="6"/>
    <x v="5"/>
    <n v="0"/>
  </r>
  <r>
    <x v="1"/>
    <x v="7"/>
    <x v="5"/>
    <n v="6"/>
  </r>
  <r>
    <x v="1"/>
    <x v="8"/>
    <x v="5"/>
    <n v="12"/>
  </r>
  <r>
    <x v="1"/>
    <x v="9"/>
    <x v="5"/>
    <n v="0"/>
  </r>
  <r>
    <x v="2"/>
    <x v="10"/>
    <x v="5"/>
    <n v="40"/>
  </r>
  <r>
    <x v="2"/>
    <x v="11"/>
    <x v="5"/>
    <n v="13"/>
  </r>
  <r>
    <x v="2"/>
    <x v="12"/>
    <x v="5"/>
    <n v="0"/>
  </r>
  <r>
    <x v="2"/>
    <x v="13"/>
    <x v="5"/>
    <n v="0"/>
  </r>
  <r>
    <x v="2"/>
    <x v="14"/>
    <x v="0"/>
    <n v="0"/>
  </r>
  <r>
    <x v="1"/>
    <x v="15"/>
    <x v="0"/>
    <n v="0"/>
  </r>
  <r>
    <x v="0"/>
    <x v="16"/>
    <x v="0"/>
    <n v="0"/>
  </r>
  <r>
    <x v="0"/>
    <x v="17"/>
    <x v="0"/>
    <n v="0"/>
  </r>
  <r>
    <x v="2"/>
    <x v="18"/>
    <x v="0"/>
    <n v="1"/>
  </r>
  <r>
    <x v="2"/>
    <x v="14"/>
    <x v="1"/>
    <n v="1"/>
  </r>
  <r>
    <x v="1"/>
    <x v="15"/>
    <x v="1"/>
    <n v="0"/>
  </r>
  <r>
    <x v="0"/>
    <x v="16"/>
    <x v="1"/>
    <n v="0"/>
  </r>
  <r>
    <x v="0"/>
    <x v="17"/>
    <x v="1"/>
    <n v="0"/>
  </r>
  <r>
    <x v="2"/>
    <x v="18"/>
    <x v="1"/>
    <n v="0"/>
  </r>
  <r>
    <x v="2"/>
    <x v="14"/>
    <x v="2"/>
    <n v="1"/>
  </r>
  <r>
    <x v="1"/>
    <x v="15"/>
    <x v="2"/>
    <n v="0"/>
  </r>
  <r>
    <x v="0"/>
    <x v="16"/>
    <x v="2"/>
    <n v="0"/>
  </r>
  <r>
    <x v="0"/>
    <x v="17"/>
    <x v="2"/>
    <n v="0"/>
  </r>
  <r>
    <x v="2"/>
    <x v="18"/>
    <x v="2"/>
    <n v="0"/>
  </r>
  <r>
    <x v="2"/>
    <x v="14"/>
    <x v="3"/>
    <n v="0"/>
  </r>
  <r>
    <x v="1"/>
    <x v="15"/>
    <x v="3"/>
    <n v="0"/>
  </r>
  <r>
    <x v="0"/>
    <x v="16"/>
    <x v="3"/>
    <n v="0"/>
  </r>
  <r>
    <x v="0"/>
    <x v="17"/>
    <x v="3"/>
    <n v="0"/>
  </r>
  <r>
    <x v="2"/>
    <x v="18"/>
    <x v="3"/>
    <n v="0"/>
  </r>
  <r>
    <x v="2"/>
    <x v="14"/>
    <x v="4"/>
    <n v="0"/>
  </r>
  <r>
    <x v="1"/>
    <x v="15"/>
    <x v="4"/>
    <n v="0"/>
  </r>
  <r>
    <x v="0"/>
    <x v="16"/>
    <x v="4"/>
    <n v="0"/>
  </r>
  <r>
    <x v="0"/>
    <x v="17"/>
    <x v="4"/>
    <n v="0"/>
  </r>
  <r>
    <x v="2"/>
    <x v="18"/>
    <x v="4"/>
    <n v="0"/>
  </r>
  <r>
    <x v="2"/>
    <x v="14"/>
    <x v="5"/>
    <n v="0"/>
  </r>
  <r>
    <x v="1"/>
    <x v="15"/>
    <x v="5"/>
    <n v="0"/>
  </r>
  <r>
    <x v="0"/>
    <x v="16"/>
    <x v="5"/>
    <n v="0"/>
  </r>
  <r>
    <x v="0"/>
    <x v="17"/>
    <x v="5"/>
    <n v="0"/>
  </r>
  <r>
    <x v="2"/>
    <x v="18"/>
    <x v="5"/>
    <n v="0"/>
  </r>
  <r>
    <x v="0"/>
    <x v="0"/>
    <x v="6"/>
    <n v="110"/>
  </r>
  <r>
    <x v="0"/>
    <x v="1"/>
    <x v="6"/>
    <n v="0"/>
  </r>
  <r>
    <x v="0"/>
    <x v="2"/>
    <x v="6"/>
    <n v="114"/>
  </r>
  <r>
    <x v="0"/>
    <x v="3"/>
    <x v="6"/>
    <n v="5"/>
  </r>
  <r>
    <x v="0"/>
    <x v="4"/>
    <x v="6"/>
    <n v="0"/>
  </r>
  <r>
    <x v="1"/>
    <x v="5"/>
    <x v="6"/>
    <n v="45"/>
  </r>
  <r>
    <x v="1"/>
    <x v="6"/>
    <x v="6"/>
    <n v="0"/>
  </r>
  <r>
    <x v="1"/>
    <x v="7"/>
    <x v="6"/>
    <n v="6"/>
  </r>
  <r>
    <x v="1"/>
    <x v="8"/>
    <x v="6"/>
    <n v="9"/>
  </r>
  <r>
    <x v="1"/>
    <x v="9"/>
    <x v="6"/>
    <n v="4"/>
  </r>
  <r>
    <x v="2"/>
    <x v="10"/>
    <x v="6"/>
    <n v="1"/>
  </r>
  <r>
    <x v="2"/>
    <x v="11"/>
    <x v="6"/>
    <n v="0"/>
  </r>
  <r>
    <x v="2"/>
    <x v="12"/>
    <x v="6"/>
    <n v="0"/>
  </r>
  <r>
    <x v="2"/>
    <x v="13"/>
    <x v="6"/>
    <n v="0"/>
  </r>
  <r>
    <x v="2"/>
    <x v="14"/>
    <x v="6"/>
    <n v="0"/>
  </r>
  <r>
    <x v="1"/>
    <x v="15"/>
    <x v="6"/>
    <n v="0"/>
  </r>
  <r>
    <x v="0"/>
    <x v="16"/>
    <x v="6"/>
    <n v="0"/>
  </r>
  <r>
    <x v="0"/>
    <x v="17"/>
    <x v="6"/>
    <n v="0"/>
  </r>
  <r>
    <x v="2"/>
    <x v="18"/>
    <x v="6"/>
    <n v="0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0"/>
  </r>
  <r>
    <x v="0"/>
    <x v="1"/>
    <x v="0"/>
    <n v="0"/>
  </r>
  <r>
    <x v="0"/>
    <x v="2"/>
    <x v="0"/>
    <n v="17"/>
  </r>
  <r>
    <x v="0"/>
    <x v="3"/>
    <x v="0"/>
    <n v="0"/>
  </r>
  <r>
    <x v="0"/>
    <x v="4"/>
    <x v="0"/>
    <n v="0"/>
  </r>
  <r>
    <x v="1"/>
    <x v="5"/>
    <x v="0"/>
    <n v="0"/>
  </r>
  <r>
    <x v="1"/>
    <x v="6"/>
    <x v="0"/>
    <n v="0"/>
  </r>
  <r>
    <x v="1"/>
    <x v="7"/>
    <x v="0"/>
    <n v="0"/>
  </r>
  <r>
    <x v="1"/>
    <x v="8"/>
    <x v="0"/>
    <n v="0"/>
  </r>
  <r>
    <x v="1"/>
    <x v="9"/>
    <x v="0"/>
    <n v="0"/>
  </r>
  <r>
    <x v="2"/>
    <x v="10"/>
    <x v="0"/>
    <n v="0"/>
  </r>
  <r>
    <x v="2"/>
    <x v="11"/>
    <x v="0"/>
    <n v="0"/>
  </r>
  <r>
    <x v="2"/>
    <x v="12"/>
    <x v="0"/>
    <n v="2"/>
  </r>
  <r>
    <x v="2"/>
    <x v="13"/>
    <x v="0"/>
    <n v="0"/>
  </r>
  <r>
    <x v="0"/>
    <x v="0"/>
    <x v="1"/>
    <n v="0"/>
  </r>
  <r>
    <x v="0"/>
    <x v="1"/>
    <x v="1"/>
    <n v="0"/>
  </r>
  <r>
    <x v="0"/>
    <x v="2"/>
    <x v="1"/>
    <n v="21"/>
  </r>
  <r>
    <x v="0"/>
    <x v="3"/>
    <x v="1"/>
    <n v="0"/>
  </r>
  <r>
    <x v="0"/>
    <x v="4"/>
    <x v="1"/>
    <n v="0"/>
  </r>
  <r>
    <x v="1"/>
    <x v="5"/>
    <x v="1"/>
    <n v="0"/>
  </r>
  <r>
    <x v="1"/>
    <x v="6"/>
    <x v="1"/>
    <n v="0"/>
  </r>
  <r>
    <x v="1"/>
    <x v="7"/>
    <x v="1"/>
    <n v="0"/>
  </r>
  <r>
    <x v="1"/>
    <x v="8"/>
    <x v="1"/>
    <n v="0"/>
  </r>
  <r>
    <x v="1"/>
    <x v="9"/>
    <x v="1"/>
    <n v="0"/>
  </r>
  <r>
    <x v="2"/>
    <x v="10"/>
    <x v="1"/>
    <n v="0"/>
  </r>
  <r>
    <x v="2"/>
    <x v="11"/>
    <x v="1"/>
    <n v="0"/>
  </r>
  <r>
    <x v="2"/>
    <x v="12"/>
    <x v="1"/>
    <n v="1"/>
  </r>
  <r>
    <x v="2"/>
    <x v="13"/>
    <x v="1"/>
    <n v="0"/>
  </r>
  <r>
    <x v="0"/>
    <x v="0"/>
    <x v="2"/>
    <n v="0"/>
  </r>
  <r>
    <x v="0"/>
    <x v="1"/>
    <x v="2"/>
    <n v="0"/>
  </r>
  <r>
    <x v="0"/>
    <x v="2"/>
    <x v="2"/>
    <n v="22"/>
  </r>
  <r>
    <x v="0"/>
    <x v="3"/>
    <x v="2"/>
    <n v="0"/>
  </r>
  <r>
    <x v="0"/>
    <x v="4"/>
    <x v="2"/>
    <n v="0"/>
  </r>
  <r>
    <x v="1"/>
    <x v="5"/>
    <x v="2"/>
    <n v="0"/>
  </r>
  <r>
    <x v="1"/>
    <x v="6"/>
    <x v="2"/>
    <n v="0"/>
  </r>
  <r>
    <x v="1"/>
    <x v="7"/>
    <x v="2"/>
    <n v="0"/>
  </r>
  <r>
    <x v="1"/>
    <x v="8"/>
    <x v="2"/>
    <n v="0"/>
  </r>
  <r>
    <x v="1"/>
    <x v="9"/>
    <x v="2"/>
    <n v="0"/>
  </r>
  <r>
    <x v="2"/>
    <x v="10"/>
    <x v="2"/>
    <n v="0"/>
  </r>
  <r>
    <x v="2"/>
    <x v="11"/>
    <x v="2"/>
    <n v="0"/>
  </r>
  <r>
    <x v="2"/>
    <x v="12"/>
    <x v="2"/>
    <n v="0"/>
  </r>
  <r>
    <x v="2"/>
    <x v="13"/>
    <x v="2"/>
    <n v="0"/>
  </r>
  <r>
    <x v="0"/>
    <x v="0"/>
    <x v="3"/>
    <n v="15"/>
  </r>
  <r>
    <x v="0"/>
    <x v="1"/>
    <x v="3"/>
    <n v="0"/>
  </r>
  <r>
    <x v="0"/>
    <x v="2"/>
    <x v="3"/>
    <n v="19"/>
  </r>
  <r>
    <x v="0"/>
    <x v="3"/>
    <x v="3"/>
    <n v="0"/>
  </r>
  <r>
    <x v="0"/>
    <x v="4"/>
    <x v="3"/>
    <n v="0"/>
  </r>
  <r>
    <x v="1"/>
    <x v="5"/>
    <x v="3"/>
    <n v="1"/>
  </r>
  <r>
    <x v="1"/>
    <x v="6"/>
    <x v="3"/>
    <n v="0"/>
  </r>
  <r>
    <x v="1"/>
    <x v="7"/>
    <x v="3"/>
    <n v="0"/>
  </r>
  <r>
    <x v="1"/>
    <x v="8"/>
    <x v="3"/>
    <n v="4"/>
  </r>
  <r>
    <x v="1"/>
    <x v="9"/>
    <x v="3"/>
    <n v="0"/>
  </r>
  <r>
    <x v="2"/>
    <x v="10"/>
    <x v="3"/>
    <n v="0"/>
  </r>
  <r>
    <x v="2"/>
    <x v="11"/>
    <x v="3"/>
    <n v="0"/>
  </r>
  <r>
    <x v="2"/>
    <x v="12"/>
    <x v="3"/>
    <n v="0"/>
  </r>
  <r>
    <x v="2"/>
    <x v="13"/>
    <x v="3"/>
    <n v="0"/>
  </r>
  <r>
    <x v="0"/>
    <x v="0"/>
    <x v="4"/>
    <n v="9"/>
  </r>
  <r>
    <x v="0"/>
    <x v="1"/>
    <x v="4"/>
    <n v="0"/>
  </r>
  <r>
    <x v="0"/>
    <x v="2"/>
    <x v="4"/>
    <n v="18"/>
  </r>
  <r>
    <x v="0"/>
    <x v="3"/>
    <x v="4"/>
    <n v="0"/>
  </r>
  <r>
    <x v="0"/>
    <x v="4"/>
    <x v="4"/>
    <n v="0"/>
  </r>
  <r>
    <x v="1"/>
    <x v="5"/>
    <x v="4"/>
    <n v="1"/>
  </r>
  <r>
    <x v="1"/>
    <x v="6"/>
    <x v="4"/>
    <n v="0"/>
  </r>
  <r>
    <x v="1"/>
    <x v="7"/>
    <x v="4"/>
    <n v="5"/>
  </r>
  <r>
    <x v="1"/>
    <x v="8"/>
    <x v="4"/>
    <n v="4"/>
  </r>
  <r>
    <x v="1"/>
    <x v="9"/>
    <x v="4"/>
    <n v="1"/>
  </r>
  <r>
    <x v="2"/>
    <x v="10"/>
    <x v="4"/>
    <n v="0"/>
  </r>
  <r>
    <x v="2"/>
    <x v="11"/>
    <x v="4"/>
    <n v="12"/>
  </r>
  <r>
    <x v="2"/>
    <x v="12"/>
    <x v="4"/>
    <n v="0"/>
  </r>
  <r>
    <x v="2"/>
    <x v="13"/>
    <x v="4"/>
    <n v="0"/>
  </r>
  <r>
    <x v="0"/>
    <x v="0"/>
    <x v="5"/>
    <n v="3"/>
  </r>
  <r>
    <x v="0"/>
    <x v="1"/>
    <x v="5"/>
    <n v="0"/>
  </r>
  <r>
    <x v="0"/>
    <x v="2"/>
    <x v="5"/>
    <n v="15"/>
  </r>
  <r>
    <x v="0"/>
    <x v="3"/>
    <x v="5"/>
    <n v="0"/>
  </r>
  <r>
    <x v="0"/>
    <x v="4"/>
    <x v="5"/>
    <n v="0"/>
  </r>
  <r>
    <x v="1"/>
    <x v="5"/>
    <x v="5"/>
    <n v="4"/>
  </r>
  <r>
    <x v="1"/>
    <x v="6"/>
    <x v="5"/>
    <n v="0"/>
  </r>
  <r>
    <x v="1"/>
    <x v="7"/>
    <x v="5"/>
    <n v="2"/>
  </r>
  <r>
    <x v="1"/>
    <x v="8"/>
    <x v="5"/>
    <n v="2"/>
  </r>
  <r>
    <x v="1"/>
    <x v="9"/>
    <x v="5"/>
    <n v="0"/>
  </r>
  <r>
    <x v="2"/>
    <x v="10"/>
    <x v="5"/>
    <n v="44"/>
  </r>
  <r>
    <x v="2"/>
    <x v="11"/>
    <x v="5"/>
    <n v="3"/>
  </r>
  <r>
    <x v="2"/>
    <x v="12"/>
    <x v="5"/>
    <n v="0"/>
  </r>
  <r>
    <x v="2"/>
    <x v="13"/>
    <x v="5"/>
    <n v="0"/>
  </r>
  <r>
    <x v="2"/>
    <x v="14"/>
    <x v="0"/>
    <n v="0"/>
  </r>
  <r>
    <x v="1"/>
    <x v="15"/>
    <x v="0"/>
    <n v="0"/>
  </r>
  <r>
    <x v="0"/>
    <x v="16"/>
    <x v="0"/>
    <n v="0"/>
  </r>
  <r>
    <x v="0"/>
    <x v="17"/>
    <x v="0"/>
    <n v="0"/>
  </r>
  <r>
    <x v="2"/>
    <x v="18"/>
    <x v="0"/>
    <n v="2"/>
  </r>
  <r>
    <x v="2"/>
    <x v="14"/>
    <x v="1"/>
    <n v="0"/>
  </r>
  <r>
    <x v="1"/>
    <x v="15"/>
    <x v="1"/>
    <n v="0"/>
  </r>
  <r>
    <x v="0"/>
    <x v="16"/>
    <x v="1"/>
    <n v="0"/>
  </r>
  <r>
    <x v="0"/>
    <x v="17"/>
    <x v="1"/>
    <n v="0"/>
  </r>
  <r>
    <x v="2"/>
    <x v="18"/>
    <x v="1"/>
    <n v="1"/>
  </r>
  <r>
    <x v="2"/>
    <x v="14"/>
    <x v="2"/>
    <n v="0"/>
  </r>
  <r>
    <x v="1"/>
    <x v="15"/>
    <x v="2"/>
    <n v="0"/>
  </r>
  <r>
    <x v="0"/>
    <x v="16"/>
    <x v="2"/>
    <n v="0"/>
  </r>
  <r>
    <x v="0"/>
    <x v="17"/>
    <x v="2"/>
    <n v="0"/>
  </r>
  <r>
    <x v="2"/>
    <x v="18"/>
    <x v="2"/>
    <n v="0"/>
  </r>
  <r>
    <x v="2"/>
    <x v="14"/>
    <x v="3"/>
    <n v="0"/>
  </r>
  <r>
    <x v="1"/>
    <x v="15"/>
    <x v="3"/>
    <n v="0"/>
  </r>
  <r>
    <x v="0"/>
    <x v="16"/>
    <x v="3"/>
    <n v="0"/>
  </r>
  <r>
    <x v="0"/>
    <x v="17"/>
    <x v="3"/>
    <n v="0"/>
  </r>
  <r>
    <x v="2"/>
    <x v="18"/>
    <x v="3"/>
    <n v="0"/>
  </r>
  <r>
    <x v="2"/>
    <x v="14"/>
    <x v="4"/>
    <n v="0"/>
  </r>
  <r>
    <x v="1"/>
    <x v="15"/>
    <x v="4"/>
    <n v="0"/>
  </r>
  <r>
    <x v="0"/>
    <x v="16"/>
    <x v="4"/>
    <n v="1"/>
  </r>
  <r>
    <x v="0"/>
    <x v="17"/>
    <x v="4"/>
    <n v="0"/>
  </r>
  <r>
    <x v="2"/>
    <x v="18"/>
    <x v="4"/>
    <n v="0"/>
  </r>
  <r>
    <x v="2"/>
    <x v="14"/>
    <x v="5"/>
    <n v="0"/>
  </r>
  <r>
    <x v="1"/>
    <x v="15"/>
    <x v="5"/>
    <n v="0"/>
  </r>
  <r>
    <x v="0"/>
    <x v="16"/>
    <x v="5"/>
    <n v="1"/>
  </r>
  <r>
    <x v="0"/>
    <x v="17"/>
    <x v="5"/>
    <n v="0"/>
  </r>
  <r>
    <x v="2"/>
    <x v="18"/>
    <x v="5"/>
    <n v="0"/>
  </r>
  <r>
    <x v="0"/>
    <x v="0"/>
    <x v="6"/>
    <n v="30"/>
  </r>
  <r>
    <x v="0"/>
    <x v="1"/>
    <x v="6"/>
    <n v="0"/>
  </r>
  <r>
    <x v="0"/>
    <x v="2"/>
    <x v="6"/>
    <n v="7"/>
  </r>
  <r>
    <x v="0"/>
    <x v="3"/>
    <x v="6"/>
    <n v="1"/>
  </r>
  <r>
    <x v="0"/>
    <x v="4"/>
    <x v="6"/>
    <n v="0"/>
  </r>
  <r>
    <x v="1"/>
    <x v="5"/>
    <x v="6"/>
    <n v="3"/>
  </r>
  <r>
    <x v="1"/>
    <x v="6"/>
    <x v="6"/>
    <n v="0"/>
  </r>
  <r>
    <x v="1"/>
    <x v="7"/>
    <x v="6"/>
    <n v="3"/>
  </r>
  <r>
    <x v="1"/>
    <x v="8"/>
    <x v="6"/>
    <n v="5"/>
  </r>
  <r>
    <x v="1"/>
    <x v="9"/>
    <x v="6"/>
    <n v="0"/>
  </r>
  <r>
    <x v="2"/>
    <x v="10"/>
    <x v="6"/>
    <n v="19"/>
  </r>
  <r>
    <x v="2"/>
    <x v="11"/>
    <x v="6"/>
    <n v="0"/>
  </r>
  <r>
    <x v="2"/>
    <x v="12"/>
    <x v="6"/>
    <n v="0"/>
  </r>
  <r>
    <x v="2"/>
    <x v="13"/>
    <x v="6"/>
    <n v="0"/>
  </r>
  <r>
    <x v="2"/>
    <x v="14"/>
    <x v="6"/>
    <n v="0"/>
  </r>
  <r>
    <x v="1"/>
    <x v="15"/>
    <x v="6"/>
    <n v="0"/>
  </r>
  <r>
    <x v="0"/>
    <x v="16"/>
    <x v="6"/>
    <n v="0"/>
  </r>
  <r>
    <x v="0"/>
    <x v="17"/>
    <x v="6"/>
    <n v="0"/>
  </r>
  <r>
    <x v="2"/>
    <x v="18"/>
    <x v="6"/>
    <n v="0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0"/>
  </r>
  <r>
    <x v="0"/>
    <x v="1"/>
    <x v="0"/>
    <n v="0"/>
  </r>
  <r>
    <x v="0"/>
    <x v="2"/>
    <x v="0"/>
    <n v="0"/>
  </r>
  <r>
    <x v="0"/>
    <x v="3"/>
    <x v="0"/>
    <n v="17"/>
  </r>
  <r>
    <x v="0"/>
    <x v="4"/>
    <x v="0"/>
    <n v="0"/>
  </r>
  <r>
    <x v="1"/>
    <x v="5"/>
    <x v="0"/>
    <n v="0"/>
  </r>
  <r>
    <x v="1"/>
    <x v="6"/>
    <x v="0"/>
    <n v="0"/>
  </r>
  <r>
    <x v="1"/>
    <x v="7"/>
    <x v="0"/>
    <n v="0"/>
  </r>
  <r>
    <x v="1"/>
    <x v="8"/>
    <x v="0"/>
    <n v="0"/>
  </r>
  <r>
    <x v="1"/>
    <x v="9"/>
    <x v="0"/>
    <n v="0"/>
  </r>
  <r>
    <x v="2"/>
    <x v="10"/>
    <x v="0"/>
    <n v="0"/>
  </r>
  <r>
    <x v="2"/>
    <x v="11"/>
    <x v="0"/>
    <n v="0"/>
  </r>
  <r>
    <x v="2"/>
    <x v="12"/>
    <x v="0"/>
    <n v="0"/>
  </r>
  <r>
    <x v="2"/>
    <x v="13"/>
    <x v="0"/>
    <n v="0"/>
  </r>
  <r>
    <x v="0"/>
    <x v="0"/>
    <x v="1"/>
    <n v="0"/>
  </r>
  <r>
    <x v="0"/>
    <x v="1"/>
    <x v="1"/>
    <n v="0"/>
  </r>
  <r>
    <x v="0"/>
    <x v="2"/>
    <x v="1"/>
    <n v="0"/>
  </r>
  <r>
    <x v="0"/>
    <x v="3"/>
    <x v="1"/>
    <n v="10"/>
  </r>
  <r>
    <x v="0"/>
    <x v="4"/>
    <x v="1"/>
    <n v="0"/>
  </r>
  <r>
    <x v="1"/>
    <x v="5"/>
    <x v="1"/>
    <n v="0"/>
  </r>
  <r>
    <x v="1"/>
    <x v="6"/>
    <x v="1"/>
    <n v="0"/>
  </r>
  <r>
    <x v="1"/>
    <x v="7"/>
    <x v="1"/>
    <n v="0"/>
  </r>
  <r>
    <x v="1"/>
    <x v="8"/>
    <x v="1"/>
    <n v="0"/>
  </r>
  <r>
    <x v="1"/>
    <x v="9"/>
    <x v="1"/>
    <n v="10"/>
  </r>
  <r>
    <x v="2"/>
    <x v="10"/>
    <x v="1"/>
    <n v="0"/>
  </r>
  <r>
    <x v="2"/>
    <x v="11"/>
    <x v="1"/>
    <n v="0"/>
  </r>
  <r>
    <x v="2"/>
    <x v="12"/>
    <x v="1"/>
    <n v="0"/>
  </r>
  <r>
    <x v="2"/>
    <x v="13"/>
    <x v="1"/>
    <n v="0"/>
  </r>
  <r>
    <x v="0"/>
    <x v="0"/>
    <x v="2"/>
    <n v="25"/>
  </r>
  <r>
    <x v="0"/>
    <x v="1"/>
    <x v="2"/>
    <n v="0"/>
  </r>
  <r>
    <x v="0"/>
    <x v="2"/>
    <x v="2"/>
    <n v="9"/>
  </r>
  <r>
    <x v="0"/>
    <x v="3"/>
    <x v="2"/>
    <n v="23"/>
  </r>
  <r>
    <x v="0"/>
    <x v="4"/>
    <x v="2"/>
    <n v="0"/>
  </r>
  <r>
    <x v="1"/>
    <x v="5"/>
    <x v="2"/>
    <n v="2"/>
  </r>
  <r>
    <x v="1"/>
    <x v="6"/>
    <x v="2"/>
    <n v="0"/>
  </r>
  <r>
    <x v="1"/>
    <x v="7"/>
    <x v="2"/>
    <n v="0"/>
  </r>
  <r>
    <x v="1"/>
    <x v="8"/>
    <x v="2"/>
    <n v="0"/>
  </r>
  <r>
    <x v="1"/>
    <x v="9"/>
    <x v="2"/>
    <n v="12"/>
  </r>
  <r>
    <x v="2"/>
    <x v="10"/>
    <x v="2"/>
    <n v="1"/>
  </r>
  <r>
    <x v="2"/>
    <x v="11"/>
    <x v="2"/>
    <n v="0"/>
  </r>
  <r>
    <x v="2"/>
    <x v="12"/>
    <x v="2"/>
    <n v="0"/>
  </r>
  <r>
    <x v="2"/>
    <x v="13"/>
    <x v="2"/>
    <n v="0"/>
  </r>
  <r>
    <x v="0"/>
    <x v="0"/>
    <x v="3"/>
    <n v="104"/>
  </r>
  <r>
    <x v="0"/>
    <x v="1"/>
    <x v="3"/>
    <n v="0"/>
  </r>
  <r>
    <x v="0"/>
    <x v="2"/>
    <x v="3"/>
    <n v="31"/>
  </r>
  <r>
    <x v="0"/>
    <x v="3"/>
    <x v="3"/>
    <n v="23"/>
  </r>
  <r>
    <x v="0"/>
    <x v="4"/>
    <x v="3"/>
    <n v="0"/>
  </r>
  <r>
    <x v="1"/>
    <x v="5"/>
    <x v="3"/>
    <n v="30"/>
  </r>
  <r>
    <x v="1"/>
    <x v="6"/>
    <x v="3"/>
    <n v="0"/>
  </r>
  <r>
    <x v="1"/>
    <x v="7"/>
    <x v="3"/>
    <n v="20"/>
  </r>
  <r>
    <x v="1"/>
    <x v="8"/>
    <x v="3"/>
    <n v="0"/>
  </r>
  <r>
    <x v="1"/>
    <x v="9"/>
    <x v="3"/>
    <n v="15"/>
  </r>
  <r>
    <x v="2"/>
    <x v="10"/>
    <x v="3"/>
    <n v="0"/>
  </r>
  <r>
    <x v="2"/>
    <x v="11"/>
    <x v="3"/>
    <n v="0"/>
  </r>
  <r>
    <x v="2"/>
    <x v="12"/>
    <x v="3"/>
    <n v="0"/>
  </r>
  <r>
    <x v="2"/>
    <x v="13"/>
    <x v="3"/>
    <n v="0"/>
  </r>
  <r>
    <x v="0"/>
    <x v="0"/>
    <x v="4"/>
    <n v="90"/>
  </r>
  <r>
    <x v="0"/>
    <x v="1"/>
    <x v="4"/>
    <n v="0"/>
  </r>
  <r>
    <x v="0"/>
    <x v="2"/>
    <x v="4"/>
    <n v="79"/>
  </r>
  <r>
    <x v="0"/>
    <x v="3"/>
    <x v="4"/>
    <n v="29"/>
  </r>
  <r>
    <x v="0"/>
    <x v="4"/>
    <x v="4"/>
    <n v="0"/>
  </r>
  <r>
    <x v="1"/>
    <x v="5"/>
    <x v="4"/>
    <n v="26"/>
  </r>
  <r>
    <x v="1"/>
    <x v="6"/>
    <x v="4"/>
    <n v="0"/>
  </r>
  <r>
    <x v="1"/>
    <x v="7"/>
    <x v="4"/>
    <n v="16"/>
  </r>
  <r>
    <x v="1"/>
    <x v="8"/>
    <x v="4"/>
    <n v="0"/>
  </r>
  <r>
    <x v="1"/>
    <x v="9"/>
    <x v="4"/>
    <n v="11"/>
  </r>
  <r>
    <x v="2"/>
    <x v="10"/>
    <x v="4"/>
    <n v="0"/>
  </r>
  <r>
    <x v="2"/>
    <x v="11"/>
    <x v="4"/>
    <n v="0"/>
  </r>
  <r>
    <x v="2"/>
    <x v="12"/>
    <x v="4"/>
    <n v="59"/>
  </r>
  <r>
    <x v="2"/>
    <x v="13"/>
    <x v="4"/>
    <n v="0"/>
  </r>
  <r>
    <x v="0"/>
    <x v="0"/>
    <x v="5"/>
    <n v="115"/>
  </r>
  <r>
    <x v="0"/>
    <x v="1"/>
    <x v="5"/>
    <n v="4"/>
  </r>
  <r>
    <x v="0"/>
    <x v="2"/>
    <x v="5"/>
    <n v="76"/>
  </r>
  <r>
    <x v="0"/>
    <x v="3"/>
    <x v="5"/>
    <n v="41"/>
  </r>
  <r>
    <x v="0"/>
    <x v="4"/>
    <x v="5"/>
    <n v="0"/>
  </r>
  <r>
    <x v="1"/>
    <x v="5"/>
    <x v="5"/>
    <n v="31"/>
  </r>
  <r>
    <x v="1"/>
    <x v="6"/>
    <x v="5"/>
    <n v="0"/>
  </r>
  <r>
    <x v="1"/>
    <x v="7"/>
    <x v="5"/>
    <n v="13"/>
  </r>
  <r>
    <x v="1"/>
    <x v="8"/>
    <x v="5"/>
    <n v="0"/>
  </r>
  <r>
    <x v="1"/>
    <x v="9"/>
    <x v="5"/>
    <n v="6"/>
  </r>
  <r>
    <x v="2"/>
    <x v="10"/>
    <x v="5"/>
    <n v="2"/>
  </r>
  <r>
    <x v="2"/>
    <x v="11"/>
    <x v="5"/>
    <n v="29"/>
  </r>
  <r>
    <x v="2"/>
    <x v="12"/>
    <x v="5"/>
    <n v="42"/>
  </r>
  <r>
    <x v="2"/>
    <x v="13"/>
    <x v="5"/>
    <n v="0"/>
  </r>
  <r>
    <x v="2"/>
    <x v="14"/>
    <x v="0"/>
    <n v="0"/>
  </r>
  <r>
    <x v="1"/>
    <x v="15"/>
    <x v="0"/>
    <n v="0"/>
  </r>
  <r>
    <x v="0"/>
    <x v="16"/>
    <x v="0"/>
    <n v="19"/>
  </r>
  <r>
    <x v="0"/>
    <x v="17"/>
    <x v="0"/>
    <n v="0"/>
  </r>
  <r>
    <x v="2"/>
    <x v="18"/>
    <x v="0"/>
    <n v="0"/>
  </r>
  <r>
    <x v="2"/>
    <x v="14"/>
    <x v="1"/>
    <n v="0"/>
  </r>
  <r>
    <x v="1"/>
    <x v="15"/>
    <x v="1"/>
    <n v="10"/>
  </r>
  <r>
    <x v="0"/>
    <x v="16"/>
    <x v="1"/>
    <n v="8"/>
  </r>
  <r>
    <x v="0"/>
    <x v="17"/>
    <x v="1"/>
    <n v="0"/>
  </r>
  <r>
    <x v="2"/>
    <x v="18"/>
    <x v="1"/>
    <n v="0"/>
  </r>
  <r>
    <x v="2"/>
    <x v="14"/>
    <x v="2"/>
    <n v="0"/>
  </r>
  <r>
    <x v="1"/>
    <x v="15"/>
    <x v="2"/>
    <n v="12"/>
  </r>
  <r>
    <x v="0"/>
    <x v="16"/>
    <x v="2"/>
    <n v="14"/>
  </r>
  <r>
    <x v="0"/>
    <x v="17"/>
    <x v="2"/>
    <n v="0"/>
  </r>
  <r>
    <x v="2"/>
    <x v="18"/>
    <x v="2"/>
    <n v="0"/>
  </r>
  <r>
    <x v="2"/>
    <x v="14"/>
    <x v="3"/>
    <n v="0"/>
  </r>
  <r>
    <x v="1"/>
    <x v="15"/>
    <x v="3"/>
    <n v="15"/>
  </r>
  <r>
    <x v="0"/>
    <x v="16"/>
    <x v="3"/>
    <n v="37"/>
  </r>
  <r>
    <x v="0"/>
    <x v="17"/>
    <x v="3"/>
    <n v="0"/>
  </r>
  <r>
    <x v="2"/>
    <x v="18"/>
    <x v="3"/>
    <n v="0"/>
  </r>
  <r>
    <x v="2"/>
    <x v="14"/>
    <x v="4"/>
    <n v="0"/>
  </r>
  <r>
    <x v="1"/>
    <x v="15"/>
    <x v="4"/>
    <n v="11"/>
  </r>
  <r>
    <x v="0"/>
    <x v="16"/>
    <x v="4"/>
    <n v="18"/>
  </r>
  <r>
    <x v="0"/>
    <x v="17"/>
    <x v="4"/>
    <n v="13"/>
  </r>
  <r>
    <x v="2"/>
    <x v="18"/>
    <x v="4"/>
    <n v="59"/>
  </r>
  <r>
    <x v="2"/>
    <x v="14"/>
    <x v="5"/>
    <n v="29"/>
  </r>
  <r>
    <x v="1"/>
    <x v="15"/>
    <x v="5"/>
    <n v="6"/>
  </r>
  <r>
    <x v="0"/>
    <x v="16"/>
    <x v="5"/>
    <n v="24"/>
  </r>
  <r>
    <x v="0"/>
    <x v="17"/>
    <x v="5"/>
    <n v="23"/>
  </r>
  <r>
    <x v="2"/>
    <x v="18"/>
    <x v="5"/>
    <n v="42"/>
  </r>
  <r>
    <x v="0"/>
    <x v="0"/>
    <x v="6"/>
    <n v="118"/>
  </r>
  <r>
    <x v="0"/>
    <x v="1"/>
    <x v="6"/>
    <n v="8"/>
  </r>
  <r>
    <x v="0"/>
    <x v="2"/>
    <x v="6"/>
    <n v="55"/>
  </r>
  <r>
    <x v="0"/>
    <x v="3"/>
    <x v="6"/>
    <n v="51"/>
  </r>
  <r>
    <x v="0"/>
    <x v="4"/>
    <x v="6"/>
    <n v="0"/>
  </r>
  <r>
    <x v="1"/>
    <x v="5"/>
    <x v="6"/>
    <n v="11"/>
  </r>
  <r>
    <x v="1"/>
    <x v="6"/>
    <x v="6"/>
    <n v="0"/>
  </r>
  <r>
    <x v="1"/>
    <x v="7"/>
    <x v="6"/>
    <n v="0"/>
  </r>
  <r>
    <x v="1"/>
    <x v="8"/>
    <x v="6"/>
    <n v="0"/>
  </r>
  <r>
    <x v="1"/>
    <x v="9"/>
    <x v="6"/>
    <n v="6"/>
  </r>
  <r>
    <x v="2"/>
    <x v="10"/>
    <x v="6"/>
    <n v="3"/>
  </r>
  <r>
    <x v="2"/>
    <x v="11"/>
    <x v="6"/>
    <n v="22"/>
  </r>
  <r>
    <x v="2"/>
    <x v="12"/>
    <x v="6"/>
    <n v="34"/>
  </r>
  <r>
    <x v="2"/>
    <x v="13"/>
    <x v="6"/>
    <n v="0"/>
  </r>
  <r>
    <x v="2"/>
    <x v="14"/>
    <x v="6"/>
    <n v="22"/>
  </r>
  <r>
    <x v="1"/>
    <x v="15"/>
    <x v="6"/>
    <n v="6"/>
  </r>
  <r>
    <x v="0"/>
    <x v="16"/>
    <x v="6"/>
    <n v="15"/>
  </r>
  <r>
    <x v="0"/>
    <x v="17"/>
    <x v="6"/>
    <n v="31"/>
  </r>
  <r>
    <x v="2"/>
    <x v="18"/>
    <x v="6"/>
    <n v="34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0"/>
  </r>
  <r>
    <x v="0"/>
    <x v="1"/>
    <x v="0"/>
    <n v="0"/>
  </r>
  <r>
    <x v="0"/>
    <x v="2"/>
    <x v="0"/>
    <n v="0"/>
  </r>
  <r>
    <x v="0"/>
    <x v="3"/>
    <x v="0"/>
    <n v="0"/>
  </r>
  <r>
    <x v="0"/>
    <x v="4"/>
    <x v="0"/>
    <n v="0"/>
  </r>
  <r>
    <x v="1"/>
    <x v="5"/>
    <x v="0"/>
    <n v="0"/>
  </r>
  <r>
    <x v="1"/>
    <x v="6"/>
    <x v="0"/>
    <n v="0"/>
  </r>
  <r>
    <x v="1"/>
    <x v="7"/>
    <x v="0"/>
    <n v="0"/>
  </r>
  <r>
    <x v="1"/>
    <x v="8"/>
    <x v="0"/>
    <n v="0"/>
  </r>
  <r>
    <x v="1"/>
    <x v="9"/>
    <x v="0"/>
    <n v="5"/>
  </r>
  <r>
    <x v="2"/>
    <x v="10"/>
    <x v="0"/>
    <n v="0"/>
  </r>
  <r>
    <x v="2"/>
    <x v="11"/>
    <x v="0"/>
    <n v="0"/>
  </r>
  <r>
    <x v="2"/>
    <x v="12"/>
    <x v="0"/>
    <n v="0"/>
  </r>
  <r>
    <x v="2"/>
    <x v="13"/>
    <x v="0"/>
    <n v="0"/>
  </r>
  <r>
    <x v="0"/>
    <x v="0"/>
    <x v="1"/>
    <n v="1"/>
  </r>
  <r>
    <x v="0"/>
    <x v="1"/>
    <x v="1"/>
    <n v="0"/>
  </r>
  <r>
    <x v="0"/>
    <x v="2"/>
    <x v="1"/>
    <n v="0"/>
  </r>
  <r>
    <x v="0"/>
    <x v="3"/>
    <x v="1"/>
    <n v="0"/>
  </r>
  <r>
    <x v="0"/>
    <x v="4"/>
    <x v="1"/>
    <n v="0"/>
  </r>
  <r>
    <x v="1"/>
    <x v="5"/>
    <x v="1"/>
    <n v="0"/>
  </r>
  <r>
    <x v="1"/>
    <x v="6"/>
    <x v="1"/>
    <n v="0"/>
  </r>
  <r>
    <x v="1"/>
    <x v="7"/>
    <x v="1"/>
    <n v="0"/>
  </r>
  <r>
    <x v="1"/>
    <x v="8"/>
    <x v="1"/>
    <n v="0"/>
  </r>
  <r>
    <x v="1"/>
    <x v="9"/>
    <x v="1"/>
    <n v="7"/>
  </r>
  <r>
    <x v="2"/>
    <x v="10"/>
    <x v="1"/>
    <n v="0"/>
  </r>
  <r>
    <x v="2"/>
    <x v="11"/>
    <x v="1"/>
    <n v="0"/>
  </r>
  <r>
    <x v="2"/>
    <x v="12"/>
    <x v="1"/>
    <n v="0"/>
  </r>
  <r>
    <x v="2"/>
    <x v="13"/>
    <x v="1"/>
    <n v="0"/>
  </r>
  <r>
    <x v="0"/>
    <x v="0"/>
    <x v="2"/>
    <n v="4"/>
  </r>
  <r>
    <x v="0"/>
    <x v="1"/>
    <x v="2"/>
    <n v="0"/>
  </r>
  <r>
    <x v="0"/>
    <x v="2"/>
    <x v="2"/>
    <n v="0"/>
  </r>
  <r>
    <x v="0"/>
    <x v="3"/>
    <x v="2"/>
    <n v="0"/>
  </r>
  <r>
    <x v="0"/>
    <x v="4"/>
    <x v="2"/>
    <n v="0"/>
  </r>
  <r>
    <x v="1"/>
    <x v="5"/>
    <x v="2"/>
    <n v="1"/>
  </r>
  <r>
    <x v="1"/>
    <x v="6"/>
    <x v="2"/>
    <n v="0"/>
  </r>
  <r>
    <x v="1"/>
    <x v="7"/>
    <x v="2"/>
    <n v="0"/>
  </r>
  <r>
    <x v="1"/>
    <x v="8"/>
    <x v="2"/>
    <n v="0"/>
  </r>
  <r>
    <x v="1"/>
    <x v="9"/>
    <x v="2"/>
    <n v="1"/>
  </r>
  <r>
    <x v="2"/>
    <x v="10"/>
    <x v="2"/>
    <n v="0"/>
  </r>
  <r>
    <x v="2"/>
    <x v="11"/>
    <x v="2"/>
    <n v="0"/>
  </r>
  <r>
    <x v="2"/>
    <x v="12"/>
    <x v="2"/>
    <n v="0"/>
  </r>
  <r>
    <x v="2"/>
    <x v="13"/>
    <x v="2"/>
    <n v="0"/>
  </r>
  <r>
    <x v="0"/>
    <x v="0"/>
    <x v="3"/>
    <n v="4"/>
  </r>
  <r>
    <x v="0"/>
    <x v="1"/>
    <x v="3"/>
    <n v="0"/>
  </r>
  <r>
    <x v="0"/>
    <x v="2"/>
    <x v="3"/>
    <n v="1"/>
  </r>
  <r>
    <x v="0"/>
    <x v="3"/>
    <x v="3"/>
    <n v="1"/>
  </r>
  <r>
    <x v="0"/>
    <x v="4"/>
    <x v="3"/>
    <n v="0"/>
  </r>
  <r>
    <x v="1"/>
    <x v="5"/>
    <x v="3"/>
    <n v="1"/>
  </r>
  <r>
    <x v="1"/>
    <x v="6"/>
    <x v="3"/>
    <n v="0"/>
  </r>
  <r>
    <x v="1"/>
    <x v="7"/>
    <x v="3"/>
    <n v="0"/>
  </r>
  <r>
    <x v="1"/>
    <x v="8"/>
    <x v="3"/>
    <n v="0"/>
  </r>
  <r>
    <x v="1"/>
    <x v="9"/>
    <x v="3"/>
    <n v="2"/>
  </r>
  <r>
    <x v="2"/>
    <x v="10"/>
    <x v="3"/>
    <n v="0"/>
  </r>
  <r>
    <x v="2"/>
    <x v="11"/>
    <x v="3"/>
    <n v="0"/>
  </r>
  <r>
    <x v="2"/>
    <x v="12"/>
    <x v="3"/>
    <n v="5"/>
  </r>
  <r>
    <x v="2"/>
    <x v="13"/>
    <x v="3"/>
    <n v="0"/>
  </r>
  <r>
    <x v="0"/>
    <x v="0"/>
    <x v="4"/>
    <n v="5"/>
  </r>
  <r>
    <x v="0"/>
    <x v="1"/>
    <x v="4"/>
    <n v="0"/>
  </r>
  <r>
    <x v="0"/>
    <x v="2"/>
    <x v="4"/>
    <n v="4"/>
  </r>
  <r>
    <x v="0"/>
    <x v="3"/>
    <x v="4"/>
    <n v="3"/>
  </r>
  <r>
    <x v="0"/>
    <x v="4"/>
    <x v="4"/>
    <n v="0"/>
  </r>
  <r>
    <x v="1"/>
    <x v="5"/>
    <x v="4"/>
    <n v="0"/>
  </r>
  <r>
    <x v="1"/>
    <x v="6"/>
    <x v="4"/>
    <n v="0"/>
  </r>
  <r>
    <x v="1"/>
    <x v="7"/>
    <x v="4"/>
    <n v="0"/>
  </r>
  <r>
    <x v="1"/>
    <x v="8"/>
    <x v="4"/>
    <n v="0"/>
  </r>
  <r>
    <x v="1"/>
    <x v="9"/>
    <x v="4"/>
    <n v="0"/>
  </r>
  <r>
    <x v="2"/>
    <x v="10"/>
    <x v="4"/>
    <n v="0"/>
  </r>
  <r>
    <x v="2"/>
    <x v="11"/>
    <x v="4"/>
    <n v="0"/>
  </r>
  <r>
    <x v="2"/>
    <x v="12"/>
    <x v="4"/>
    <n v="0"/>
  </r>
  <r>
    <x v="2"/>
    <x v="13"/>
    <x v="4"/>
    <n v="0"/>
  </r>
  <r>
    <x v="0"/>
    <x v="0"/>
    <x v="5"/>
    <n v="5"/>
  </r>
  <r>
    <x v="0"/>
    <x v="1"/>
    <x v="5"/>
    <n v="0"/>
  </r>
  <r>
    <x v="0"/>
    <x v="2"/>
    <x v="5"/>
    <n v="24"/>
  </r>
  <r>
    <x v="0"/>
    <x v="3"/>
    <x v="5"/>
    <n v="10"/>
  </r>
  <r>
    <x v="0"/>
    <x v="4"/>
    <x v="5"/>
    <n v="0"/>
  </r>
  <r>
    <x v="1"/>
    <x v="5"/>
    <x v="5"/>
    <n v="0"/>
  </r>
  <r>
    <x v="1"/>
    <x v="6"/>
    <x v="5"/>
    <n v="0"/>
  </r>
  <r>
    <x v="1"/>
    <x v="7"/>
    <x v="5"/>
    <n v="0"/>
  </r>
  <r>
    <x v="1"/>
    <x v="8"/>
    <x v="5"/>
    <n v="0"/>
  </r>
  <r>
    <x v="1"/>
    <x v="9"/>
    <x v="5"/>
    <n v="1"/>
  </r>
  <r>
    <x v="2"/>
    <x v="10"/>
    <x v="5"/>
    <n v="0"/>
  </r>
  <r>
    <x v="2"/>
    <x v="11"/>
    <x v="5"/>
    <n v="0"/>
  </r>
  <r>
    <x v="2"/>
    <x v="12"/>
    <x v="5"/>
    <n v="2"/>
  </r>
  <r>
    <x v="2"/>
    <x v="13"/>
    <x v="5"/>
    <n v="0"/>
  </r>
  <r>
    <x v="2"/>
    <x v="14"/>
    <x v="0"/>
    <n v="0"/>
  </r>
  <r>
    <x v="1"/>
    <x v="15"/>
    <x v="0"/>
    <n v="5"/>
  </r>
  <r>
    <x v="0"/>
    <x v="16"/>
    <x v="0"/>
    <n v="0"/>
  </r>
  <r>
    <x v="0"/>
    <x v="17"/>
    <x v="0"/>
    <n v="0"/>
  </r>
  <r>
    <x v="2"/>
    <x v="18"/>
    <x v="0"/>
    <n v="0"/>
  </r>
  <r>
    <x v="2"/>
    <x v="14"/>
    <x v="1"/>
    <n v="0"/>
  </r>
  <r>
    <x v="1"/>
    <x v="15"/>
    <x v="1"/>
    <n v="7"/>
  </r>
  <r>
    <x v="0"/>
    <x v="16"/>
    <x v="1"/>
    <n v="0"/>
  </r>
  <r>
    <x v="0"/>
    <x v="17"/>
    <x v="1"/>
    <n v="0"/>
  </r>
  <r>
    <x v="2"/>
    <x v="18"/>
    <x v="1"/>
    <n v="0"/>
  </r>
  <r>
    <x v="2"/>
    <x v="14"/>
    <x v="2"/>
    <n v="0"/>
  </r>
  <r>
    <x v="1"/>
    <x v="15"/>
    <x v="2"/>
    <n v="1"/>
  </r>
  <r>
    <x v="0"/>
    <x v="16"/>
    <x v="2"/>
    <n v="3"/>
  </r>
  <r>
    <x v="0"/>
    <x v="17"/>
    <x v="2"/>
    <n v="0"/>
  </r>
  <r>
    <x v="2"/>
    <x v="18"/>
    <x v="2"/>
    <n v="0"/>
  </r>
  <r>
    <x v="2"/>
    <x v="14"/>
    <x v="3"/>
    <n v="0"/>
  </r>
  <r>
    <x v="1"/>
    <x v="15"/>
    <x v="3"/>
    <n v="2"/>
  </r>
  <r>
    <x v="0"/>
    <x v="16"/>
    <x v="3"/>
    <n v="2"/>
  </r>
  <r>
    <x v="0"/>
    <x v="17"/>
    <x v="3"/>
    <n v="1"/>
  </r>
  <r>
    <x v="2"/>
    <x v="18"/>
    <x v="3"/>
    <n v="5"/>
  </r>
  <r>
    <x v="2"/>
    <x v="14"/>
    <x v="4"/>
    <n v="0"/>
  </r>
  <r>
    <x v="1"/>
    <x v="15"/>
    <x v="4"/>
    <n v="0"/>
  </r>
  <r>
    <x v="0"/>
    <x v="16"/>
    <x v="4"/>
    <n v="2"/>
  </r>
  <r>
    <x v="0"/>
    <x v="17"/>
    <x v="4"/>
    <n v="3"/>
  </r>
  <r>
    <x v="2"/>
    <x v="18"/>
    <x v="4"/>
    <n v="0"/>
  </r>
  <r>
    <x v="2"/>
    <x v="14"/>
    <x v="5"/>
    <n v="0"/>
  </r>
  <r>
    <x v="1"/>
    <x v="15"/>
    <x v="5"/>
    <n v="1"/>
  </r>
  <r>
    <x v="0"/>
    <x v="16"/>
    <x v="5"/>
    <n v="0"/>
  </r>
  <r>
    <x v="0"/>
    <x v="17"/>
    <x v="5"/>
    <n v="2"/>
  </r>
  <r>
    <x v="2"/>
    <x v="18"/>
    <x v="5"/>
    <n v="2"/>
  </r>
  <r>
    <x v="0"/>
    <x v="0"/>
    <x v="6"/>
    <n v="19"/>
  </r>
  <r>
    <x v="0"/>
    <x v="1"/>
    <x v="6"/>
    <n v="0"/>
  </r>
  <r>
    <x v="0"/>
    <x v="2"/>
    <x v="6"/>
    <n v="29"/>
  </r>
  <r>
    <x v="0"/>
    <x v="3"/>
    <x v="6"/>
    <n v="14"/>
  </r>
  <r>
    <x v="0"/>
    <x v="4"/>
    <x v="6"/>
    <n v="0"/>
  </r>
  <r>
    <x v="1"/>
    <x v="5"/>
    <x v="6"/>
    <n v="2"/>
  </r>
  <r>
    <x v="1"/>
    <x v="6"/>
    <x v="6"/>
    <n v="0"/>
  </r>
  <r>
    <x v="1"/>
    <x v="7"/>
    <x v="6"/>
    <n v="0"/>
  </r>
  <r>
    <x v="1"/>
    <x v="8"/>
    <x v="6"/>
    <n v="0"/>
  </r>
  <r>
    <x v="1"/>
    <x v="9"/>
    <x v="6"/>
    <n v="16"/>
  </r>
  <r>
    <x v="2"/>
    <x v="10"/>
    <x v="6"/>
    <n v="0"/>
  </r>
  <r>
    <x v="2"/>
    <x v="11"/>
    <x v="6"/>
    <n v="0"/>
  </r>
  <r>
    <x v="2"/>
    <x v="12"/>
    <x v="6"/>
    <n v="7"/>
  </r>
  <r>
    <x v="2"/>
    <x v="13"/>
    <x v="6"/>
    <n v="0"/>
  </r>
  <r>
    <x v="2"/>
    <x v="14"/>
    <x v="6"/>
    <n v="0"/>
  </r>
  <r>
    <x v="1"/>
    <x v="15"/>
    <x v="6"/>
    <n v="16"/>
  </r>
  <r>
    <x v="0"/>
    <x v="16"/>
    <x v="6"/>
    <n v="7"/>
  </r>
  <r>
    <x v="0"/>
    <x v="17"/>
    <x v="6"/>
    <n v="6"/>
  </r>
  <r>
    <x v="2"/>
    <x v="18"/>
    <x v="6"/>
    <n v="7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617"/>
  </r>
  <r>
    <x v="0"/>
    <x v="1"/>
    <x v="0"/>
    <n v="8"/>
  </r>
  <r>
    <x v="0"/>
    <x v="2"/>
    <x v="0"/>
    <n v="993"/>
  </r>
  <r>
    <x v="0"/>
    <x v="3"/>
    <x v="0"/>
    <n v="55"/>
  </r>
  <r>
    <x v="0"/>
    <x v="4"/>
    <x v="0"/>
    <n v="47"/>
  </r>
  <r>
    <x v="1"/>
    <x v="5"/>
    <x v="0"/>
    <n v="376"/>
  </r>
  <r>
    <x v="1"/>
    <x v="6"/>
    <x v="0"/>
    <n v="2"/>
  </r>
  <r>
    <x v="1"/>
    <x v="7"/>
    <x v="0"/>
    <n v="68"/>
  </r>
  <r>
    <x v="1"/>
    <x v="8"/>
    <x v="0"/>
    <n v="19"/>
  </r>
  <r>
    <x v="1"/>
    <x v="9"/>
    <x v="0"/>
    <n v="29"/>
  </r>
  <r>
    <x v="2"/>
    <x v="10"/>
    <x v="0"/>
    <n v="129"/>
  </r>
  <r>
    <x v="2"/>
    <x v="11"/>
    <x v="0"/>
    <n v="56"/>
  </r>
  <r>
    <x v="2"/>
    <x v="12"/>
    <x v="0"/>
    <n v="20"/>
  </r>
  <r>
    <x v="2"/>
    <x v="13"/>
    <x v="0"/>
    <n v="0"/>
  </r>
  <r>
    <x v="0"/>
    <x v="0"/>
    <x v="1"/>
    <n v="468"/>
  </r>
  <r>
    <x v="0"/>
    <x v="1"/>
    <x v="1"/>
    <n v="13"/>
  </r>
  <r>
    <x v="0"/>
    <x v="2"/>
    <x v="1"/>
    <n v="548"/>
  </r>
  <r>
    <x v="0"/>
    <x v="3"/>
    <x v="1"/>
    <n v="54"/>
  </r>
  <r>
    <x v="0"/>
    <x v="4"/>
    <x v="1"/>
    <n v="42"/>
  </r>
  <r>
    <x v="1"/>
    <x v="5"/>
    <x v="1"/>
    <n v="207"/>
  </r>
  <r>
    <x v="1"/>
    <x v="6"/>
    <x v="1"/>
    <n v="2"/>
  </r>
  <r>
    <x v="1"/>
    <x v="7"/>
    <x v="1"/>
    <n v="31"/>
  </r>
  <r>
    <x v="1"/>
    <x v="8"/>
    <x v="1"/>
    <n v="27"/>
  </r>
  <r>
    <x v="1"/>
    <x v="9"/>
    <x v="1"/>
    <n v="22"/>
  </r>
  <r>
    <x v="2"/>
    <x v="10"/>
    <x v="1"/>
    <n v="37"/>
  </r>
  <r>
    <x v="2"/>
    <x v="11"/>
    <x v="1"/>
    <n v="40"/>
  </r>
  <r>
    <x v="2"/>
    <x v="12"/>
    <x v="1"/>
    <n v="14"/>
  </r>
  <r>
    <x v="2"/>
    <x v="13"/>
    <x v="1"/>
    <n v="47"/>
  </r>
  <r>
    <x v="0"/>
    <x v="0"/>
    <x v="2"/>
    <n v="565"/>
  </r>
  <r>
    <x v="0"/>
    <x v="1"/>
    <x v="2"/>
    <n v="10"/>
  </r>
  <r>
    <x v="0"/>
    <x v="2"/>
    <x v="2"/>
    <n v="867"/>
  </r>
  <r>
    <x v="0"/>
    <x v="3"/>
    <x v="2"/>
    <n v="59"/>
  </r>
  <r>
    <x v="0"/>
    <x v="4"/>
    <x v="2"/>
    <n v="62"/>
  </r>
  <r>
    <x v="1"/>
    <x v="5"/>
    <x v="2"/>
    <n v="263"/>
  </r>
  <r>
    <x v="1"/>
    <x v="6"/>
    <x v="2"/>
    <n v="0"/>
  </r>
  <r>
    <x v="1"/>
    <x v="7"/>
    <x v="2"/>
    <n v="62"/>
  </r>
  <r>
    <x v="1"/>
    <x v="8"/>
    <x v="2"/>
    <n v="28"/>
  </r>
  <r>
    <x v="1"/>
    <x v="9"/>
    <x v="2"/>
    <n v="4"/>
  </r>
  <r>
    <x v="2"/>
    <x v="10"/>
    <x v="2"/>
    <n v="66"/>
  </r>
  <r>
    <x v="2"/>
    <x v="11"/>
    <x v="2"/>
    <n v="26"/>
  </r>
  <r>
    <x v="2"/>
    <x v="12"/>
    <x v="2"/>
    <n v="6"/>
  </r>
  <r>
    <x v="2"/>
    <x v="13"/>
    <x v="2"/>
    <n v="37"/>
  </r>
  <r>
    <x v="0"/>
    <x v="0"/>
    <x v="3"/>
    <n v="712"/>
  </r>
  <r>
    <x v="0"/>
    <x v="1"/>
    <x v="3"/>
    <n v="0"/>
  </r>
  <r>
    <x v="0"/>
    <x v="2"/>
    <x v="3"/>
    <n v="740"/>
  </r>
  <r>
    <x v="0"/>
    <x v="3"/>
    <x v="3"/>
    <n v="71"/>
  </r>
  <r>
    <x v="0"/>
    <x v="4"/>
    <x v="3"/>
    <n v="53"/>
  </r>
  <r>
    <x v="1"/>
    <x v="5"/>
    <x v="3"/>
    <n v="401"/>
  </r>
  <r>
    <x v="1"/>
    <x v="6"/>
    <x v="3"/>
    <n v="13"/>
  </r>
  <r>
    <x v="1"/>
    <x v="7"/>
    <x v="3"/>
    <n v="50"/>
  </r>
  <r>
    <x v="1"/>
    <x v="8"/>
    <x v="3"/>
    <n v="64"/>
  </r>
  <r>
    <x v="1"/>
    <x v="9"/>
    <x v="3"/>
    <n v="26"/>
  </r>
  <r>
    <x v="2"/>
    <x v="10"/>
    <x v="3"/>
    <n v="72"/>
  </r>
  <r>
    <x v="2"/>
    <x v="11"/>
    <x v="3"/>
    <n v="64"/>
  </r>
  <r>
    <x v="2"/>
    <x v="12"/>
    <x v="3"/>
    <n v="6"/>
  </r>
  <r>
    <x v="2"/>
    <x v="13"/>
    <x v="3"/>
    <n v="71"/>
  </r>
  <r>
    <x v="0"/>
    <x v="0"/>
    <x v="4"/>
    <n v="626"/>
  </r>
  <r>
    <x v="0"/>
    <x v="1"/>
    <x v="4"/>
    <n v="0"/>
  </r>
  <r>
    <x v="0"/>
    <x v="2"/>
    <x v="4"/>
    <n v="796"/>
  </r>
  <r>
    <x v="0"/>
    <x v="3"/>
    <x v="4"/>
    <n v="47"/>
  </r>
  <r>
    <x v="0"/>
    <x v="4"/>
    <x v="4"/>
    <n v="97"/>
  </r>
  <r>
    <x v="1"/>
    <x v="5"/>
    <x v="4"/>
    <n v="301"/>
  </r>
  <r>
    <x v="1"/>
    <x v="6"/>
    <x v="4"/>
    <n v="12"/>
  </r>
  <r>
    <x v="1"/>
    <x v="7"/>
    <x v="4"/>
    <n v="87"/>
  </r>
  <r>
    <x v="1"/>
    <x v="8"/>
    <x v="4"/>
    <n v="37"/>
  </r>
  <r>
    <x v="1"/>
    <x v="9"/>
    <x v="4"/>
    <n v="15"/>
  </r>
  <r>
    <x v="2"/>
    <x v="10"/>
    <x v="4"/>
    <n v="64"/>
  </r>
  <r>
    <x v="2"/>
    <x v="11"/>
    <x v="4"/>
    <n v="63"/>
  </r>
  <r>
    <x v="2"/>
    <x v="12"/>
    <x v="4"/>
    <n v="6"/>
  </r>
  <r>
    <x v="2"/>
    <x v="13"/>
    <x v="4"/>
    <n v="34"/>
  </r>
  <r>
    <x v="0"/>
    <x v="0"/>
    <x v="5"/>
    <n v="823"/>
  </r>
  <r>
    <x v="0"/>
    <x v="1"/>
    <x v="5"/>
    <n v="8"/>
  </r>
  <r>
    <x v="0"/>
    <x v="2"/>
    <x v="5"/>
    <n v="669"/>
  </r>
  <r>
    <x v="0"/>
    <x v="3"/>
    <x v="5"/>
    <n v="68"/>
  </r>
  <r>
    <x v="0"/>
    <x v="4"/>
    <x v="5"/>
    <n v="54"/>
  </r>
  <r>
    <x v="1"/>
    <x v="5"/>
    <x v="5"/>
    <n v="606"/>
  </r>
  <r>
    <x v="1"/>
    <x v="6"/>
    <x v="5"/>
    <n v="28"/>
  </r>
  <r>
    <x v="1"/>
    <x v="7"/>
    <x v="5"/>
    <n v="74"/>
  </r>
  <r>
    <x v="1"/>
    <x v="8"/>
    <x v="5"/>
    <n v="35"/>
  </r>
  <r>
    <x v="1"/>
    <x v="9"/>
    <x v="5"/>
    <n v="7"/>
  </r>
  <r>
    <x v="2"/>
    <x v="10"/>
    <x v="5"/>
    <n v="107"/>
  </r>
  <r>
    <x v="2"/>
    <x v="11"/>
    <x v="5"/>
    <n v="104"/>
  </r>
  <r>
    <x v="2"/>
    <x v="12"/>
    <x v="5"/>
    <n v="136"/>
  </r>
  <r>
    <x v="2"/>
    <x v="13"/>
    <x v="5"/>
    <n v="30"/>
  </r>
  <r>
    <x v="2"/>
    <x v="14"/>
    <x v="0"/>
    <n v="77"/>
  </r>
  <r>
    <x v="1"/>
    <x v="15"/>
    <x v="0"/>
    <n v="41"/>
  </r>
  <r>
    <x v="0"/>
    <x v="16"/>
    <x v="0"/>
    <n v="74"/>
  </r>
  <r>
    <x v="0"/>
    <x v="17"/>
    <x v="0"/>
    <n v="60"/>
  </r>
  <r>
    <x v="2"/>
    <x v="18"/>
    <x v="0"/>
    <n v="63"/>
  </r>
  <r>
    <x v="2"/>
    <x v="14"/>
    <x v="1"/>
    <n v="71"/>
  </r>
  <r>
    <x v="1"/>
    <x v="15"/>
    <x v="1"/>
    <n v="20"/>
  </r>
  <r>
    <x v="0"/>
    <x v="16"/>
    <x v="1"/>
    <n v="52"/>
  </r>
  <r>
    <x v="0"/>
    <x v="17"/>
    <x v="1"/>
    <n v="25"/>
  </r>
  <r>
    <x v="2"/>
    <x v="18"/>
    <x v="1"/>
    <n v="43"/>
  </r>
  <r>
    <x v="2"/>
    <x v="14"/>
    <x v="2"/>
    <n v="126"/>
  </r>
  <r>
    <x v="1"/>
    <x v="15"/>
    <x v="2"/>
    <n v="43"/>
  </r>
  <r>
    <x v="0"/>
    <x v="16"/>
    <x v="2"/>
    <n v="40"/>
  </r>
  <r>
    <x v="0"/>
    <x v="17"/>
    <x v="2"/>
    <n v="36"/>
  </r>
  <r>
    <x v="2"/>
    <x v="18"/>
    <x v="2"/>
    <n v="62"/>
  </r>
  <r>
    <x v="2"/>
    <x v="14"/>
    <x v="3"/>
    <n v="74"/>
  </r>
  <r>
    <x v="1"/>
    <x v="15"/>
    <x v="3"/>
    <n v="61"/>
  </r>
  <r>
    <x v="0"/>
    <x v="16"/>
    <x v="3"/>
    <n v="79"/>
  </r>
  <r>
    <x v="0"/>
    <x v="17"/>
    <x v="3"/>
    <n v="52"/>
  </r>
  <r>
    <x v="2"/>
    <x v="18"/>
    <x v="3"/>
    <n v="94"/>
  </r>
  <r>
    <x v="2"/>
    <x v="14"/>
    <x v="4"/>
    <n v="61"/>
  </r>
  <r>
    <x v="1"/>
    <x v="15"/>
    <x v="4"/>
    <n v="20"/>
  </r>
  <r>
    <x v="0"/>
    <x v="16"/>
    <x v="4"/>
    <n v="24"/>
  </r>
  <r>
    <x v="0"/>
    <x v="17"/>
    <x v="4"/>
    <n v="34"/>
  </r>
  <r>
    <x v="2"/>
    <x v="18"/>
    <x v="4"/>
    <n v="124"/>
  </r>
  <r>
    <x v="2"/>
    <x v="14"/>
    <x v="5"/>
    <n v="68"/>
  </r>
  <r>
    <x v="1"/>
    <x v="15"/>
    <x v="5"/>
    <n v="26"/>
  </r>
  <r>
    <x v="0"/>
    <x v="16"/>
    <x v="5"/>
    <n v="62"/>
  </r>
  <r>
    <x v="0"/>
    <x v="17"/>
    <x v="5"/>
    <n v="48"/>
  </r>
  <r>
    <x v="2"/>
    <x v="18"/>
    <x v="5"/>
    <n v="79"/>
  </r>
  <r>
    <x v="0"/>
    <x v="0"/>
    <x v="6"/>
    <n v="624"/>
  </r>
  <r>
    <x v="0"/>
    <x v="1"/>
    <x v="6"/>
    <n v="10"/>
  </r>
  <r>
    <x v="0"/>
    <x v="2"/>
    <x v="6"/>
    <n v="598"/>
  </r>
  <r>
    <x v="0"/>
    <x v="3"/>
    <x v="6"/>
    <n v="61"/>
  </r>
  <r>
    <x v="0"/>
    <x v="4"/>
    <x v="6"/>
    <n v="59"/>
  </r>
  <r>
    <x v="1"/>
    <x v="5"/>
    <x v="6"/>
    <n v="399"/>
  </r>
  <r>
    <x v="1"/>
    <x v="6"/>
    <x v="6"/>
    <n v="4"/>
  </r>
  <r>
    <x v="1"/>
    <x v="7"/>
    <x v="6"/>
    <n v="60"/>
  </r>
  <r>
    <x v="1"/>
    <x v="8"/>
    <x v="6"/>
    <n v="16"/>
  </r>
  <r>
    <x v="1"/>
    <x v="9"/>
    <x v="6"/>
    <n v="22"/>
  </r>
  <r>
    <x v="2"/>
    <x v="10"/>
    <x v="6"/>
    <n v="62"/>
  </r>
  <r>
    <x v="2"/>
    <x v="11"/>
    <x v="6"/>
    <n v="37"/>
  </r>
  <r>
    <x v="2"/>
    <x v="12"/>
    <x v="6"/>
    <n v="18"/>
  </r>
  <r>
    <x v="2"/>
    <x v="13"/>
    <x v="6"/>
    <n v="27"/>
  </r>
  <r>
    <x v="2"/>
    <x v="14"/>
    <x v="6"/>
    <n v="45"/>
  </r>
  <r>
    <x v="1"/>
    <x v="15"/>
    <x v="6"/>
    <n v="26"/>
  </r>
  <r>
    <x v="0"/>
    <x v="16"/>
    <x v="6"/>
    <n v="40"/>
  </r>
  <r>
    <x v="0"/>
    <x v="17"/>
    <x v="6"/>
    <n v="88"/>
  </r>
  <r>
    <x v="2"/>
    <x v="18"/>
    <x v="6"/>
    <n v="65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3"/>
  </r>
  <r>
    <x v="0"/>
    <x v="1"/>
    <x v="0"/>
    <n v="0"/>
  </r>
  <r>
    <x v="0"/>
    <x v="2"/>
    <x v="0"/>
    <n v="6"/>
  </r>
  <r>
    <x v="0"/>
    <x v="3"/>
    <x v="0"/>
    <n v="4"/>
  </r>
  <r>
    <x v="0"/>
    <x v="4"/>
    <x v="0"/>
    <n v="0"/>
  </r>
  <r>
    <x v="1"/>
    <x v="5"/>
    <x v="0"/>
    <n v="0"/>
  </r>
  <r>
    <x v="1"/>
    <x v="6"/>
    <x v="0"/>
    <n v="1"/>
  </r>
  <r>
    <x v="1"/>
    <x v="7"/>
    <x v="0"/>
    <n v="1"/>
  </r>
  <r>
    <x v="1"/>
    <x v="8"/>
    <x v="0"/>
    <n v="1"/>
  </r>
  <r>
    <x v="1"/>
    <x v="9"/>
    <x v="0"/>
    <n v="0"/>
  </r>
  <r>
    <x v="2"/>
    <x v="10"/>
    <x v="0"/>
    <n v="0"/>
  </r>
  <r>
    <x v="2"/>
    <x v="11"/>
    <x v="0"/>
    <n v="0"/>
  </r>
  <r>
    <x v="2"/>
    <x v="12"/>
    <x v="0"/>
    <n v="0"/>
  </r>
  <r>
    <x v="2"/>
    <x v="13"/>
    <x v="0"/>
    <n v="0"/>
  </r>
  <r>
    <x v="0"/>
    <x v="0"/>
    <x v="1"/>
    <n v="3"/>
  </r>
  <r>
    <x v="0"/>
    <x v="1"/>
    <x v="1"/>
    <n v="0"/>
  </r>
  <r>
    <x v="0"/>
    <x v="2"/>
    <x v="1"/>
    <n v="1"/>
  </r>
  <r>
    <x v="0"/>
    <x v="3"/>
    <x v="1"/>
    <n v="4"/>
  </r>
  <r>
    <x v="0"/>
    <x v="4"/>
    <x v="1"/>
    <n v="0"/>
  </r>
  <r>
    <x v="1"/>
    <x v="5"/>
    <x v="1"/>
    <n v="1"/>
  </r>
  <r>
    <x v="1"/>
    <x v="6"/>
    <x v="1"/>
    <n v="0"/>
  </r>
  <r>
    <x v="1"/>
    <x v="7"/>
    <x v="1"/>
    <n v="1"/>
  </r>
  <r>
    <x v="1"/>
    <x v="8"/>
    <x v="1"/>
    <n v="0"/>
  </r>
  <r>
    <x v="1"/>
    <x v="9"/>
    <x v="1"/>
    <n v="0"/>
  </r>
  <r>
    <x v="2"/>
    <x v="10"/>
    <x v="1"/>
    <n v="0"/>
  </r>
  <r>
    <x v="2"/>
    <x v="11"/>
    <x v="1"/>
    <n v="0"/>
  </r>
  <r>
    <x v="2"/>
    <x v="12"/>
    <x v="1"/>
    <n v="0"/>
  </r>
  <r>
    <x v="2"/>
    <x v="13"/>
    <x v="1"/>
    <n v="0"/>
  </r>
  <r>
    <x v="0"/>
    <x v="0"/>
    <x v="2"/>
    <n v="7"/>
  </r>
  <r>
    <x v="0"/>
    <x v="1"/>
    <x v="2"/>
    <n v="1"/>
  </r>
  <r>
    <x v="0"/>
    <x v="2"/>
    <x v="2"/>
    <n v="7"/>
  </r>
  <r>
    <x v="0"/>
    <x v="3"/>
    <x v="2"/>
    <n v="4"/>
  </r>
  <r>
    <x v="0"/>
    <x v="4"/>
    <x v="2"/>
    <n v="0"/>
  </r>
  <r>
    <x v="1"/>
    <x v="5"/>
    <x v="2"/>
    <n v="3"/>
  </r>
  <r>
    <x v="1"/>
    <x v="6"/>
    <x v="2"/>
    <n v="0"/>
  </r>
  <r>
    <x v="1"/>
    <x v="7"/>
    <x v="2"/>
    <n v="3"/>
  </r>
  <r>
    <x v="1"/>
    <x v="8"/>
    <x v="2"/>
    <n v="3"/>
  </r>
  <r>
    <x v="1"/>
    <x v="9"/>
    <x v="2"/>
    <n v="1"/>
  </r>
  <r>
    <x v="2"/>
    <x v="10"/>
    <x v="2"/>
    <n v="5"/>
  </r>
  <r>
    <x v="2"/>
    <x v="11"/>
    <x v="2"/>
    <n v="0"/>
  </r>
  <r>
    <x v="2"/>
    <x v="12"/>
    <x v="2"/>
    <n v="0"/>
  </r>
  <r>
    <x v="2"/>
    <x v="13"/>
    <x v="2"/>
    <n v="0"/>
  </r>
  <r>
    <x v="0"/>
    <x v="0"/>
    <x v="3"/>
    <n v="8"/>
  </r>
  <r>
    <x v="0"/>
    <x v="1"/>
    <x v="3"/>
    <n v="3"/>
  </r>
  <r>
    <x v="0"/>
    <x v="2"/>
    <x v="3"/>
    <n v="12"/>
  </r>
  <r>
    <x v="0"/>
    <x v="3"/>
    <x v="3"/>
    <n v="4"/>
  </r>
  <r>
    <x v="0"/>
    <x v="4"/>
    <x v="3"/>
    <n v="2"/>
  </r>
  <r>
    <x v="1"/>
    <x v="5"/>
    <x v="3"/>
    <n v="5"/>
  </r>
  <r>
    <x v="1"/>
    <x v="6"/>
    <x v="3"/>
    <n v="0"/>
  </r>
  <r>
    <x v="1"/>
    <x v="7"/>
    <x v="3"/>
    <n v="2"/>
  </r>
  <r>
    <x v="1"/>
    <x v="8"/>
    <x v="3"/>
    <n v="2"/>
  </r>
  <r>
    <x v="1"/>
    <x v="9"/>
    <x v="3"/>
    <n v="0"/>
  </r>
  <r>
    <x v="2"/>
    <x v="10"/>
    <x v="3"/>
    <n v="0"/>
  </r>
  <r>
    <x v="2"/>
    <x v="11"/>
    <x v="3"/>
    <n v="0"/>
  </r>
  <r>
    <x v="2"/>
    <x v="12"/>
    <x v="3"/>
    <n v="0"/>
  </r>
  <r>
    <x v="2"/>
    <x v="13"/>
    <x v="3"/>
    <n v="0"/>
  </r>
  <r>
    <x v="0"/>
    <x v="0"/>
    <x v="4"/>
    <n v="6"/>
  </r>
  <r>
    <x v="0"/>
    <x v="1"/>
    <x v="4"/>
    <n v="4"/>
  </r>
  <r>
    <x v="0"/>
    <x v="2"/>
    <x v="4"/>
    <n v="10"/>
  </r>
  <r>
    <x v="0"/>
    <x v="3"/>
    <x v="4"/>
    <n v="8"/>
  </r>
  <r>
    <x v="0"/>
    <x v="4"/>
    <x v="4"/>
    <n v="2"/>
  </r>
  <r>
    <x v="1"/>
    <x v="5"/>
    <x v="4"/>
    <n v="2"/>
  </r>
  <r>
    <x v="1"/>
    <x v="6"/>
    <x v="4"/>
    <n v="0"/>
  </r>
  <r>
    <x v="1"/>
    <x v="7"/>
    <x v="4"/>
    <n v="2"/>
  </r>
  <r>
    <x v="1"/>
    <x v="8"/>
    <x v="4"/>
    <n v="1"/>
  </r>
  <r>
    <x v="1"/>
    <x v="9"/>
    <x v="4"/>
    <n v="0"/>
  </r>
  <r>
    <x v="2"/>
    <x v="10"/>
    <x v="4"/>
    <n v="0"/>
  </r>
  <r>
    <x v="2"/>
    <x v="11"/>
    <x v="4"/>
    <n v="4"/>
  </r>
  <r>
    <x v="2"/>
    <x v="12"/>
    <x v="4"/>
    <n v="0"/>
  </r>
  <r>
    <x v="2"/>
    <x v="13"/>
    <x v="4"/>
    <n v="1"/>
  </r>
  <r>
    <x v="0"/>
    <x v="0"/>
    <x v="5"/>
    <n v="9"/>
  </r>
  <r>
    <x v="0"/>
    <x v="1"/>
    <x v="5"/>
    <n v="3"/>
  </r>
  <r>
    <x v="0"/>
    <x v="2"/>
    <x v="5"/>
    <n v="6"/>
  </r>
  <r>
    <x v="0"/>
    <x v="3"/>
    <x v="5"/>
    <n v="2"/>
  </r>
  <r>
    <x v="0"/>
    <x v="4"/>
    <x v="5"/>
    <n v="1"/>
  </r>
  <r>
    <x v="1"/>
    <x v="5"/>
    <x v="5"/>
    <n v="5"/>
  </r>
  <r>
    <x v="1"/>
    <x v="6"/>
    <x v="5"/>
    <n v="0"/>
  </r>
  <r>
    <x v="1"/>
    <x v="7"/>
    <x v="5"/>
    <n v="2"/>
  </r>
  <r>
    <x v="1"/>
    <x v="8"/>
    <x v="5"/>
    <n v="2"/>
  </r>
  <r>
    <x v="1"/>
    <x v="9"/>
    <x v="5"/>
    <n v="1"/>
  </r>
  <r>
    <x v="2"/>
    <x v="10"/>
    <x v="5"/>
    <n v="0"/>
  </r>
  <r>
    <x v="2"/>
    <x v="11"/>
    <x v="5"/>
    <n v="0"/>
  </r>
  <r>
    <x v="2"/>
    <x v="12"/>
    <x v="5"/>
    <n v="0"/>
  </r>
  <r>
    <x v="2"/>
    <x v="13"/>
    <x v="5"/>
    <n v="1"/>
  </r>
  <r>
    <x v="2"/>
    <x v="14"/>
    <x v="0"/>
    <n v="0"/>
  </r>
  <r>
    <x v="1"/>
    <x v="15"/>
    <x v="0"/>
    <n v="0"/>
  </r>
  <r>
    <x v="0"/>
    <x v="16"/>
    <x v="0"/>
    <n v="0"/>
  </r>
  <r>
    <x v="0"/>
    <x v="17"/>
    <x v="0"/>
    <n v="1"/>
  </r>
  <r>
    <x v="2"/>
    <x v="18"/>
    <x v="0"/>
    <n v="1"/>
  </r>
  <r>
    <x v="2"/>
    <x v="14"/>
    <x v="1"/>
    <n v="0"/>
  </r>
  <r>
    <x v="1"/>
    <x v="15"/>
    <x v="1"/>
    <n v="2"/>
  </r>
  <r>
    <x v="0"/>
    <x v="16"/>
    <x v="1"/>
    <n v="1"/>
  </r>
  <r>
    <x v="0"/>
    <x v="17"/>
    <x v="1"/>
    <n v="1"/>
  </r>
  <r>
    <x v="2"/>
    <x v="18"/>
    <x v="1"/>
    <n v="0"/>
  </r>
  <r>
    <x v="2"/>
    <x v="14"/>
    <x v="2"/>
    <n v="1"/>
  </r>
  <r>
    <x v="1"/>
    <x v="15"/>
    <x v="2"/>
    <n v="2"/>
  </r>
  <r>
    <x v="0"/>
    <x v="16"/>
    <x v="2"/>
    <n v="1"/>
  </r>
  <r>
    <x v="0"/>
    <x v="17"/>
    <x v="2"/>
    <n v="2"/>
  </r>
  <r>
    <x v="2"/>
    <x v="18"/>
    <x v="2"/>
    <n v="1"/>
  </r>
  <r>
    <x v="2"/>
    <x v="14"/>
    <x v="3"/>
    <n v="1"/>
  </r>
  <r>
    <x v="1"/>
    <x v="15"/>
    <x v="3"/>
    <n v="1"/>
  </r>
  <r>
    <x v="0"/>
    <x v="16"/>
    <x v="3"/>
    <n v="0"/>
  </r>
  <r>
    <x v="0"/>
    <x v="17"/>
    <x v="3"/>
    <n v="2"/>
  </r>
  <r>
    <x v="2"/>
    <x v="18"/>
    <x v="3"/>
    <n v="1"/>
  </r>
  <r>
    <x v="2"/>
    <x v="14"/>
    <x v="4"/>
    <n v="0"/>
  </r>
  <r>
    <x v="1"/>
    <x v="15"/>
    <x v="4"/>
    <n v="1"/>
  </r>
  <r>
    <x v="0"/>
    <x v="16"/>
    <x v="4"/>
    <n v="0"/>
  </r>
  <r>
    <x v="0"/>
    <x v="17"/>
    <x v="4"/>
    <n v="1"/>
  </r>
  <r>
    <x v="2"/>
    <x v="18"/>
    <x v="4"/>
    <n v="1"/>
  </r>
  <r>
    <x v="2"/>
    <x v="14"/>
    <x v="5"/>
    <n v="0"/>
  </r>
  <r>
    <x v="1"/>
    <x v="15"/>
    <x v="5"/>
    <n v="2"/>
  </r>
  <r>
    <x v="0"/>
    <x v="16"/>
    <x v="5"/>
    <n v="0"/>
  </r>
  <r>
    <x v="0"/>
    <x v="17"/>
    <x v="5"/>
    <n v="2"/>
  </r>
  <r>
    <x v="2"/>
    <x v="18"/>
    <x v="5"/>
    <n v="1"/>
  </r>
  <r>
    <x v="0"/>
    <x v="0"/>
    <x v="6"/>
    <n v="13"/>
  </r>
  <r>
    <x v="0"/>
    <x v="1"/>
    <x v="6"/>
    <n v="2"/>
  </r>
  <r>
    <x v="0"/>
    <x v="2"/>
    <x v="6"/>
    <n v="5"/>
  </r>
  <r>
    <x v="0"/>
    <x v="3"/>
    <x v="6"/>
    <n v="4"/>
  </r>
  <r>
    <x v="0"/>
    <x v="4"/>
    <x v="6"/>
    <n v="1"/>
  </r>
  <r>
    <x v="1"/>
    <x v="5"/>
    <x v="6"/>
    <n v="18"/>
  </r>
  <r>
    <x v="1"/>
    <x v="6"/>
    <x v="6"/>
    <n v="0"/>
  </r>
  <r>
    <x v="1"/>
    <x v="7"/>
    <x v="6"/>
    <n v="2"/>
  </r>
  <r>
    <x v="1"/>
    <x v="8"/>
    <x v="6"/>
    <n v="0"/>
  </r>
  <r>
    <x v="1"/>
    <x v="9"/>
    <x v="6"/>
    <n v="0"/>
  </r>
  <r>
    <x v="2"/>
    <x v="10"/>
    <x v="6"/>
    <n v="1"/>
  </r>
  <r>
    <x v="2"/>
    <x v="11"/>
    <x v="6"/>
    <n v="6"/>
  </r>
  <r>
    <x v="2"/>
    <x v="12"/>
    <x v="6"/>
    <n v="0"/>
  </r>
  <r>
    <x v="2"/>
    <x v="13"/>
    <x v="6"/>
    <n v="0"/>
  </r>
  <r>
    <x v="2"/>
    <x v="14"/>
    <x v="6"/>
    <n v="0"/>
  </r>
  <r>
    <x v="1"/>
    <x v="15"/>
    <x v="6"/>
    <n v="1"/>
  </r>
  <r>
    <x v="0"/>
    <x v="16"/>
    <x v="6"/>
    <n v="0"/>
  </r>
  <r>
    <x v="0"/>
    <x v="17"/>
    <x v="6"/>
    <n v="2"/>
  </r>
  <r>
    <x v="2"/>
    <x v="18"/>
    <x v="6"/>
    <n v="0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8"/>
  </r>
  <r>
    <x v="0"/>
    <x v="1"/>
    <x v="0"/>
    <n v="0"/>
  </r>
  <r>
    <x v="0"/>
    <x v="2"/>
    <x v="0"/>
    <n v="33"/>
  </r>
  <r>
    <x v="0"/>
    <x v="3"/>
    <x v="0"/>
    <n v="0"/>
  </r>
  <r>
    <x v="0"/>
    <x v="4"/>
    <x v="0"/>
    <n v="0"/>
  </r>
  <r>
    <x v="1"/>
    <x v="5"/>
    <x v="0"/>
    <n v="0"/>
  </r>
  <r>
    <x v="1"/>
    <x v="6"/>
    <x v="0"/>
    <n v="0"/>
  </r>
  <r>
    <x v="1"/>
    <x v="7"/>
    <x v="0"/>
    <n v="0"/>
  </r>
  <r>
    <x v="1"/>
    <x v="8"/>
    <x v="0"/>
    <n v="0"/>
  </r>
  <r>
    <x v="1"/>
    <x v="9"/>
    <x v="0"/>
    <n v="0"/>
  </r>
  <r>
    <x v="2"/>
    <x v="10"/>
    <x v="0"/>
    <n v="0"/>
  </r>
  <r>
    <x v="2"/>
    <x v="11"/>
    <x v="0"/>
    <n v="0"/>
  </r>
  <r>
    <x v="2"/>
    <x v="12"/>
    <x v="0"/>
    <n v="0"/>
  </r>
  <r>
    <x v="2"/>
    <x v="13"/>
    <x v="0"/>
    <n v="0"/>
  </r>
  <r>
    <x v="0"/>
    <x v="0"/>
    <x v="1"/>
    <n v="17"/>
  </r>
  <r>
    <x v="0"/>
    <x v="1"/>
    <x v="1"/>
    <n v="0"/>
  </r>
  <r>
    <x v="0"/>
    <x v="2"/>
    <x v="1"/>
    <n v="65"/>
  </r>
  <r>
    <x v="0"/>
    <x v="3"/>
    <x v="1"/>
    <n v="0"/>
  </r>
  <r>
    <x v="0"/>
    <x v="4"/>
    <x v="1"/>
    <n v="0"/>
  </r>
  <r>
    <x v="1"/>
    <x v="5"/>
    <x v="1"/>
    <n v="0"/>
  </r>
  <r>
    <x v="1"/>
    <x v="6"/>
    <x v="1"/>
    <n v="0"/>
  </r>
  <r>
    <x v="1"/>
    <x v="7"/>
    <x v="1"/>
    <n v="0"/>
  </r>
  <r>
    <x v="1"/>
    <x v="8"/>
    <x v="1"/>
    <n v="0"/>
  </r>
  <r>
    <x v="1"/>
    <x v="9"/>
    <x v="1"/>
    <n v="0"/>
  </r>
  <r>
    <x v="2"/>
    <x v="10"/>
    <x v="1"/>
    <n v="0"/>
  </r>
  <r>
    <x v="2"/>
    <x v="11"/>
    <x v="1"/>
    <n v="0"/>
  </r>
  <r>
    <x v="2"/>
    <x v="12"/>
    <x v="1"/>
    <n v="0"/>
  </r>
  <r>
    <x v="2"/>
    <x v="13"/>
    <x v="1"/>
    <n v="0"/>
  </r>
  <r>
    <x v="0"/>
    <x v="0"/>
    <x v="2"/>
    <n v="0"/>
  </r>
  <r>
    <x v="0"/>
    <x v="1"/>
    <x v="2"/>
    <n v="0"/>
  </r>
  <r>
    <x v="0"/>
    <x v="2"/>
    <x v="2"/>
    <n v="37"/>
  </r>
  <r>
    <x v="0"/>
    <x v="3"/>
    <x v="2"/>
    <n v="0"/>
  </r>
  <r>
    <x v="0"/>
    <x v="4"/>
    <x v="2"/>
    <n v="0"/>
  </r>
  <r>
    <x v="1"/>
    <x v="5"/>
    <x v="2"/>
    <n v="0"/>
  </r>
  <r>
    <x v="1"/>
    <x v="6"/>
    <x v="2"/>
    <n v="0"/>
  </r>
  <r>
    <x v="1"/>
    <x v="7"/>
    <x v="2"/>
    <n v="0"/>
  </r>
  <r>
    <x v="1"/>
    <x v="8"/>
    <x v="2"/>
    <n v="0"/>
  </r>
  <r>
    <x v="1"/>
    <x v="9"/>
    <x v="2"/>
    <n v="0"/>
  </r>
  <r>
    <x v="2"/>
    <x v="10"/>
    <x v="2"/>
    <n v="0"/>
  </r>
  <r>
    <x v="2"/>
    <x v="11"/>
    <x v="2"/>
    <n v="0"/>
  </r>
  <r>
    <x v="2"/>
    <x v="12"/>
    <x v="2"/>
    <n v="0"/>
  </r>
  <r>
    <x v="2"/>
    <x v="13"/>
    <x v="2"/>
    <n v="0"/>
  </r>
  <r>
    <x v="0"/>
    <x v="0"/>
    <x v="3"/>
    <n v="0"/>
  </r>
  <r>
    <x v="0"/>
    <x v="1"/>
    <x v="3"/>
    <n v="0"/>
  </r>
  <r>
    <x v="0"/>
    <x v="2"/>
    <x v="3"/>
    <n v="43"/>
  </r>
  <r>
    <x v="0"/>
    <x v="3"/>
    <x v="3"/>
    <n v="0"/>
  </r>
  <r>
    <x v="0"/>
    <x v="4"/>
    <x v="3"/>
    <n v="0"/>
  </r>
  <r>
    <x v="1"/>
    <x v="5"/>
    <x v="3"/>
    <n v="0"/>
  </r>
  <r>
    <x v="1"/>
    <x v="6"/>
    <x v="3"/>
    <n v="0"/>
  </r>
  <r>
    <x v="1"/>
    <x v="7"/>
    <x v="3"/>
    <n v="3"/>
  </r>
  <r>
    <x v="1"/>
    <x v="8"/>
    <x v="3"/>
    <n v="0"/>
  </r>
  <r>
    <x v="1"/>
    <x v="9"/>
    <x v="3"/>
    <n v="0"/>
  </r>
  <r>
    <x v="2"/>
    <x v="10"/>
    <x v="3"/>
    <n v="0"/>
  </r>
  <r>
    <x v="2"/>
    <x v="11"/>
    <x v="3"/>
    <n v="0"/>
  </r>
  <r>
    <x v="2"/>
    <x v="12"/>
    <x v="3"/>
    <n v="0"/>
  </r>
  <r>
    <x v="2"/>
    <x v="13"/>
    <x v="3"/>
    <n v="0"/>
  </r>
  <r>
    <x v="0"/>
    <x v="0"/>
    <x v="4"/>
    <n v="9"/>
  </r>
  <r>
    <x v="0"/>
    <x v="1"/>
    <x v="4"/>
    <n v="0"/>
  </r>
  <r>
    <x v="0"/>
    <x v="2"/>
    <x v="4"/>
    <n v="34"/>
  </r>
  <r>
    <x v="0"/>
    <x v="3"/>
    <x v="4"/>
    <n v="0"/>
  </r>
  <r>
    <x v="0"/>
    <x v="4"/>
    <x v="4"/>
    <n v="0"/>
  </r>
  <r>
    <x v="1"/>
    <x v="5"/>
    <x v="4"/>
    <n v="0"/>
  </r>
  <r>
    <x v="1"/>
    <x v="6"/>
    <x v="4"/>
    <n v="0"/>
  </r>
  <r>
    <x v="1"/>
    <x v="7"/>
    <x v="4"/>
    <n v="0"/>
  </r>
  <r>
    <x v="1"/>
    <x v="8"/>
    <x v="4"/>
    <n v="0"/>
  </r>
  <r>
    <x v="1"/>
    <x v="9"/>
    <x v="4"/>
    <n v="0"/>
  </r>
  <r>
    <x v="2"/>
    <x v="10"/>
    <x v="4"/>
    <n v="6"/>
  </r>
  <r>
    <x v="2"/>
    <x v="11"/>
    <x v="4"/>
    <n v="0"/>
  </r>
  <r>
    <x v="2"/>
    <x v="12"/>
    <x v="4"/>
    <n v="0"/>
  </r>
  <r>
    <x v="2"/>
    <x v="13"/>
    <x v="4"/>
    <n v="1"/>
  </r>
  <r>
    <x v="0"/>
    <x v="0"/>
    <x v="5"/>
    <n v="4"/>
  </r>
  <r>
    <x v="0"/>
    <x v="1"/>
    <x v="5"/>
    <n v="0"/>
  </r>
  <r>
    <x v="0"/>
    <x v="2"/>
    <x v="5"/>
    <n v="48"/>
  </r>
  <r>
    <x v="0"/>
    <x v="3"/>
    <x v="5"/>
    <n v="0"/>
  </r>
  <r>
    <x v="0"/>
    <x v="4"/>
    <x v="5"/>
    <n v="0"/>
  </r>
  <r>
    <x v="1"/>
    <x v="5"/>
    <x v="5"/>
    <n v="0"/>
  </r>
  <r>
    <x v="1"/>
    <x v="6"/>
    <x v="5"/>
    <n v="0"/>
  </r>
  <r>
    <x v="1"/>
    <x v="7"/>
    <x v="5"/>
    <n v="0"/>
  </r>
  <r>
    <x v="1"/>
    <x v="8"/>
    <x v="5"/>
    <n v="0"/>
  </r>
  <r>
    <x v="1"/>
    <x v="9"/>
    <x v="5"/>
    <n v="0"/>
  </r>
  <r>
    <x v="2"/>
    <x v="10"/>
    <x v="5"/>
    <n v="3"/>
  </r>
  <r>
    <x v="2"/>
    <x v="11"/>
    <x v="5"/>
    <n v="0"/>
  </r>
  <r>
    <x v="2"/>
    <x v="12"/>
    <x v="5"/>
    <n v="0"/>
  </r>
  <r>
    <x v="2"/>
    <x v="13"/>
    <x v="5"/>
    <n v="0"/>
  </r>
  <r>
    <x v="2"/>
    <x v="14"/>
    <x v="0"/>
    <n v="0"/>
  </r>
  <r>
    <x v="1"/>
    <x v="15"/>
    <x v="0"/>
    <n v="0"/>
  </r>
  <r>
    <x v="0"/>
    <x v="16"/>
    <x v="0"/>
    <n v="0"/>
  </r>
  <r>
    <x v="0"/>
    <x v="17"/>
    <x v="0"/>
    <n v="0"/>
  </r>
  <r>
    <x v="2"/>
    <x v="18"/>
    <x v="0"/>
    <n v="0"/>
  </r>
  <r>
    <x v="2"/>
    <x v="14"/>
    <x v="1"/>
    <n v="0"/>
  </r>
  <r>
    <x v="1"/>
    <x v="15"/>
    <x v="1"/>
    <n v="0"/>
  </r>
  <r>
    <x v="0"/>
    <x v="16"/>
    <x v="1"/>
    <n v="0"/>
  </r>
  <r>
    <x v="0"/>
    <x v="17"/>
    <x v="1"/>
    <n v="0"/>
  </r>
  <r>
    <x v="2"/>
    <x v="18"/>
    <x v="1"/>
    <n v="0"/>
  </r>
  <r>
    <x v="2"/>
    <x v="14"/>
    <x v="2"/>
    <n v="0"/>
  </r>
  <r>
    <x v="1"/>
    <x v="15"/>
    <x v="2"/>
    <n v="0"/>
  </r>
  <r>
    <x v="0"/>
    <x v="16"/>
    <x v="2"/>
    <n v="0"/>
  </r>
  <r>
    <x v="0"/>
    <x v="17"/>
    <x v="2"/>
    <n v="0"/>
  </r>
  <r>
    <x v="2"/>
    <x v="18"/>
    <x v="2"/>
    <n v="0"/>
  </r>
  <r>
    <x v="2"/>
    <x v="14"/>
    <x v="3"/>
    <n v="0"/>
  </r>
  <r>
    <x v="1"/>
    <x v="15"/>
    <x v="3"/>
    <n v="0"/>
  </r>
  <r>
    <x v="0"/>
    <x v="16"/>
    <x v="3"/>
    <n v="0"/>
  </r>
  <r>
    <x v="0"/>
    <x v="17"/>
    <x v="3"/>
    <n v="0"/>
  </r>
  <r>
    <x v="2"/>
    <x v="18"/>
    <x v="3"/>
    <n v="0"/>
  </r>
  <r>
    <x v="2"/>
    <x v="14"/>
    <x v="4"/>
    <n v="0"/>
  </r>
  <r>
    <x v="1"/>
    <x v="15"/>
    <x v="4"/>
    <n v="0"/>
  </r>
  <r>
    <x v="0"/>
    <x v="16"/>
    <x v="4"/>
    <n v="0"/>
  </r>
  <r>
    <x v="0"/>
    <x v="17"/>
    <x v="4"/>
    <n v="0"/>
  </r>
  <r>
    <x v="2"/>
    <x v="18"/>
    <x v="4"/>
    <n v="0"/>
  </r>
  <r>
    <x v="2"/>
    <x v="14"/>
    <x v="5"/>
    <n v="0"/>
  </r>
  <r>
    <x v="1"/>
    <x v="15"/>
    <x v="5"/>
    <n v="0"/>
  </r>
  <r>
    <x v="0"/>
    <x v="16"/>
    <x v="5"/>
    <n v="0"/>
  </r>
  <r>
    <x v="0"/>
    <x v="17"/>
    <x v="5"/>
    <n v="0"/>
  </r>
  <r>
    <x v="2"/>
    <x v="18"/>
    <x v="5"/>
    <n v="0"/>
  </r>
  <r>
    <x v="0"/>
    <x v="0"/>
    <x v="6"/>
    <n v="0"/>
  </r>
  <r>
    <x v="0"/>
    <x v="1"/>
    <x v="6"/>
    <n v="0"/>
  </r>
  <r>
    <x v="0"/>
    <x v="2"/>
    <x v="6"/>
    <n v="33"/>
  </r>
  <r>
    <x v="0"/>
    <x v="3"/>
    <x v="6"/>
    <n v="0"/>
  </r>
  <r>
    <x v="0"/>
    <x v="4"/>
    <x v="6"/>
    <n v="0"/>
  </r>
  <r>
    <x v="1"/>
    <x v="5"/>
    <x v="6"/>
    <n v="0"/>
  </r>
  <r>
    <x v="1"/>
    <x v="6"/>
    <x v="6"/>
    <n v="0"/>
  </r>
  <r>
    <x v="1"/>
    <x v="7"/>
    <x v="6"/>
    <n v="0"/>
  </r>
  <r>
    <x v="1"/>
    <x v="8"/>
    <x v="6"/>
    <n v="0"/>
  </r>
  <r>
    <x v="1"/>
    <x v="9"/>
    <x v="6"/>
    <n v="0"/>
  </r>
  <r>
    <x v="2"/>
    <x v="10"/>
    <x v="6"/>
    <n v="3"/>
  </r>
  <r>
    <x v="2"/>
    <x v="11"/>
    <x v="6"/>
    <n v="0"/>
  </r>
  <r>
    <x v="2"/>
    <x v="12"/>
    <x v="6"/>
    <n v="0"/>
  </r>
  <r>
    <x v="2"/>
    <x v="13"/>
    <x v="6"/>
    <n v="0"/>
  </r>
  <r>
    <x v="2"/>
    <x v="14"/>
    <x v="6"/>
    <n v="0"/>
  </r>
  <r>
    <x v="1"/>
    <x v="15"/>
    <x v="6"/>
    <n v="0"/>
  </r>
  <r>
    <x v="0"/>
    <x v="16"/>
    <x v="6"/>
    <n v="0"/>
  </r>
  <r>
    <x v="0"/>
    <x v="17"/>
    <x v="6"/>
    <n v="0"/>
  </r>
  <r>
    <x v="2"/>
    <x v="18"/>
    <x v="6"/>
    <n v="0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24"/>
  </r>
  <r>
    <x v="0"/>
    <x v="1"/>
    <x v="0"/>
    <n v="0"/>
  </r>
  <r>
    <x v="0"/>
    <x v="2"/>
    <x v="0"/>
    <n v="104"/>
  </r>
  <r>
    <x v="0"/>
    <x v="3"/>
    <x v="0"/>
    <n v="61"/>
  </r>
  <r>
    <x v="0"/>
    <x v="4"/>
    <x v="0"/>
    <n v="8"/>
  </r>
  <r>
    <x v="1"/>
    <x v="5"/>
    <x v="0"/>
    <n v="0"/>
  </r>
  <r>
    <x v="1"/>
    <x v="6"/>
    <x v="0"/>
    <n v="0"/>
  </r>
  <r>
    <x v="1"/>
    <x v="7"/>
    <x v="0"/>
    <n v="0"/>
  </r>
  <r>
    <x v="1"/>
    <x v="8"/>
    <x v="0"/>
    <n v="0"/>
  </r>
  <r>
    <x v="1"/>
    <x v="9"/>
    <x v="0"/>
    <n v="0"/>
  </r>
  <r>
    <x v="2"/>
    <x v="10"/>
    <x v="0"/>
    <n v="1"/>
  </r>
  <r>
    <x v="2"/>
    <x v="11"/>
    <x v="0"/>
    <n v="0"/>
  </r>
  <r>
    <x v="2"/>
    <x v="12"/>
    <x v="0"/>
    <n v="0"/>
  </r>
  <r>
    <x v="2"/>
    <x v="13"/>
    <x v="0"/>
    <n v="0"/>
  </r>
  <r>
    <x v="0"/>
    <x v="0"/>
    <x v="1"/>
    <n v="136"/>
  </r>
  <r>
    <x v="0"/>
    <x v="1"/>
    <x v="1"/>
    <n v="0"/>
  </r>
  <r>
    <x v="0"/>
    <x v="2"/>
    <x v="1"/>
    <n v="29"/>
  </r>
  <r>
    <x v="0"/>
    <x v="3"/>
    <x v="1"/>
    <n v="0"/>
  </r>
  <r>
    <x v="0"/>
    <x v="4"/>
    <x v="1"/>
    <n v="0"/>
  </r>
  <r>
    <x v="1"/>
    <x v="5"/>
    <x v="1"/>
    <n v="0"/>
  </r>
  <r>
    <x v="1"/>
    <x v="6"/>
    <x v="1"/>
    <n v="37"/>
  </r>
  <r>
    <x v="1"/>
    <x v="7"/>
    <x v="1"/>
    <n v="2"/>
  </r>
  <r>
    <x v="1"/>
    <x v="8"/>
    <x v="1"/>
    <n v="0"/>
  </r>
  <r>
    <x v="1"/>
    <x v="9"/>
    <x v="1"/>
    <n v="0"/>
  </r>
  <r>
    <x v="2"/>
    <x v="10"/>
    <x v="1"/>
    <n v="0"/>
  </r>
  <r>
    <x v="2"/>
    <x v="11"/>
    <x v="1"/>
    <n v="0"/>
  </r>
  <r>
    <x v="2"/>
    <x v="12"/>
    <x v="1"/>
    <n v="0"/>
  </r>
  <r>
    <x v="2"/>
    <x v="13"/>
    <x v="1"/>
    <n v="0"/>
  </r>
  <r>
    <x v="0"/>
    <x v="0"/>
    <x v="2"/>
    <n v="1"/>
  </r>
  <r>
    <x v="0"/>
    <x v="1"/>
    <x v="2"/>
    <n v="0"/>
  </r>
  <r>
    <x v="0"/>
    <x v="2"/>
    <x v="2"/>
    <n v="42"/>
  </r>
  <r>
    <x v="0"/>
    <x v="3"/>
    <x v="2"/>
    <n v="363"/>
  </r>
  <r>
    <x v="0"/>
    <x v="4"/>
    <x v="2"/>
    <n v="0"/>
  </r>
  <r>
    <x v="1"/>
    <x v="5"/>
    <x v="2"/>
    <n v="0"/>
  </r>
  <r>
    <x v="1"/>
    <x v="6"/>
    <x v="2"/>
    <n v="55"/>
  </r>
  <r>
    <x v="1"/>
    <x v="7"/>
    <x v="2"/>
    <n v="1"/>
  </r>
  <r>
    <x v="1"/>
    <x v="8"/>
    <x v="2"/>
    <n v="154"/>
  </r>
  <r>
    <x v="1"/>
    <x v="9"/>
    <x v="2"/>
    <n v="10"/>
  </r>
  <r>
    <x v="2"/>
    <x v="10"/>
    <x v="2"/>
    <n v="1"/>
  </r>
  <r>
    <x v="2"/>
    <x v="11"/>
    <x v="2"/>
    <n v="0"/>
  </r>
  <r>
    <x v="2"/>
    <x v="12"/>
    <x v="2"/>
    <n v="21"/>
  </r>
  <r>
    <x v="2"/>
    <x v="13"/>
    <x v="2"/>
    <n v="0"/>
  </r>
  <r>
    <x v="0"/>
    <x v="0"/>
    <x v="3"/>
    <n v="15"/>
  </r>
  <r>
    <x v="0"/>
    <x v="1"/>
    <x v="3"/>
    <n v="15"/>
  </r>
  <r>
    <x v="0"/>
    <x v="2"/>
    <x v="3"/>
    <n v="29"/>
  </r>
  <r>
    <x v="0"/>
    <x v="3"/>
    <x v="3"/>
    <n v="2"/>
  </r>
  <r>
    <x v="0"/>
    <x v="4"/>
    <x v="3"/>
    <n v="0"/>
  </r>
  <r>
    <x v="1"/>
    <x v="5"/>
    <x v="3"/>
    <n v="0"/>
  </r>
  <r>
    <x v="1"/>
    <x v="6"/>
    <x v="3"/>
    <n v="127"/>
  </r>
  <r>
    <x v="1"/>
    <x v="7"/>
    <x v="3"/>
    <n v="8"/>
  </r>
  <r>
    <x v="1"/>
    <x v="8"/>
    <x v="3"/>
    <n v="0"/>
  </r>
  <r>
    <x v="1"/>
    <x v="9"/>
    <x v="3"/>
    <n v="9"/>
  </r>
  <r>
    <x v="2"/>
    <x v="10"/>
    <x v="3"/>
    <n v="0"/>
  </r>
  <r>
    <x v="2"/>
    <x v="11"/>
    <x v="3"/>
    <n v="0"/>
  </r>
  <r>
    <x v="2"/>
    <x v="12"/>
    <x v="3"/>
    <n v="0"/>
  </r>
  <r>
    <x v="2"/>
    <x v="13"/>
    <x v="3"/>
    <n v="0"/>
  </r>
  <r>
    <x v="0"/>
    <x v="0"/>
    <x v="4"/>
    <n v="15"/>
  </r>
  <r>
    <x v="0"/>
    <x v="1"/>
    <x v="4"/>
    <n v="6"/>
  </r>
  <r>
    <x v="0"/>
    <x v="2"/>
    <x v="4"/>
    <n v="19"/>
  </r>
  <r>
    <x v="0"/>
    <x v="3"/>
    <x v="4"/>
    <n v="6"/>
  </r>
  <r>
    <x v="0"/>
    <x v="4"/>
    <x v="4"/>
    <n v="0"/>
  </r>
  <r>
    <x v="1"/>
    <x v="5"/>
    <x v="4"/>
    <n v="0"/>
  </r>
  <r>
    <x v="1"/>
    <x v="6"/>
    <x v="4"/>
    <n v="0"/>
  </r>
  <r>
    <x v="1"/>
    <x v="7"/>
    <x v="4"/>
    <n v="3"/>
  </r>
  <r>
    <x v="1"/>
    <x v="8"/>
    <x v="4"/>
    <n v="0"/>
  </r>
  <r>
    <x v="1"/>
    <x v="9"/>
    <x v="4"/>
    <n v="7"/>
  </r>
  <r>
    <x v="2"/>
    <x v="10"/>
    <x v="4"/>
    <n v="0"/>
  </r>
  <r>
    <x v="2"/>
    <x v="11"/>
    <x v="4"/>
    <n v="0"/>
  </r>
  <r>
    <x v="2"/>
    <x v="12"/>
    <x v="4"/>
    <n v="0"/>
  </r>
  <r>
    <x v="2"/>
    <x v="13"/>
    <x v="4"/>
    <n v="0"/>
  </r>
  <r>
    <x v="0"/>
    <x v="0"/>
    <x v="5"/>
    <n v="13"/>
  </r>
  <r>
    <x v="0"/>
    <x v="1"/>
    <x v="5"/>
    <n v="24"/>
  </r>
  <r>
    <x v="0"/>
    <x v="2"/>
    <x v="5"/>
    <n v="20"/>
  </r>
  <r>
    <x v="0"/>
    <x v="3"/>
    <x v="5"/>
    <n v="1"/>
  </r>
  <r>
    <x v="0"/>
    <x v="4"/>
    <x v="5"/>
    <n v="0"/>
  </r>
  <r>
    <x v="1"/>
    <x v="5"/>
    <x v="5"/>
    <n v="5"/>
  </r>
  <r>
    <x v="1"/>
    <x v="6"/>
    <x v="5"/>
    <n v="0"/>
  </r>
  <r>
    <x v="1"/>
    <x v="7"/>
    <x v="5"/>
    <n v="0"/>
  </r>
  <r>
    <x v="1"/>
    <x v="8"/>
    <x v="5"/>
    <n v="0"/>
  </r>
  <r>
    <x v="1"/>
    <x v="9"/>
    <x v="5"/>
    <n v="8"/>
  </r>
  <r>
    <x v="2"/>
    <x v="10"/>
    <x v="5"/>
    <n v="3"/>
  </r>
  <r>
    <x v="2"/>
    <x v="11"/>
    <x v="5"/>
    <n v="0"/>
  </r>
  <r>
    <x v="2"/>
    <x v="12"/>
    <x v="5"/>
    <n v="0"/>
  </r>
  <r>
    <x v="2"/>
    <x v="13"/>
    <x v="5"/>
    <n v="3"/>
  </r>
  <r>
    <x v="2"/>
    <x v="14"/>
    <x v="0"/>
    <n v="0"/>
  </r>
  <r>
    <x v="1"/>
    <x v="15"/>
    <x v="0"/>
    <n v="0"/>
  </r>
  <r>
    <x v="0"/>
    <x v="16"/>
    <x v="0"/>
    <n v="0"/>
  </r>
  <r>
    <x v="0"/>
    <x v="17"/>
    <x v="0"/>
    <n v="61"/>
  </r>
  <r>
    <x v="2"/>
    <x v="18"/>
    <x v="0"/>
    <n v="0"/>
  </r>
  <r>
    <x v="2"/>
    <x v="14"/>
    <x v="1"/>
    <n v="0"/>
  </r>
  <r>
    <x v="1"/>
    <x v="15"/>
    <x v="1"/>
    <n v="0"/>
  </r>
  <r>
    <x v="0"/>
    <x v="16"/>
    <x v="1"/>
    <n v="0"/>
  </r>
  <r>
    <x v="0"/>
    <x v="17"/>
    <x v="1"/>
    <n v="0"/>
  </r>
  <r>
    <x v="2"/>
    <x v="18"/>
    <x v="1"/>
    <n v="0"/>
  </r>
  <r>
    <x v="2"/>
    <x v="14"/>
    <x v="2"/>
    <n v="0"/>
  </r>
  <r>
    <x v="1"/>
    <x v="15"/>
    <x v="2"/>
    <n v="0"/>
  </r>
  <r>
    <x v="0"/>
    <x v="16"/>
    <x v="2"/>
    <n v="7"/>
  </r>
  <r>
    <x v="0"/>
    <x v="17"/>
    <x v="2"/>
    <n v="359"/>
  </r>
  <r>
    <x v="2"/>
    <x v="18"/>
    <x v="2"/>
    <n v="21"/>
  </r>
  <r>
    <x v="2"/>
    <x v="14"/>
    <x v="3"/>
    <n v="0"/>
  </r>
  <r>
    <x v="1"/>
    <x v="15"/>
    <x v="3"/>
    <n v="0"/>
  </r>
  <r>
    <x v="0"/>
    <x v="16"/>
    <x v="3"/>
    <n v="15"/>
  </r>
  <r>
    <x v="0"/>
    <x v="17"/>
    <x v="3"/>
    <n v="0"/>
  </r>
  <r>
    <x v="2"/>
    <x v="18"/>
    <x v="3"/>
    <n v="0"/>
  </r>
  <r>
    <x v="2"/>
    <x v="14"/>
    <x v="4"/>
    <n v="0"/>
  </r>
  <r>
    <x v="1"/>
    <x v="15"/>
    <x v="4"/>
    <n v="0"/>
  </r>
  <r>
    <x v="0"/>
    <x v="16"/>
    <x v="4"/>
    <n v="10"/>
  </r>
  <r>
    <x v="0"/>
    <x v="17"/>
    <x v="4"/>
    <n v="2"/>
  </r>
  <r>
    <x v="2"/>
    <x v="18"/>
    <x v="4"/>
    <n v="0"/>
  </r>
  <r>
    <x v="2"/>
    <x v="14"/>
    <x v="5"/>
    <n v="0"/>
  </r>
  <r>
    <x v="1"/>
    <x v="15"/>
    <x v="5"/>
    <n v="0"/>
  </r>
  <r>
    <x v="0"/>
    <x v="16"/>
    <x v="5"/>
    <n v="10"/>
  </r>
  <r>
    <x v="0"/>
    <x v="17"/>
    <x v="5"/>
    <n v="0"/>
  </r>
  <r>
    <x v="2"/>
    <x v="18"/>
    <x v="5"/>
    <n v="0"/>
  </r>
  <r>
    <x v="0"/>
    <x v="0"/>
    <x v="6"/>
    <n v="27"/>
  </r>
  <r>
    <x v="0"/>
    <x v="1"/>
    <x v="6"/>
    <n v="2"/>
  </r>
  <r>
    <x v="0"/>
    <x v="2"/>
    <x v="6"/>
    <n v="61"/>
  </r>
  <r>
    <x v="0"/>
    <x v="3"/>
    <x v="6"/>
    <n v="4"/>
  </r>
  <r>
    <x v="0"/>
    <x v="4"/>
    <x v="6"/>
    <n v="1"/>
  </r>
  <r>
    <x v="1"/>
    <x v="5"/>
    <x v="6"/>
    <n v="0"/>
  </r>
  <r>
    <x v="1"/>
    <x v="6"/>
    <x v="6"/>
    <n v="0"/>
  </r>
  <r>
    <x v="1"/>
    <x v="7"/>
    <x v="6"/>
    <n v="0"/>
  </r>
  <r>
    <x v="1"/>
    <x v="8"/>
    <x v="6"/>
    <n v="0"/>
  </r>
  <r>
    <x v="1"/>
    <x v="9"/>
    <x v="6"/>
    <n v="10"/>
  </r>
  <r>
    <x v="2"/>
    <x v="10"/>
    <x v="6"/>
    <n v="5"/>
  </r>
  <r>
    <x v="2"/>
    <x v="11"/>
    <x v="6"/>
    <n v="24"/>
  </r>
  <r>
    <x v="2"/>
    <x v="12"/>
    <x v="6"/>
    <n v="1"/>
  </r>
  <r>
    <x v="2"/>
    <x v="13"/>
    <x v="6"/>
    <n v="0"/>
  </r>
  <r>
    <x v="2"/>
    <x v="14"/>
    <x v="6"/>
    <n v="0"/>
  </r>
  <r>
    <x v="1"/>
    <x v="15"/>
    <x v="6"/>
    <n v="3"/>
  </r>
  <r>
    <x v="0"/>
    <x v="16"/>
    <x v="6"/>
    <n v="0"/>
  </r>
  <r>
    <x v="0"/>
    <x v="17"/>
    <x v="6"/>
    <n v="0"/>
  </r>
  <r>
    <x v="2"/>
    <x v="18"/>
    <x v="6"/>
    <n v="0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15"/>
  </r>
  <r>
    <x v="0"/>
    <x v="1"/>
    <x v="0"/>
    <n v="4"/>
  </r>
  <r>
    <x v="0"/>
    <x v="2"/>
    <x v="0"/>
    <n v="29"/>
  </r>
  <r>
    <x v="0"/>
    <x v="3"/>
    <x v="0"/>
    <n v="0"/>
  </r>
  <r>
    <x v="0"/>
    <x v="4"/>
    <x v="0"/>
    <n v="0"/>
  </r>
  <r>
    <x v="1"/>
    <x v="5"/>
    <x v="0"/>
    <n v="0"/>
  </r>
  <r>
    <x v="1"/>
    <x v="6"/>
    <x v="0"/>
    <n v="0"/>
  </r>
  <r>
    <x v="1"/>
    <x v="7"/>
    <x v="0"/>
    <n v="0"/>
  </r>
  <r>
    <x v="1"/>
    <x v="8"/>
    <x v="0"/>
    <n v="0"/>
  </r>
  <r>
    <x v="1"/>
    <x v="9"/>
    <x v="0"/>
    <n v="0"/>
  </r>
  <r>
    <x v="2"/>
    <x v="10"/>
    <x v="0"/>
    <n v="0"/>
  </r>
  <r>
    <x v="2"/>
    <x v="11"/>
    <x v="0"/>
    <n v="0"/>
  </r>
  <r>
    <x v="2"/>
    <x v="12"/>
    <x v="0"/>
    <n v="0"/>
  </r>
  <r>
    <x v="2"/>
    <x v="13"/>
    <x v="0"/>
    <n v="0"/>
  </r>
  <r>
    <x v="0"/>
    <x v="0"/>
    <x v="1"/>
    <n v="55"/>
  </r>
  <r>
    <x v="0"/>
    <x v="1"/>
    <x v="1"/>
    <n v="3"/>
  </r>
  <r>
    <x v="0"/>
    <x v="2"/>
    <x v="1"/>
    <n v="66"/>
  </r>
  <r>
    <x v="0"/>
    <x v="3"/>
    <x v="1"/>
    <n v="1"/>
  </r>
  <r>
    <x v="0"/>
    <x v="4"/>
    <x v="1"/>
    <n v="0"/>
  </r>
  <r>
    <x v="1"/>
    <x v="5"/>
    <x v="1"/>
    <n v="0"/>
  </r>
  <r>
    <x v="1"/>
    <x v="6"/>
    <x v="1"/>
    <n v="0"/>
  </r>
  <r>
    <x v="1"/>
    <x v="7"/>
    <x v="1"/>
    <n v="0"/>
  </r>
  <r>
    <x v="1"/>
    <x v="8"/>
    <x v="1"/>
    <n v="0"/>
  </r>
  <r>
    <x v="1"/>
    <x v="9"/>
    <x v="1"/>
    <n v="0"/>
  </r>
  <r>
    <x v="2"/>
    <x v="10"/>
    <x v="1"/>
    <n v="0"/>
  </r>
  <r>
    <x v="2"/>
    <x v="11"/>
    <x v="1"/>
    <n v="0"/>
  </r>
  <r>
    <x v="2"/>
    <x v="12"/>
    <x v="1"/>
    <n v="0"/>
  </r>
  <r>
    <x v="2"/>
    <x v="13"/>
    <x v="1"/>
    <n v="0"/>
  </r>
  <r>
    <x v="0"/>
    <x v="0"/>
    <x v="2"/>
    <n v="12"/>
  </r>
  <r>
    <x v="0"/>
    <x v="1"/>
    <x v="2"/>
    <n v="4"/>
  </r>
  <r>
    <x v="0"/>
    <x v="2"/>
    <x v="2"/>
    <n v="101"/>
  </r>
  <r>
    <x v="0"/>
    <x v="3"/>
    <x v="2"/>
    <n v="7"/>
  </r>
  <r>
    <x v="0"/>
    <x v="4"/>
    <x v="2"/>
    <n v="0"/>
  </r>
  <r>
    <x v="1"/>
    <x v="5"/>
    <x v="2"/>
    <n v="0"/>
  </r>
  <r>
    <x v="1"/>
    <x v="6"/>
    <x v="2"/>
    <n v="0"/>
  </r>
  <r>
    <x v="1"/>
    <x v="7"/>
    <x v="2"/>
    <n v="3"/>
  </r>
  <r>
    <x v="1"/>
    <x v="8"/>
    <x v="2"/>
    <n v="4"/>
  </r>
  <r>
    <x v="1"/>
    <x v="9"/>
    <x v="2"/>
    <n v="0"/>
  </r>
  <r>
    <x v="2"/>
    <x v="10"/>
    <x v="2"/>
    <n v="0"/>
  </r>
  <r>
    <x v="2"/>
    <x v="11"/>
    <x v="2"/>
    <n v="0"/>
  </r>
  <r>
    <x v="2"/>
    <x v="12"/>
    <x v="2"/>
    <n v="0"/>
  </r>
  <r>
    <x v="2"/>
    <x v="13"/>
    <x v="2"/>
    <n v="0"/>
  </r>
  <r>
    <x v="0"/>
    <x v="0"/>
    <x v="3"/>
    <n v="35"/>
  </r>
  <r>
    <x v="0"/>
    <x v="1"/>
    <x v="3"/>
    <n v="4"/>
  </r>
  <r>
    <x v="0"/>
    <x v="2"/>
    <x v="3"/>
    <n v="50"/>
  </r>
  <r>
    <x v="0"/>
    <x v="3"/>
    <x v="3"/>
    <n v="4"/>
  </r>
  <r>
    <x v="0"/>
    <x v="4"/>
    <x v="3"/>
    <n v="2"/>
  </r>
  <r>
    <x v="1"/>
    <x v="5"/>
    <x v="3"/>
    <n v="0"/>
  </r>
  <r>
    <x v="1"/>
    <x v="6"/>
    <x v="3"/>
    <n v="0"/>
  </r>
  <r>
    <x v="1"/>
    <x v="7"/>
    <x v="3"/>
    <n v="2"/>
  </r>
  <r>
    <x v="1"/>
    <x v="8"/>
    <x v="3"/>
    <n v="1"/>
  </r>
  <r>
    <x v="1"/>
    <x v="9"/>
    <x v="3"/>
    <n v="0"/>
  </r>
  <r>
    <x v="2"/>
    <x v="10"/>
    <x v="3"/>
    <n v="0"/>
  </r>
  <r>
    <x v="2"/>
    <x v="11"/>
    <x v="3"/>
    <n v="0"/>
  </r>
  <r>
    <x v="2"/>
    <x v="12"/>
    <x v="3"/>
    <n v="0"/>
  </r>
  <r>
    <x v="2"/>
    <x v="13"/>
    <x v="3"/>
    <n v="0"/>
  </r>
  <r>
    <x v="0"/>
    <x v="0"/>
    <x v="4"/>
    <n v="68"/>
  </r>
  <r>
    <x v="0"/>
    <x v="1"/>
    <x v="4"/>
    <n v="3"/>
  </r>
  <r>
    <x v="0"/>
    <x v="2"/>
    <x v="4"/>
    <n v="35"/>
  </r>
  <r>
    <x v="0"/>
    <x v="3"/>
    <x v="4"/>
    <n v="12"/>
  </r>
  <r>
    <x v="0"/>
    <x v="4"/>
    <x v="4"/>
    <n v="1"/>
  </r>
  <r>
    <x v="1"/>
    <x v="5"/>
    <x v="4"/>
    <n v="0"/>
  </r>
  <r>
    <x v="1"/>
    <x v="6"/>
    <x v="4"/>
    <n v="0"/>
  </r>
  <r>
    <x v="1"/>
    <x v="7"/>
    <x v="4"/>
    <n v="16"/>
  </r>
  <r>
    <x v="1"/>
    <x v="8"/>
    <x v="4"/>
    <n v="1"/>
  </r>
  <r>
    <x v="1"/>
    <x v="9"/>
    <x v="4"/>
    <n v="0"/>
  </r>
  <r>
    <x v="2"/>
    <x v="10"/>
    <x v="4"/>
    <n v="0"/>
  </r>
  <r>
    <x v="2"/>
    <x v="11"/>
    <x v="4"/>
    <n v="0"/>
  </r>
  <r>
    <x v="2"/>
    <x v="12"/>
    <x v="4"/>
    <n v="0"/>
  </r>
  <r>
    <x v="2"/>
    <x v="13"/>
    <x v="4"/>
    <n v="0"/>
  </r>
  <r>
    <x v="0"/>
    <x v="0"/>
    <x v="5"/>
    <n v="98"/>
  </r>
  <r>
    <x v="0"/>
    <x v="1"/>
    <x v="5"/>
    <n v="0"/>
  </r>
  <r>
    <x v="0"/>
    <x v="2"/>
    <x v="5"/>
    <n v="28"/>
  </r>
  <r>
    <x v="0"/>
    <x v="3"/>
    <x v="5"/>
    <n v="12"/>
  </r>
  <r>
    <x v="0"/>
    <x v="4"/>
    <x v="5"/>
    <n v="7"/>
  </r>
  <r>
    <x v="1"/>
    <x v="5"/>
    <x v="5"/>
    <n v="1"/>
  </r>
  <r>
    <x v="1"/>
    <x v="6"/>
    <x v="5"/>
    <n v="1"/>
  </r>
  <r>
    <x v="1"/>
    <x v="7"/>
    <x v="5"/>
    <n v="2"/>
  </r>
  <r>
    <x v="1"/>
    <x v="8"/>
    <x v="5"/>
    <n v="2"/>
  </r>
  <r>
    <x v="1"/>
    <x v="9"/>
    <x v="5"/>
    <n v="1"/>
  </r>
  <r>
    <x v="2"/>
    <x v="10"/>
    <x v="5"/>
    <n v="0"/>
  </r>
  <r>
    <x v="2"/>
    <x v="11"/>
    <x v="5"/>
    <n v="0"/>
  </r>
  <r>
    <x v="2"/>
    <x v="12"/>
    <x v="5"/>
    <n v="0"/>
  </r>
  <r>
    <x v="2"/>
    <x v="13"/>
    <x v="5"/>
    <n v="0"/>
  </r>
  <r>
    <x v="2"/>
    <x v="14"/>
    <x v="0"/>
    <n v="0"/>
  </r>
  <r>
    <x v="1"/>
    <x v="15"/>
    <x v="0"/>
    <n v="0"/>
  </r>
  <r>
    <x v="0"/>
    <x v="16"/>
    <x v="0"/>
    <n v="0"/>
  </r>
  <r>
    <x v="0"/>
    <x v="17"/>
    <x v="0"/>
    <n v="0"/>
  </r>
  <r>
    <x v="2"/>
    <x v="18"/>
    <x v="0"/>
    <n v="0"/>
  </r>
  <r>
    <x v="2"/>
    <x v="14"/>
    <x v="1"/>
    <n v="0"/>
  </r>
  <r>
    <x v="1"/>
    <x v="15"/>
    <x v="1"/>
    <n v="0"/>
  </r>
  <r>
    <x v="0"/>
    <x v="16"/>
    <x v="1"/>
    <n v="0"/>
  </r>
  <r>
    <x v="0"/>
    <x v="17"/>
    <x v="1"/>
    <n v="0"/>
  </r>
  <r>
    <x v="2"/>
    <x v="18"/>
    <x v="1"/>
    <n v="1"/>
  </r>
  <r>
    <x v="2"/>
    <x v="14"/>
    <x v="2"/>
    <n v="0"/>
  </r>
  <r>
    <x v="1"/>
    <x v="15"/>
    <x v="2"/>
    <n v="1"/>
  </r>
  <r>
    <x v="0"/>
    <x v="16"/>
    <x v="2"/>
    <n v="0"/>
  </r>
  <r>
    <x v="0"/>
    <x v="17"/>
    <x v="2"/>
    <n v="0"/>
  </r>
  <r>
    <x v="2"/>
    <x v="18"/>
    <x v="2"/>
    <n v="0"/>
  </r>
  <r>
    <x v="2"/>
    <x v="14"/>
    <x v="3"/>
    <n v="0"/>
  </r>
  <r>
    <x v="1"/>
    <x v="15"/>
    <x v="3"/>
    <n v="1"/>
  </r>
  <r>
    <x v="0"/>
    <x v="16"/>
    <x v="3"/>
    <n v="1"/>
  </r>
  <r>
    <x v="0"/>
    <x v="17"/>
    <x v="3"/>
    <n v="0"/>
  </r>
  <r>
    <x v="2"/>
    <x v="18"/>
    <x v="3"/>
    <n v="1"/>
  </r>
  <r>
    <x v="2"/>
    <x v="14"/>
    <x v="4"/>
    <n v="0"/>
  </r>
  <r>
    <x v="1"/>
    <x v="15"/>
    <x v="4"/>
    <n v="1"/>
  </r>
  <r>
    <x v="0"/>
    <x v="16"/>
    <x v="4"/>
    <n v="0"/>
  </r>
  <r>
    <x v="0"/>
    <x v="17"/>
    <x v="4"/>
    <n v="0"/>
  </r>
  <r>
    <x v="2"/>
    <x v="18"/>
    <x v="4"/>
    <n v="0"/>
  </r>
  <r>
    <x v="2"/>
    <x v="14"/>
    <x v="5"/>
    <n v="0"/>
  </r>
  <r>
    <x v="1"/>
    <x v="15"/>
    <x v="5"/>
    <n v="3"/>
  </r>
  <r>
    <x v="0"/>
    <x v="16"/>
    <x v="5"/>
    <n v="3"/>
  </r>
  <r>
    <x v="0"/>
    <x v="17"/>
    <x v="5"/>
    <n v="0"/>
  </r>
  <r>
    <x v="2"/>
    <x v="18"/>
    <x v="5"/>
    <n v="0"/>
  </r>
  <r>
    <x v="0"/>
    <x v="0"/>
    <x v="6"/>
    <n v="128"/>
  </r>
  <r>
    <x v="0"/>
    <x v="1"/>
    <x v="6"/>
    <n v="0"/>
  </r>
  <r>
    <x v="0"/>
    <x v="2"/>
    <x v="6"/>
    <n v="49"/>
  </r>
  <r>
    <x v="0"/>
    <x v="3"/>
    <x v="6"/>
    <n v="9"/>
  </r>
  <r>
    <x v="0"/>
    <x v="4"/>
    <x v="6"/>
    <n v="2"/>
  </r>
  <r>
    <x v="1"/>
    <x v="5"/>
    <x v="6"/>
    <n v="3"/>
  </r>
  <r>
    <x v="1"/>
    <x v="6"/>
    <x v="6"/>
    <n v="1"/>
  </r>
  <r>
    <x v="1"/>
    <x v="7"/>
    <x v="6"/>
    <n v="4"/>
  </r>
  <r>
    <x v="1"/>
    <x v="8"/>
    <x v="6"/>
    <n v="3"/>
  </r>
  <r>
    <x v="1"/>
    <x v="9"/>
    <x v="6"/>
    <n v="0"/>
  </r>
  <r>
    <x v="2"/>
    <x v="10"/>
    <x v="6"/>
    <n v="0"/>
  </r>
  <r>
    <x v="2"/>
    <x v="11"/>
    <x v="6"/>
    <n v="0"/>
  </r>
  <r>
    <x v="2"/>
    <x v="12"/>
    <x v="6"/>
    <n v="0"/>
  </r>
  <r>
    <x v="2"/>
    <x v="13"/>
    <x v="6"/>
    <n v="0"/>
  </r>
  <r>
    <x v="2"/>
    <x v="14"/>
    <x v="6"/>
    <n v="0"/>
  </r>
  <r>
    <x v="1"/>
    <x v="15"/>
    <x v="6"/>
    <n v="3"/>
  </r>
  <r>
    <x v="0"/>
    <x v="16"/>
    <x v="6"/>
    <n v="1"/>
  </r>
  <r>
    <x v="0"/>
    <x v="17"/>
    <x v="6"/>
    <n v="0"/>
  </r>
  <r>
    <x v="2"/>
    <x v="18"/>
    <x v="6"/>
    <n v="0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count="133">
  <r>
    <x v="0"/>
    <x v="0"/>
    <x v="0"/>
    <n v="5"/>
  </r>
  <r>
    <x v="0"/>
    <x v="1"/>
    <x v="0"/>
    <n v="0"/>
  </r>
  <r>
    <x v="0"/>
    <x v="2"/>
    <x v="0"/>
    <n v="23"/>
  </r>
  <r>
    <x v="0"/>
    <x v="3"/>
    <x v="0"/>
    <n v="0"/>
  </r>
  <r>
    <x v="0"/>
    <x v="4"/>
    <x v="0"/>
    <n v="0"/>
  </r>
  <r>
    <x v="1"/>
    <x v="5"/>
    <x v="0"/>
    <n v="0"/>
  </r>
  <r>
    <x v="1"/>
    <x v="6"/>
    <x v="0"/>
    <n v="0"/>
  </r>
  <r>
    <x v="1"/>
    <x v="7"/>
    <x v="0"/>
    <n v="0"/>
  </r>
  <r>
    <x v="1"/>
    <x v="8"/>
    <x v="0"/>
    <n v="0"/>
  </r>
  <r>
    <x v="1"/>
    <x v="9"/>
    <x v="0"/>
    <n v="0"/>
  </r>
  <r>
    <x v="2"/>
    <x v="10"/>
    <x v="0"/>
    <n v="0"/>
  </r>
  <r>
    <x v="2"/>
    <x v="11"/>
    <x v="0"/>
    <n v="0"/>
  </r>
  <r>
    <x v="2"/>
    <x v="12"/>
    <x v="0"/>
    <n v="0"/>
  </r>
  <r>
    <x v="2"/>
    <x v="13"/>
    <x v="0"/>
    <n v="0"/>
  </r>
  <r>
    <x v="0"/>
    <x v="0"/>
    <x v="1"/>
    <n v="11"/>
  </r>
  <r>
    <x v="0"/>
    <x v="1"/>
    <x v="1"/>
    <n v="0"/>
  </r>
  <r>
    <x v="0"/>
    <x v="2"/>
    <x v="1"/>
    <n v="20"/>
  </r>
  <r>
    <x v="0"/>
    <x v="3"/>
    <x v="1"/>
    <n v="0"/>
  </r>
  <r>
    <x v="0"/>
    <x v="4"/>
    <x v="1"/>
    <n v="0"/>
  </r>
  <r>
    <x v="1"/>
    <x v="5"/>
    <x v="1"/>
    <n v="1"/>
  </r>
  <r>
    <x v="1"/>
    <x v="6"/>
    <x v="1"/>
    <n v="0"/>
  </r>
  <r>
    <x v="1"/>
    <x v="7"/>
    <x v="1"/>
    <n v="1"/>
  </r>
  <r>
    <x v="1"/>
    <x v="8"/>
    <x v="1"/>
    <n v="0"/>
  </r>
  <r>
    <x v="1"/>
    <x v="9"/>
    <x v="1"/>
    <n v="0"/>
  </r>
  <r>
    <x v="2"/>
    <x v="10"/>
    <x v="1"/>
    <n v="2"/>
  </r>
  <r>
    <x v="2"/>
    <x v="11"/>
    <x v="1"/>
    <n v="0"/>
  </r>
  <r>
    <x v="2"/>
    <x v="12"/>
    <x v="1"/>
    <n v="0"/>
  </r>
  <r>
    <x v="2"/>
    <x v="13"/>
    <x v="1"/>
    <n v="0"/>
  </r>
  <r>
    <x v="0"/>
    <x v="0"/>
    <x v="2"/>
    <n v="17"/>
  </r>
  <r>
    <x v="0"/>
    <x v="1"/>
    <x v="2"/>
    <n v="0"/>
  </r>
  <r>
    <x v="0"/>
    <x v="2"/>
    <x v="2"/>
    <n v="14"/>
  </r>
  <r>
    <x v="0"/>
    <x v="3"/>
    <x v="2"/>
    <n v="0"/>
  </r>
  <r>
    <x v="0"/>
    <x v="4"/>
    <x v="2"/>
    <n v="0"/>
  </r>
  <r>
    <x v="1"/>
    <x v="5"/>
    <x v="2"/>
    <n v="0"/>
  </r>
  <r>
    <x v="1"/>
    <x v="6"/>
    <x v="2"/>
    <n v="0"/>
  </r>
  <r>
    <x v="1"/>
    <x v="7"/>
    <x v="2"/>
    <n v="0"/>
  </r>
  <r>
    <x v="1"/>
    <x v="8"/>
    <x v="2"/>
    <n v="0"/>
  </r>
  <r>
    <x v="1"/>
    <x v="9"/>
    <x v="2"/>
    <n v="2"/>
  </r>
  <r>
    <x v="2"/>
    <x v="10"/>
    <x v="2"/>
    <n v="0"/>
  </r>
  <r>
    <x v="2"/>
    <x v="11"/>
    <x v="2"/>
    <n v="0"/>
  </r>
  <r>
    <x v="2"/>
    <x v="12"/>
    <x v="2"/>
    <n v="0"/>
  </r>
  <r>
    <x v="2"/>
    <x v="13"/>
    <x v="2"/>
    <n v="0"/>
  </r>
  <r>
    <x v="0"/>
    <x v="0"/>
    <x v="3"/>
    <n v="10"/>
  </r>
  <r>
    <x v="0"/>
    <x v="1"/>
    <x v="3"/>
    <n v="0"/>
  </r>
  <r>
    <x v="0"/>
    <x v="2"/>
    <x v="3"/>
    <n v="12"/>
  </r>
  <r>
    <x v="0"/>
    <x v="3"/>
    <x v="3"/>
    <n v="2"/>
  </r>
  <r>
    <x v="0"/>
    <x v="4"/>
    <x v="3"/>
    <n v="0"/>
  </r>
  <r>
    <x v="1"/>
    <x v="5"/>
    <x v="3"/>
    <n v="0"/>
  </r>
  <r>
    <x v="1"/>
    <x v="6"/>
    <x v="3"/>
    <n v="0"/>
  </r>
  <r>
    <x v="1"/>
    <x v="7"/>
    <x v="3"/>
    <n v="0"/>
  </r>
  <r>
    <x v="1"/>
    <x v="8"/>
    <x v="3"/>
    <n v="0"/>
  </r>
  <r>
    <x v="1"/>
    <x v="9"/>
    <x v="3"/>
    <n v="4"/>
  </r>
  <r>
    <x v="2"/>
    <x v="10"/>
    <x v="3"/>
    <n v="2"/>
  </r>
  <r>
    <x v="2"/>
    <x v="11"/>
    <x v="3"/>
    <n v="0"/>
  </r>
  <r>
    <x v="2"/>
    <x v="12"/>
    <x v="3"/>
    <n v="0"/>
  </r>
  <r>
    <x v="2"/>
    <x v="13"/>
    <x v="3"/>
    <n v="0"/>
  </r>
  <r>
    <x v="0"/>
    <x v="0"/>
    <x v="4"/>
    <n v="11"/>
  </r>
  <r>
    <x v="0"/>
    <x v="1"/>
    <x v="4"/>
    <n v="2"/>
  </r>
  <r>
    <x v="0"/>
    <x v="2"/>
    <x v="4"/>
    <n v="14"/>
  </r>
  <r>
    <x v="0"/>
    <x v="3"/>
    <x v="4"/>
    <n v="0"/>
  </r>
  <r>
    <x v="0"/>
    <x v="4"/>
    <x v="4"/>
    <n v="0"/>
  </r>
  <r>
    <x v="1"/>
    <x v="5"/>
    <x v="4"/>
    <n v="0"/>
  </r>
  <r>
    <x v="1"/>
    <x v="6"/>
    <x v="4"/>
    <n v="0"/>
  </r>
  <r>
    <x v="1"/>
    <x v="7"/>
    <x v="4"/>
    <n v="2"/>
  </r>
  <r>
    <x v="1"/>
    <x v="8"/>
    <x v="4"/>
    <n v="0"/>
  </r>
  <r>
    <x v="1"/>
    <x v="9"/>
    <x v="4"/>
    <n v="3"/>
  </r>
  <r>
    <x v="2"/>
    <x v="10"/>
    <x v="4"/>
    <n v="3"/>
  </r>
  <r>
    <x v="2"/>
    <x v="11"/>
    <x v="4"/>
    <n v="0"/>
  </r>
  <r>
    <x v="2"/>
    <x v="12"/>
    <x v="4"/>
    <n v="0"/>
  </r>
  <r>
    <x v="2"/>
    <x v="13"/>
    <x v="4"/>
    <n v="0"/>
  </r>
  <r>
    <x v="0"/>
    <x v="0"/>
    <x v="5"/>
    <n v="8"/>
  </r>
  <r>
    <x v="0"/>
    <x v="1"/>
    <x v="5"/>
    <n v="0"/>
  </r>
  <r>
    <x v="0"/>
    <x v="2"/>
    <x v="5"/>
    <n v="6"/>
  </r>
  <r>
    <x v="0"/>
    <x v="3"/>
    <x v="5"/>
    <n v="1"/>
  </r>
  <r>
    <x v="0"/>
    <x v="4"/>
    <x v="5"/>
    <n v="0"/>
  </r>
  <r>
    <x v="1"/>
    <x v="5"/>
    <x v="5"/>
    <n v="0"/>
  </r>
  <r>
    <x v="1"/>
    <x v="6"/>
    <x v="5"/>
    <n v="0"/>
  </r>
  <r>
    <x v="1"/>
    <x v="7"/>
    <x v="5"/>
    <n v="0"/>
  </r>
  <r>
    <x v="1"/>
    <x v="8"/>
    <x v="5"/>
    <n v="0"/>
  </r>
  <r>
    <x v="1"/>
    <x v="9"/>
    <x v="5"/>
    <n v="1"/>
  </r>
  <r>
    <x v="2"/>
    <x v="10"/>
    <x v="5"/>
    <n v="3"/>
  </r>
  <r>
    <x v="2"/>
    <x v="11"/>
    <x v="5"/>
    <n v="0"/>
  </r>
  <r>
    <x v="2"/>
    <x v="12"/>
    <x v="5"/>
    <n v="2"/>
  </r>
  <r>
    <x v="2"/>
    <x v="13"/>
    <x v="5"/>
    <n v="0"/>
  </r>
  <r>
    <x v="2"/>
    <x v="14"/>
    <x v="0"/>
    <n v="0"/>
  </r>
  <r>
    <x v="1"/>
    <x v="15"/>
    <x v="0"/>
    <n v="0"/>
  </r>
  <r>
    <x v="0"/>
    <x v="16"/>
    <x v="0"/>
    <n v="0"/>
  </r>
  <r>
    <x v="0"/>
    <x v="17"/>
    <x v="0"/>
    <n v="0"/>
  </r>
  <r>
    <x v="2"/>
    <x v="18"/>
    <x v="0"/>
    <n v="0"/>
  </r>
  <r>
    <x v="2"/>
    <x v="14"/>
    <x v="1"/>
    <n v="0"/>
  </r>
  <r>
    <x v="1"/>
    <x v="15"/>
    <x v="1"/>
    <n v="0"/>
  </r>
  <r>
    <x v="0"/>
    <x v="16"/>
    <x v="1"/>
    <n v="0"/>
  </r>
  <r>
    <x v="0"/>
    <x v="17"/>
    <x v="1"/>
    <n v="0"/>
  </r>
  <r>
    <x v="2"/>
    <x v="18"/>
    <x v="1"/>
    <n v="0"/>
  </r>
  <r>
    <x v="2"/>
    <x v="14"/>
    <x v="2"/>
    <n v="0"/>
  </r>
  <r>
    <x v="1"/>
    <x v="15"/>
    <x v="2"/>
    <n v="1"/>
  </r>
  <r>
    <x v="0"/>
    <x v="16"/>
    <x v="2"/>
    <n v="0"/>
  </r>
  <r>
    <x v="0"/>
    <x v="17"/>
    <x v="2"/>
    <n v="0"/>
  </r>
  <r>
    <x v="2"/>
    <x v="18"/>
    <x v="2"/>
    <n v="0"/>
  </r>
  <r>
    <x v="2"/>
    <x v="14"/>
    <x v="3"/>
    <n v="0"/>
  </r>
  <r>
    <x v="1"/>
    <x v="15"/>
    <x v="3"/>
    <n v="0"/>
  </r>
  <r>
    <x v="0"/>
    <x v="16"/>
    <x v="3"/>
    <n v="0"/>
  </r>
  <r>
    <x v="0"/>
    <x v="17"/>
    <x v="3"/>
    <n v="2"/>
  </r>
  <r>
    <x v="2"/>
    <x v="18"/>
    <x v="3"/>
    <n v="0"/>
  </r>
  <r>
    <x v="2"/>
    <x v="14"/>
    <x v="4"/>
    <n v="0"/>
  </r>
  <r>
    <x v="1"/>
    <x v="15"/>
    <x v="4"/>
    <n v="0"/>
  </r>
  <r>
    <x v="0"/>
    <x v="16"/>
    <x v="4"/>
    <n v="0"/>
  </r>
  <r>
    <x v="0"/>
    <x v="17"/>
    <x v="4"/>
    <n v="0"/>
  </r>
  <r>
    <x v="2"/>
    <x v="18"/>
    <x v="4"/>
    <n v="0"/>
  </r>
  <r>
    <x v="2"/>
    <x v="14"/>
    <x v="5"/>
    <n v="0"/>
  </r>
  <r>
    <x v="1"/>
    <x v="15"/>
    <x v="5"/>
    <n v="0"/>
  </r>
  <r>
    <x v="0"/>
    <x v="16"/>
    <x v="5"/>
    <n v="13"/>
  </r>
  <r>
    <x v="0"/>
    <x v="17"/>
    <x v="5"/>
    <n v="1"/>
  </r>
  <r>
    <x v="2"/>
    <x v="18"/>
    <x v="5"/>
    <n v="2"/>
  </r>
  <r>
    <x v="0"/>
    <x v="0"/>
    <x v="6"/>
    <n v="26"/>
  </r>
  <r>
    <x v="0"/>
    <x v="1"/>
    <x v="6"/>
    <n v="0"/>
  </r>
  <r>
    <x v="0"/>
    <x v="2"/>
    <x v="6"/>
    <n v="37"/>
  </r>
  <r>
    <x v="0"/>
    <x v="3"/>
    <x v="6"/>
    <n v="0"/>
  </r>
  <r>
    <x v="0"/>
    <x v="4"/>
    <x v="6"/>
    <n v="0"/>
  </r>
  <r>
    <x v="1"/>
    <x v="5"/>
    <x v="6"/>
    <n v="0"/>
  </r>
  <r>
    <x v="1"/>
    <x v="6"/>
    <x v="6"/>
    <n v="0"/>
  </r>
  <r>
    <x v="1"/>
    <x v="7"/>
    <x v="6"/>
    <n v="0"/>
  </r>
  <r>
    <x v="1"/>
    <x v="8"/>
    <x v="6"/>
    <n v="0"/>
  </r>
  <r>
    <x v="1"/>
    <x v="9"/>
    <x v="6"/>
    <n v="0"/>
  </r>
  <r>
    <x v="2"/>
    <x v="10"/>
    <x v="6"/>
    <n v="14"/>
  </r>
  <r>
    <x v="2"/>
    <x v="11"/>
    <x v="6"/>
    <n v="1"/>
  </r>
  <r>
    <x v="2"/>
    <x v="12"/>
    <x v="6"/>
    <n v="0"/>
  </r>
  <r>
    <x v="2"/>
    <x v="13"/>
    <x v="6"/>
    <n v="0"/>
  </r>
  <r>
    <x v="2"/>
    <x v="14"/>
    <x v="6"/>
    <n v="0"/>
  </r>
  <r>
    <x v="1"/>
    <x v="15"/>
    <x v="6"/>
    <n v="0"/>
  </r>
  <r>
    <x v="0"/>
    <x v="16"/>
    <x v="6"/>
    <n v="0"/>
  </r>
  <r>
    <x v="0"/>
    <x v="17"/>
    <x v="6"/>
    <n v="0"/>
  </r>
  <r>
    <x v="2"/>
    <x v="18"/>
    <x v="6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4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4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4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4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5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5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5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5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5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5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5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5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5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5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6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6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6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6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6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pivotTable1.xml><?xml version="1.0" encoding="utf-8"?>
<pivotTableDefinition xmlns="http://schemas.openxmlformats.org/spreadsheetml/2006/main" name="TablaDinámica26" cacheId="40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F11:G31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0"/>
        <item x="1"/>
        <item x="0"/>
        <item x="12"/>
        <item x="7"/>
        <item x="5"/>
        <item x="4"/>
        <item x="8"/>
        <item x="6"/>
        <item x="11"/>
        <item x="3"/>
        <item x="14"/>
        <item x="15"/>
        <item x="16"/>
        <item x="17"/>
        <item x="18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TablaDinámica25" cacheId="40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F4:G8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5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5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TablaDinámica27" cacheId="40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F40:Z49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0"/>
        <item x="1"/>
        <item x="0"/>
        <item x="12"/>
        <item x="7"/>
        <item x="5"/>
        <item x="4"/>
        <item x="8"/>
        <item x="6"/>
        <item x="11"/>
        <item x="3"/>
        <item x="14"/>
        <item x="15"/>
        <item x="16"/>
        <item x="17"/>
        <item x="18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5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5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5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5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5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5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5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5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5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5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5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5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5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5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5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5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5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5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5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name="TablaDinámica3" cacheId="43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name="TablaDinámica2" cacheId="43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name="TablaDinámica1" cacheId="43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name="TablaDinámica6" cacheId="46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/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name="TablaDinámica5" cacheId="46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/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name="TablaDinámica9" cacheId="52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name="TablaDinámica8" cacheId="52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name="TablaDinámica7" cacheId="52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name="TablaDinámica12" cacheId="55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name="TablaDinámica11" cacheId="55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name="TablaDinámica10" cacheId="55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name="TablaDinámica14" cacheId="56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/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name="TablaDinámica13" cacheId="56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/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name="TablaDinámica17" cacheId="59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name="TablaDinámica19" cacheId="59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name="TablaDinámica18" cacheId="59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name="TablaDinámica22" cacheId="66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name="TablaDinámica21" cacheId="66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name="TablaDinámica20" cacheId="66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name="TablaDinámica23" cacheId="69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name="TablaDinámica26" cacheId="69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3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3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3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3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3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3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3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3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3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3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3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3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3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3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3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3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3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name="TablaDinámica24" cacheId="69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name="TablaDinámica27" cacheId="77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12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3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0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" format="1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3" format="12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4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" format="1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" format="16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name="TablaDinámica29" cacheId="77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name="TablaDinámica28" cacheId="77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name="TablaDinámica32" cacheId="79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name="TablaDinámica31" cacheId="79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name="TablaDinámica30" cacheId="79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name="Tabla dinámica2" cacheId="809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name="Tabla dinámica1" cacheId="809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name="Tabla dinámica3" cacheId="809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4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name="Tabla dinámica6" cacheId="824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name="Tabla dinámica5" cacheId="824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name="Tabla dinámica4" cacheId="824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name="Tabla dinámica7" cacheId="878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name="Tabla dinámica9" cacheId="878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name="Tabla dinámica8" cacheId="878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1.xml><?xml version="1.0" encoding="utf-8"?>
<pivotTableDefinition xmlns="http://schemas.openxmlformats.org/spreadsheetml/2006/main" name="Tabla dinámica19" cacheId="883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5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2.xml><?xml version="1.0" encoding="utf-8"?>
<pivotTableDefinition xmlns="http://schemas.openxmlformats.org/spreadsheetml/2006/main" name="Tabla dinámica21" cacheId="883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5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57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1" format="1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" format="2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" format="2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" format="2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" format="2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" format="2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1" format="2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1" format="2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1" format="2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1" format="2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1" format="2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1" format="3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1" format="3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1" format="3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1" format="3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1" format="3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1" format="3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1" format="3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1" format="3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3.xml><?xml version="1.0" encoding="utf-8"?>
<pivotTableDefinition xmlns="http://schemas.openxmlformats.org/spreadsheetml/2006/main" name="Tabla dinámica20" cacheId="883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4.xml><?xml version="1.0" encoding="utf-8"?>
<pivotTableDefinition xmlns="http://schemas.openxmlformats.org/spreadsheetml/2006/main" name="TablaDinámica9" cacheId="88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3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3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3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3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3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3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3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3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3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3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3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3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3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3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3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3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3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5.xml><?xml version="1.0" encoding="utf-8"?>
<pivotTableDefinition xmlns="http://schemas.openxmlformats.org/spreadsheetml/2006/main" name="TablaDinámica8" cacheId="88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6.xml><?xml version="1.0" encoding="utf-8"?>
<pivotTableDefinition xmlns="http://schemas.openxmlformats.org/spreadsheetml/2006/main" name="TablaDinámica7" cacheId="88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7.xml><?xml version="1.0" encoding="utf-8"?>
<pivotTableDefinition xmlns="http://schemas.openxmlformats.org/spreadsheetml/2006/main" name="Tabla dinámica15" cacheId="893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1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8.xml><?xml version="1.0" encoding="utf-8"?>
<pivotTableDefinition xmlns="http://schemas.openxmlformats.org/spreadsheetml/2006/main" name="Tabla dinámica14" cacheId="893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9.xml><?xml version="1.0" encoding="utf-8"?>
<pivotTableDefinition xmlns="http://schemas.openxmlformats.org/spreadsheetml/2006/main" name="Tabla dinámica13" cacheId="893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0.xml><?xml version="1.0" encoding="utf-8"?>
<pivotTableDefinition xmlns="http://schemas.openxmlformats.org/spreadsheetml/2006/main" name="Tabla dinámica17" cacheId="898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1.xml><?xml version="1.0" encoding="utf-8"?>
<pivotTableDefinition xmlns="http://schemas.openxmlformats.org/spreadsheetml/2006/main" name="Tabla dinámica16" cacheId="898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1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2.xml><?xml version="1.0" encoding="utf-8"?>
<pivotTableDefinition xmlns="http://schemas.openxmlformats.org/spreadsheetml/2006/main" name="Tabla dinámica18" cacheId="898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3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3.xml><?xml version="1.0" encoding="utf-8"?>
<pivotTableDefinition xmlns="http://schemas.openxmlformats.org/spreadsheetml/2006/main" name="TablaDinámica3" cacheId="90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4.xml><?xml version="1.0" encoding="utf-8"?>
<pivotTableDefinition xmlns="http://schemas.openxmlformats.org/spreadsheetml/2006/main" name="TablaDinámica2" cacheId="90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5.xml><?xml version="1.0" encoding="utf-8"?>
<pivotTableDefinition xmlns="http://schemas.openxmlformats.org/spreadsheetml/2006/main" name="TablaDinámica1" cacheId="90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6.xml><?xml version="1.0" encoding="utf-8"?>
<pivotTableDefinition xmlns="http://schemas.openxmlformats.org/spreadsheetml/2006/main" name="TablaDinámica4" cacheId="90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7.xml><?xml version="1.0" encoding="utf-8"?>
<pivotTableDefinition xmlns="http://schemas.openxmlformats.org/spreadsheetml/2006/main" name="TablaDinámica6" cacheId="90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8.xml><?xml version="1.0" encoding="utf-8"?>
<pivotTableDefinition xmlns="http://schemas.openxmlformats.org/spreadsheetml/2006/main" name="TablaDinámica5" cacheId="90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9.xml><?xml version="1.0" encoding="utf-8"?>
<pivotTableDefinition xmlns="http://schemas.openxmlformats.org/spreadsheetml/2006/main" name="TablaDinámica10" cacheId="9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9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8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8" format="1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4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8" format="1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8" format="16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0.xml><?xml version="1.0" encoding="utf-8"?>
<pivotTableDefinition xmlns="http://schemas.openxmlformats.org/spreadsheetml/2006/main" name="TablaDinámica12" cacheId="9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8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38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7" format="7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7" format="7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7" format="7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7" format="7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7" format="8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7" format="8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7" format="8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7" format="8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7" format="8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7" format="8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7" format="8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7" format="8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7" format="8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7" format="8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7" format="9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7" format="9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7" format="9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7" format="9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7" format="9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1.xml><?xml version="1.0" encoding="utf-8"?>
<pivotTableDefinition xmlns="http://schemas.openxmlformats.org/spreadsheetml/2006/main" name="TablaDinámica11" cacheId="9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2.xml><?xml version="1.0" encoding="utf-8"?>
<pivotTableDefinition xmlns="http://schemas.openxmlformats.org/spreadsheetml/2006/main" name="TablaDinámica16" cacheId="91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3:Z42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Col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dataFields count="1">
    <dataField name="Suma de Total" fld="3" baseField="0" baseItem="0"/>
  </dataFields>
  <chartFormats count="19">
    <chartFormat chart="2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4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2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3.xml><?xml version="1.0" encoding="utf-8"?>
<pivotTableDefinition xmlns="http://schemas.openxmlformats.org/spreadsheetml/2006/main" name="TablaDinámica15" cacheId="91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10:G30" firstHeaderRow="1" firstDataRow="1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Suma de Total" fld="3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4.xml><?xml version="1.0" encoding="utf-8"?>
<pivotTableDefinition xmlns="http://schemas.openxmlformats.org/spreadsheetml/2006/main" name="TablaDinámica14" cacheId="91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3:G7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20">
        <item x="13"/>
        <item x="9"/>
        <item x="2"/>
        <item x="16"/>
        <item x="15"/>
        <item x="18"/>
        <item x="14"/>
        <item x="17"/>
        <item x="10"/>
        <item x="1"/>
        <item x="0"/>
        <item x="12"/>
        <item x="7"/>
        <item x="5"/>
        <item x="4"/>
        <item x="8"/>
        <item x="6"/>
        <item x="11"/>
        <item x="3"/>
        <item t="default"/>
      </items>
    </pivotField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" sourceName="Provincia">
  <pivotTables>
    <pivotTable tabId="50" name="TablaDinámica27"/>
    <pivotTable tabId="50" name="TablaDinámica25"/>
    <pivotTable tabId="50" name="TablaDinámica26"/>
  </pivotTables>
  <data>
    <tabular pivotCacheId="1">
      <items count="3">
        <i x="2" s="1"/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" sourceName="Mes">
  <pivotTables>
    <pivotTable tabId="50" name="TablaDinámica27"/>
    <pivotTable tabId="50" name="TablaDinámica25"/>
    <pivotTable tabId="50" name="TablaDinámica26"/>
  </pivotTables>
  <data>
    <tabular pivotCacheId="1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" sourceName="Comuna">
  <pivotTables>
    <pivotTable tabId="50" name="TablaDinámica27"/>
    <pivotTable tabId="50" name="TablaDinámica25"/>
    <pivotTable tabId="50" name="TablaDinámica26"/>
  </pivotTables>
  <data>
    <tabular pivotCacheId="1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" sourceName="Provincia">
  <pivotTables>
    <pivotTable tabId="54" name="TablaDinámica3"/>
    <pivotTable tabId="54" name="TablaDinámica1"/>
    <pivotTable tabId="54" name="TablaDinámica2"/>
  </pivotTables>
  <data>
    <tabular pivotCacheId="2">
      <items count="3">
        <i x="2" s="1"/>
        <i x="0" s="1"/>
        <i x="1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1" sourceName="Comuna">
  <pivotTables>
    <pivotTable tabId="54" name="TablaDinámica3"/>
    <pivotTable tabId="54" name="TablaDinámica1"/>
    <pivotTable tabId="54" name="TablaDinámica2"/>
  </pivotTables>
  <data>
    <tabular pivotCacheId="2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" sourceName="Mes">
  <pivotTables>
    <pivotTable tabId="54" name="TablaDinámica3"/>
    <pivotTable tabId="54" name="TablaDinámica1"/>
    <pivotTable tabId="54" name="TablaDinámica2"/>
  </pivotTables>
  <data>
    <tabular pivotCacheId="2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2" sourceName="Provincia">
  <pivotTables>
    <pivotTable tabId="55" name="TablaDinámica5"/>
    <pivotTable tabId="55" name="TablaDinámica6"/>
  </pivotTables>
  <data>
    <tabular pivotCacheId="3">
      <items count="3">
        <i x="2" s="1"/>
        <i x="0" s="1"/>
        <i x="1" s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2" sourceName="Comuna">
  <pivotTables>
    <pivotTable tabId="55" name="TablaDinámica5"/>
    <pivotTable tabId="55" name="TablaDinámica6"/>
  </pivotTables>
  <data>
    <tabular pivotCacheId="3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3" sourceName="Provincia">
  <pivotTables>
    <pivotTable tabId="56" name="TablaDinámica9"/>
    <pivotTable tabId="56" name="TablaDinámica7"/>
    <pivotTable tabId="56" name="TablaDinámica8"/>
  </pivotTables>
  <data>
    <tabular pivotCacheId="4">
      <items count="3">
        <i x="2" s="1"/>
        <i x="0" s="1"/>
        <i x="1" s="1"/>
      </items>
    </tabular>
  </data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3" sourceName="Comuna">
  <pivotTables>
    <pivotTable tabId="56" name="TablaDinámica9"/>
    <pivotTable tabId="56" name="TablaDinámica7"/>
    <pivotTable tabId="56" name="TablaDinámica8"/>
  </pivotTables>
  <data>
    <tabular pivotCacheId="4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2" sourceName="Mes">
  <pivotTables>
    <pivotTable tabId="56" name="TablaDinámica9"/>
    <pivotTable tabId="56" name="TablaDinámica7"/>
    <pivotTable tabId="56" name="TablaDinámica8"/>
  </pivotTables>
  <data>
    <tabular pivotCacheId="4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4" sourceName="Provincia">
  <pivotTables>
    <pivotTable tabId="58" name="TablaDinámica12"/>
    <pivotTable tabId="58" name="TablaDinámica10"/>
    <pivotTable tabId="58" name="TablaDinámica11"/>
  </pivotTables>
  <data>
    <tabular pivotCacheId="5">
      <items count="3">
        <i x="2" s="1"/>
        <i x="0" s="1"/>
        <i x="1" s="1"/>
      </items>
    </tabular>
  </data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4" sourceName="Comuna">
  <pivotTables>
    <pivotTable tabId="58" name="TablaDinámica12"/>
    <pivotTable tabId="58" name="TablaDinámica10"/>
    <pivotTable tabId="58" name="TablaDinámica11"/>
  </pivotTables>
  <data>
    <tabular pivotCacheId="5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3" sourceName="Mes">
  <pivotTables>
    <pivotTable tabId="58" name="TablaDinámica12"/>
    <pivotTable tabId="58" name="TablaDinámica10"/>
    <pivotTable tabId="58" name="TablaDinámica11"/>
  </pivotTables>
  <data>
    <tabular pivotCacheId="5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5" sourceName="Provincia">
  <pivotTables>
    <pivotTable tabId="59" name="TablaDinámica13"/>
    <pivotTable tabId="59" name="TablaDinámica14"/>
  </pivotTables>
  <data>
    <tabular pivotCacheId="6">
      <items count="3">
        <i x="2" s="1"/>
        <i x="0" s="1"/>
        <i x="1" s="1"/>
      </items>
    </tabular>
  </data>
</slicerCacheDefinition>
</file>

<file path=xl/slicerCaches/slicerCache1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5" sourceName="Comuna">
  <pivotTables>
    <pivotTable tabId="59" name="TablaDinámica13"/>
    <pivotTable tabId="59" name="TablaDinámica14"/>
  </pivotTables>
  <data>
    <tabular pivotCacheId="6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17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6" sourceName="Provincia">
  <pivotTables>
    <pivotTable tabId="62" name="Tabla dinámica3"/>
    <pivotTable tabId="62" name="Tabla dinámica1"/>
    <pivotTable tabId="62" name="Tabla dinámica2"/>
  </pivotTables>
  <data>
    <tabular pivotCacheId="7">
      <items count="3">
        <i x="2" s="1"/>
        <i x="0" s="1"/>
        <i x="1" s="1"/>
      </items>
    </tabular>
  </data>
</slicerCacheDefinition>
</file>

<file path=xl/slicerCaches/slicerCache18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6" sourceName="Comuna">
  <pivotTables>
    <pivotTable tabId="62" name="Tabla dinámica3"/>
    <pivotTable tabId="62" name="Tabla dinámica1"/>
    <pivotTable tabId="62" name="Tabla dinámica2"/>
  </pivotTables>
  <data>
    <tabular pivotCacheId="7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19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4" sourceName="Mes">
  <pivotTables>
    <pivotTable tabId="62" name="Tabla dinámica3"/>
    <pivotTable tabId="62" name="Tabla dinámica1"/>
    <pivotTable tabId="62" name="Tabla dinámica2"/>
  </pivotTables>
  <data>
    <tabular pivotCacheId="7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20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7" sourceName="Provincia">
  <pivotTables>
    <pivotTable tabId="63" name="Tabla dinámica6"/>
    <pivotTable tabId="63" name="Tabla dinámica4"/>
    <pivotTable tabId="63" name="Tabla dinámica5"/>
  </pivotTables>
  <data>
    <tabular pivotCacheId="8">
      <items count="3">
        <i x="2" s="1"/>
        <i x="0" s="1"/>
        <i x="1" s="1"/>
      </items>
    </tabular>
  </data>
</slicerCacheDefinition>
</file>

<file path=xl/slicerCaches/slicerCache2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7" sourceName="Comuna">
  <pivotTables>
    <pivotTable tabId="63" name="Tabla dinámica6"/>
    <pivotTable tabId="63" name="Tabla dinámica4"/>
    <pivotTable tabId="63" name="Tabla dinámica5"/>
  </pivotTables>
  <data>
    <tabular pivotCacheId="8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2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5" sourceName="Mes">
  <pivotTables>
    <pivotTable tabId="63" name="Tabla dinámica6"/>
    <pivotTable tabId="63" name="Tabla dinámica4"/>
    <pivotTable tabId="63" name="Tabla dinámica5"/>
  </pivotTables>
  <data>
    <tabular pivotCacheId="8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2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8" sourceName="Provincia">
  <pivotTables>
    <pivotTable tabId="64" name="Tabla dinámica9"/>
    <pivotTable tabId="64" name="Tabla dinámica7"/>
    <pivotTable tabId="64" name="Tabla dinámica8"/>
  </pivotTables>
  <data>
    <tabular pivotCacheId="9">
      <items count="3">
        <i x="2" s="1"/>
        <i x="0" s="1"/>
        <i x="1" s="1"/>
      </items>
    </tabular>
  </data>
</slicerCacheDefinition>
</file>

<file path=xl/slicerCaches/slicerCache2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8" sourceName="Comuna">
  <pivotTables>
    <pivotTable tabId="64" name="Tabla dinámica9"/>
    <pivotTable tabId="64" name="Tabla dinámica7"/>
    <pivotTable tabId="64" name="Tabla dinámica8"/>
  </pivotTables>
  <data>
    <tabular pivotCacheId="9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2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6" sourceName="Mes">
  <pivotTables>
    <pivotTable tabId="64" name="Tabla dinámica9"/>
    <pivotTable tabId="64" name="Tabla dinámica7"/>
    <pivotTable tabId="64" name="Tabla dinámica8"/>
  </pivotTables>
  <data>
    <tabular pivotCacheId="9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2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9" sourceName="Provincia">
  <pivotTables>
    <pivotTable tabId="65" name="Tabla dinámica15"/>
    <pivotTable tabId="65" name="Tabla dinámica13"/>
    <pivotTable tabId="65" name="Tabla dinámica14"/>
  </pivotTables>
  <data>
    <tabular pivotCacheId="10">
      <items count="3">
        <i x="2" s="1"/>
        <i x="0" s="1"/>
        <i x="1" s="1"/>
      </items>
    </tabular>
  </data>
</slicerCacheDefinition>
</file>

<file path=xl/slicerCaches/slicerCache27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9" sourceName="Comuna">
  <pivotTables>
    <pivotTable tabId="65" name="Tabla dinámica15"/>
    <pivotTable tabId="65" name="Tabla dinámica13"/>
    <pivotTable tabId="65" name="Tabla dinámica14"/>
  </pivotTables>
  <data>
    <tabular pivotCacheId="10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28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7" sourceName="Mes">
  <pivotTables>
    <pivotTable tabId="65" name="Tabla dinámica15"/>
    <pivotTable tabId="65" name="Tabla dinámica13"/>
    <pivotTable tabId="65" name="Tabla dinámica14"/>
  </pivotTables>
  <data>
    <tabular pivotCacheId="10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29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0" sourceName="Provincia">
  <pivotTables>
    <pivotTable tabId="66" name="Tabla dinámica18"/>
    <pivotTable tabId="66" name="Tabla dinámica16"/>
    <pivotTable tabId="66" name="Tabla dinámica17"/>
  </pivotTables>
  <data>
    <tabular pivotCacheId="11">
      <items count="3">
        <i x="2" s="1"/>
        <i x="0" s="1"/>
        <i x="1" s="1"/>
      </items>
    </tabular>
  </data>
</slicerCacheDefinition>
</file>

<file path=xl/slicerCaches/slicerCache30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10" sourceName="Comuna">
  <pivotTables>
    <pivotTable tabId="66" name="Tabla dinámica18"/>
    <pivotTable tabId="66" name="Tabla dinámica16"/>
    <pivotTable tabId="66" name="Tabla dinámica17"/>
  </pivotTables>
  <data>
    <tabular pivotCacheId="11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3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8" sourceName="Mes">
  <pivotTables>
    <pivotTable tabId="66" name="Tabla dinámica18"/>
    <pivotTable tabId="66" name="Tabla dinámica16"/>
    <pivotTable tabId="66" name="Tabla dinámica17"/>
  </pivotTables>
  <data>
    <tabular pivotCacheId="11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3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1" sourceName="Provincia">
  <pivotTables>
    <pivotTable tabId="67" name="Tabla dinámica21"/>
    <pivotTable tabId="67" name="Tabla dinámica19"/>
    <pivotTable tabId="67" name="Tabla dinámica20"/>
  </pivotTables>
  <data>
    <tabular pivotCacheId="12">
      <items count="3">
        <i x="2" s="1"/>
        <i x="0" s="1"/>
        <i x="1" s="1"/>
      </items>
    </tabular>
  </data>
</slicerCacheDefinition>
</file>

<file path=xl/slicerCaches/slicerCache3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11" sourceName="Comuna">
  <pivotTables>
    <pivotTable tabId="67" name="Tabla dinámica21"/>
    <pivotTable tabId="67" name="Tabla dinámica19"/>
    <pivotTable tabId="67" name="Tabla dinámica20"/>
  </pivotTables>
  <data>
    <tabular pivotCacheId="12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3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9" sourceName="Mes">
  <pivotTables>
    <pivotTable tabId="67" name="Tabla dinámica21"/>
    <pivotTable tabId="67" name="Tabla dinámica19"/>
    <pivotTable tabId="67" name="Tabla dinámica20"/>
  </pivotTables>
  <data>
    <tabular pivotCacheId="12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3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2" sourceName="Provincia">
  <pivotTables>
    <pivotTable tabId="68" name="TablaDinámica3"/>
    <pivotTable tabId="68" name="TablaDinámica1"/>
    <pivotTable tabId="68" name="TablaDinámica2"/>
  </pivotTables>
  <data>
    <tabular pivotCacheId="13">
      <items count="3">
        <i x="2" s="1"/>
        <i x="0" s="1"/>
        <i x="1" s="1"/>
      </items>
    </tabular>
  </data>
</slicerCacheDefinition>
</file>

<file path=xl/slicerCaches/slicerCache3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12" sourceName="Comuna">
  <pivotTables>
    <pivotTable tabId="68" name="TablaDinámica3"/>
    <pivotTable tabId="68" name="TablaDinámica1"/>
    <pivotTable tabId="68" name="TablaDinámica2"/>
  </pivotTables>
  <data>
    <tabular pivotCacheId="13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37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0" sourceName="Mes">
  <pivotTables>
    <pivotTable tabId="68" name="TablaDinámica3"/>
    <pivotTable tabId="68" name="TablaDinámica1"/>
    <pivotTable tabId="68" name="TablaDinámica2"/>
  </pivotTables>
  <data>
    <tabular pivotCacheId="13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38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3" sourceName="Provincia">
  <pivotTables>
    <pivotTable tabId="69" name="TablaDinámica6"/>
    <pivotTable tabId="69" name="TablaDinámica4"/>
    <pivotTable tabId="69" name="TablaDinámica5"/>
  </pivotTables>
  <data>
    <tabular pivotCacheId="14">
      <items count="3">
        <i x="2" s="1"/>
        <i x="0" s="1"/>
        <i x="1" s="1"/>
      </items>
    </tabular>
  </data>
</slicerCacheDefinition>
</file>

<file path=xl/slicerCaches/slicerCache39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13" sourceName="Comuna">
  <pivotTables>
    <pivotTable tabId="69" name="TablaDinámica6"/>
    <pivotTable tabId="69" name="TablaDinámica4"/>
    <pivotTable tabId="69" name="TablaDinámica5"/>
  </pivotTables>
  <data>
    <tabular pivotCacheId="14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40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1" sourceName="Mes">
  <pivotTables>
    <pivotTable tabId="69" name="TablaDinámica6"/>
    <pivotTable tabId="69" name="TablaDinámica4"/>
    <pivotTable tabId="69" name="TablaDinámica5"/>
  </pivotTables>
  <data>
    <tabular pivotCacheId="14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4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4" sourceName="Provincia">
  <pivotTables>
    <pivotTable tabId="70" name="TablaDinámica9"/>
    <pivotTable tabId="70" name="TablaDinámica7"/>
    <pivotTable tabId="70" name="TablaDinámica8"/>
  </pivotTables>
  <data>
    <tabular pivotCacheId="15">
      <items count="3">
        <i x="2" s="1"/>
        <i x="0" s="1"/>
        <i x="1" s="1"/>
      </items>
    </tabular>
  </data>
</slicerCacheDefinition>
</file>

<file path=xl/slicerCaches/slicerCache4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14" sourceName="Comuna">
  <pivotTables>
    <pivotTable tabId="70" name="TablaDinámica9"/>
    <pivotTable tabId="70" name="TablaDinámica7"/>
    <pivotTable tabId="70" name="TablaDinámica8"/>
  </pivotTables>
  <data>
    <tabular pivotCacheId="15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4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2" sourceName="Mes">
  <pivotTables>
    <pivotTable tabId="70" name="TablaDinámica9"/>
    <pivotTable tabId="70" name="TablaDinámica7"/>
    <pivotTable tabId="70" name="TablaDinámica8"/>
  </pivotTables>
  <data>
    <tabular pivotCacheId="15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4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5" sourceName="Provincia">
  <pivotTables>
    <pivotTable tabId="71" name="TablaDinámica12"/>
    <pivotTable tabId="71" name="TablaDinámica10"/>
    <pivotTable tabId="71" name="TablaDinámica11"/>
  </pivotTables>
  <data>
    <tabular pivotCacheId="16">
      <items count="3">
        <i x="2" s="1"/>
        <i x="0" s="1"/>
        <i x="1" s="1"/>
      </items>
    </tabular>
  </data>
</slicerCacheDefinition>
</file>

<file path=xl/slicerCaches/slicerCache4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15" sourceName="Comuna">
  <pivotTables>
    <pivotTable tabId="71" name="TablaDinámica12"/>
    <pivotTable tabId="71" name="TablaDinámica10"/>
    <pivotTable tabId="71" name="TablaDinámica11"/>
  </pivotTables>
  <data>
    <tabular pivotCacheId="16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4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3" sourceName="Mes">
  <pivotTables>
    <pivotTable tabId="71" name="TablaDinámica12"/>
    <pivotTable tabId="71" name="TablaDinámica10"/>
    <pivotTable tabId="71" name="TablaDinámica11"/>
  </pivotTables>
  <data>
    <tabular pivotCacheId="16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47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6" sourceName="Provincia">
  <pivotTables>
    <pivotTable tabId="72" name="TablaDinámica15"/>
    <pivotTable tabId="72" name="TablaDinámica14"/>
    <pivotTable tabId="72" name="TablaDinámica16"/>
  </pivotTables>
  <data>
    <tabular pivotCacheId="17">
      <items count="3">
        <i x="2" s="1"/>
        <i x="0" s="1"/>
        <i x="1" s="1"/>
      </items>
    </tabular>
  </data>
</slicerCacheDefinition>
</file>

<file path=xl/slicerCaches/slicerCache48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16" sourceName="Comuna">
  <pivotTables>
    <pivotTable tabId="72" name="TablaDinámica15"/>
    <pivotTable tabId="72" name="TablaDinámica14"/>
    <pivotTable tabId="72" name="TablaDinámica16"/>
  </pivotTables>
  <data>
    <tabular pivotCacheId="17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49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4" sourceName="Mes">
  <pivotTables>
    <pivotTable tabId="72" name="TablaDinámica15"/>
    <pivotTable tabId="72" name="TablaDinámica14"/>
    <pivotTable tabId="72" name="TablaDinámica16"/>
  </pivotTables>
  <data>
    <tabular pivotCacheId="17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50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7" sourceName="Provincia">
  <pivotTables>
    <pivotTable tabId="60" name="TablaDinámica18"/>
    <pivotTable tabId="60" name="TablaDinámica17"/>
    <pivotTable tabId="60" name="TablaDinámica19"/>
  </pivotTables>
  <data>
    <tabular pivotCacheId="18">
      <items count="3">
        <i x="2" s="1"/>
        <i x="0" s="1"/>
        <i x="1" s="1"/>
      </items>
    </tabular>
  </data>
</slicerCacheDefinition>
</file>

<file path=xl/slicerCaches/slicerCache5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17" sourceName="Comuna">
  <pivotTables>
    <pivotTable tabId="60" name="TablaDinámica18"/>
    <pivotTable tabId="60" name="TablaDinámica17"/>
    <pivotTable tabId="60" name="TablaDinámica19"/>
  </pivotTables>
  <data>
    <tabular pivotCacheId="18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5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5" sourceName="Mes">
  <pivotTables>
    <pivotTable tabId="60" name="TablaDinámica18"/>
    <pivotTable tabId="60" name="TablaDinámica17"/>
    <pivotTable tabId="60" name="TablaDinámica19"/>
  </pivotTables>
  <data>
    <tabular pivotCacheId="18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5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8" sourceName="Provincia">
  <pivotTables>
    <pivotTable tabId="75" name="TablaDinámica21"/>
    <pivotTable tabId="75" name="TablaDinámica20"/>
    <pivotTable tabId="75" name="TablaDinámica22"/>
  </pivotTables>
  <data>
    <tabular pivotCacheId="19">
      <items count="3">
        <i x="2" s="1"/>
        <i x="0" s="1"/>
        <i x="1" s="1"/>
      </items>
    </tabular>
  </data>
</slicerCacheDefinition>
</file>

<file path=xl/slicerCaches/slicerCache5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18" sourceName="Comuna">
  <pivotTables>
    <pivotTable tabId="75" name="TablaDinámica21"/>
    <pivotTable tabId="75" name="TablaDinámica20"/>
    <pivotTable tabId="75" name="TablaDinámica22"/>
  </pivotTables>
  <data>
    <tabular pivotCacheId="19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5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6" sourceName="Mes">
  <pivotTables>
    <pivotTable tabId="75" name="TablaDinámica21"/>
    <pivotTable tabId="75" name="TablaDinámica20"/>
    <pivotTable tabId="75" name="TablaDinámica22"/>
  </pivotTables>
  <data>
    <tabular pivotCacheId="19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5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9" sourceName="Provincia">
  <pivotTables>
    <pivotTable tabId="74" name="TablaDinámica26"/>
    <pivotTable tabId="74" name="TablaDinámica23"/>
    <pivotTable tabId="74" name="TablaDinámica24"/>
  </pivotTables>
  <data>
    <tabular pivotCacheId="20">
      <items count="3">
        <i x="2" s="1"/>
        <i x="0" s="1"/>
        <i x="1" s="1"/>
      </items>
    </tabular>
  </data>
</slicerCacheDefinition>
</file>

<file path=xl/slicerCaches/slicerCache57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19" sourceName="Comuna">
  <pivotTables>
    <pivotTable tabId="74" name="TablaDinámica26"/>
    <pivotTable tabId="74" name="TablaDinámica23"/>
    <pivotTable tabId="74" name="TablaDinámica24"/>
  </pivotTables>
  <data>
    <tabular pivotCacheId="20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58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7" sourceName="Mes">
  <pivotTables>
    <pivotTable tabId="74" name="TablaDinámica26"/>
    <pivotTable tabId="74" name="TablaDinámica23"/>
    <pivotTable tabId="74" name="TablaDinámica24"/>
  </pivotTables>
  <data>
    <tabular pivotCacheId="20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59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20" sourceName="Provincia">
  <pivotTables>
    <pivotTable tabId="61" name="TablaDinámica28"/>
    <pivotTable tabId="61" name="TablaDinámica27"/>
    <pivotTable tabId="61" name="TablaDinámica29"/>
  </pivotTables>
  <data>
    <tabular pivotCacheId="21">
      <items count="3">
        <i x="2" s="1"/>
        <i x="0" s="1"/>
        <i x="1" s="1"/>
      </items>
    </tabular>
  </data>
</slicerCacheDefinition>
</file>

<file path=xl/slicerCaches/slicerCache60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20" sourceName="Comuna">
  <pivotTables>
    <pivotTable tabId="61" name="TablaDinámica28"/>
    <pivotTable tabId="61" name="TablaDinámica27"/>
    <pivotTable tabId="61" name="TablaDinámica29"/>
  </pivotTables>
  <data>
    <tabular pivotCacheId="21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6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8" sourceName="Mes">
  <pivotTables>
    <pivotTable tabId="61" name="TablaDinámica28"/>
    <pivotTable tabId="61" name="TablaDinámica27"/>
    <pivotTable tabId="61" name="TablaDinámica29"/>
  </pivotTables>
  <data>
    <tabular pivotCacheId="21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6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21" sourceName="Provincia">
  <pivotTables>
    <pivotTable tabId="76" name="TablaDinámica31"/>
    <pivotTable tabId="76" name="TablaDinámica30"/>
    <pivotTable tabId="76" name="TablaDinámica32"/>
  </pivotTables>
  <data>
    <tabular pivotCacheId="22">
      <items count="3">
        <i x="2" s="1"/>
        <i x="0" s="1"/>
        <i x="1" s="1"/>
      </items>
    </tabular>
  </data>
</slicerCacheDefinition>
</file>

<file path=xl/slicerCaches/slicerCache6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21" sourceName="Comuna">
  <pivotTables>
    <pivotTable tabId="76" name="TablaDinámica31"/>
    <pivotTable tabId="76" name="TablaDinámica30"/>
    <pivotTable tabId="76" name="TablaDinámica32"/>
  </pivotTables>
  <data>
    <tabular pivotCacheId="22">
      <items count="19">
        <i x="13" s="1"/>
        <i x="9" s="1"/>
        <i x="2" s="1"/>
        <i x="16" s="1"/>
        <i x="15" s="1"/>
        <i x="18" s="1"/>
        <i x="14" s="1"/>
        <i x="17" s="1"/>
        <i x="10" s="1"/>
        <i x="1" s="1"/>
        <i x="0" s="1"/>
        <i x="12" s="1"/>
        <i x="7" s="1"/>
        <i x="5" s="1"/>
        <i x="4" s="1"/>
        <i x="8" s="1"/>
        <i x="6" s="1"/>
        <i x="11" s="1"/>
        <i x="3" s="1"/>
      </items>
    </tabular>
  </data>
</slicerCacheDefinition>
</file>

<file path=xl/slicerCaches/slicerCache6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9" sourceName="Mes">
  <pivotTables>
    <pivotTable tabId="76" name="TablaDinámica31"/>
    <pivotTable tabId="76" name="TablaDinámica30"/>
    <pivotTable tabId="76" name="TablaDinámica32"/>
  </pivotTables>
  <data>
    <tabular pivotCacheId="22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" cache="SegmentaciónDeDatos_Provincia" caption="Provincia" rowHeight="241300"/>
  <slicer name="Mes" cache="SegmentaciónDeDatos_Mes" caption="Mes" rowHeight="241300"/>
  <slicer name="Comuna" cache="SegmentaciónDeDatos_Comuna" caption="Comuna" columnCount="2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1" cache="SegmentaciónDeDatos_Provincia1" caption="Provincia" rowHeight="241300"/>
  <slicer name="Comuna 1" cache="SegmentaciónDeDatos_Comuna1" caption="Comuna" columnCount="2" rowHeight="241300"/>
  <slicer name="Mes 1" cache="SegmentaciónDeDatos_Mes1" caption="Mes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2" cache="SegmentaciónDeDatos_Provincia2" caption="Provincia" columnCount="3" rowHeight="241300"/>
  <slicer name="Comuna 2" cache="SegmentaciónDeDatos_Comuna2" caption="Comuna" columnCount="2" rowHeight="2413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3" cache="SegmentaciónDeDatos_Provincia3" caption="Provincia" rowHeight="241300"/>
  <slicer name="Comuna 3" cache="SegmentaciónDeDatos_Comuna3" caption="Comuna" columnCount="2" rowHeight="241300"/>
  <slicer name="Mes 2" cache="SegmentaciónDeDatos_Mes2" caption="Mes" rowHeight="2413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4" cache="SegmentaciónDeDatos_Provincia4" caption="Provincia" rowHeight="241300"/>
  <slicer name="Comuna 4" cache="SegmentaciónDeDatos_Comuna4" caption="Comuna" columnCount="2" rowHeight="241300"/>
  <slicer name="Mes 3" cache="SegmentaciónDeDatos_Mes3" caption="Mes" rowHeight="241300"/>
</slicers>
</file>

<file path=xl/slicers/slicer6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5" cache="SegmentaciónDeDatos_Provincia5" caption="Provincia" columnCount="3" rowHeight="241300"/>
  <slicer name="Comuna 5" cache="SegmentaciónDeDatos_Comuna5" caption="Comuna" columnCount="2" rowHeight="241300"/>
</slicers>
</file>

<file path=xl/slicers/slicer7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17" cache="SegmentaciónDeDatos_Provincia17" caption="Provincia" columnCount="3" rowHeight="241300"/>
  <slicer name="Comuna 17" cache="SegmentaciónDeDatos_Comuna17" caption="Comuna" columnCount="2" rowHeight="241300"/>
  <slicer name="Mes 15" cache="SegmentaciónDeDatos_Mes15" caption="Mes" columnCount="3" rowHeight="241300"/>
  <slicer name="Provincia 18" cache="SegmentaciónDeDatos_Provincia18" caption="Provincia" rowHeight="241300"/>
  <slicer name="Comuna 18" cache="SegmentaciónDeDatos_Comuna18" caption="Comuna" columnCount="2" rowHeight="241300"/>
  <slicer name="Mes 16" cache="SegmentaciónDeDatos_Mes16" caption="Mes" columnCount="2" rowHeight="241300"/>
  <slicer name="Provincia 19" cache="SegmentaciónDeDatos_Provincia19" caption="Provincia" rowHeight="241300"/>
  <slicer name="Comuna 19" cache="SegmentaciónDeDatos_Comuna19" caption="Comuna" columnCount="2" rowHeight="241300"/>
  <slicer name="Mes 17" cache="SegmentaciónDeDatos_Mes17" caption="Mes" columnCount="2" rowHeight="241300"/>
</slicers>
</file>

<file path=xl/slicers/slicer8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20" cache="SegmentaciónDeDatos_Provincia20" caption="Provincia" rowHeight="241300"/>
  <slicer name="Comuna 20" cache="SegmentaciónDeDatos_Comuna20" caption="Comuna" columnCount="2" rowHeight="241300"/>
  <slicer name="Mes 18" cache="SegmentaciónDeDatos_Mes18" caption="Mes" columnCount="2" rowHeight="241300"/>
  <slicer name="Provincia 21" cache="SegmentaciónDeDatos_Provincia21" caption="Provincia" rowHeight="241300"/>
  <slicer name="Comuna 21" cache="SegmentaciónDeDatos_Comuna21" caption="Comuna" columnCount="2" rowHeight="241300"/>
  <slicer name="Mes 19" cache="SegmentaciónDeDatos_Mes19" caption="Mes" columnCount="2" rowHeight="241300"/>
</slicers>
</file>

<file path=xl/slicers/slicer9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6" cache="SegmentaciónDeDatos_Provincia6" caption="Provincia" rowHeight="241300"/>
  <slicer name="Comuna 6" cache="SegmentaciónDeDatos_Comuna6" caption="Comuna" columnCount="2" rowHeight="241300"/>
  <slicer name="Mes 4" cache="SegmentaciónDeDatos_Mes4" caption="Mes" columnCount="2" rowHeight="241300"/>
</slicers>
</file>

<file path=xl/slicers/slicer10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7" cache="SegmentaciónDeDatos_Provincia7" caption="Provincia" rowHeight="241300"/>
  <slicer name="Comuna 7" cache="SegmentaciónDeDatos_Comuna7" caption="Comuna" columnCount="2" rowHeight="241300"/>
  <slicer name="Mes 5" cache="SegmentaciónDeDatos_Mes5" caption="Mes" columnCount="2" rowHeight="241300"/>
</slicers>
</file>

<file path=xl/slicers/slicer1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8" cache="SegmentaciónDeDatos_Provincia8" caption="Provincia" rowHeight="241300"/>
  <slicer name="Comuna 8" cache="SegmentaciónDeDatos_Comuna8" caption="Comuna" columnCount="2" rowHeight="241300"/>
  <slicer name="Mes 6" cache="SegmentaciónDeDatos_Mes6" caption="Mes" columnCount="2" rowHeight="241300"/>
</slicers>
</file>

<file path=xl/slicers/slicer12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11" cache="SegmentaciónDeDatos_Provincia11" caption="Provincia" rowHeight="241300"/>
  <slicer name="Comuna 11" cache="SegmentaciónDeDatos_Comuna11" caption="Comuna" columnCount="2" rowHeight="241300"/>
  <slicer name="Mes 9" cache="SegmentaciónDeDatos_Mes9" caption="Mes" columnCount="2" rowHeight="241300"/>
  <slicer name="Provincia 14" cache="SegmentaciónDeDatos_Provincia14" caption="Provincia" rowHeight="241300"/>
  <slicer name="Comuna 14" cache="SegmentaciónDeDatos_Comuna14" caption="Comuna" columnCount="2" rowHeight="241300"/>
  <slicer name="Mes 12" cache="SegmentaciónDeDatos_Mes12" caption="Mes" columnCount="2" rowHeight="241300"/>
</slicers>
</file>

<file path=xl/slicers/slicer13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9" cache="SegmentaciónDeDatos_Provincia9" caption="Provincia" rowHeight="241300"/>
  <slicer name="Comuna 9" cache="SegmentaciónDeDatos_Comuna9" caption="Comuna" columnCount="2" rowHeight="241300"/>
  <slicer name="Mes 7" cache="SegmentaciónDeDatos_Mes7" caption="Mes" columnCount="2" rowHeight="241300"/>
</slicers>
</file>

<file path=xl/slicers/slicer14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10" cache="SegmentaciónDeDatos_Provincia10" caption="Provincia" rowHeight="241300"/>
  <slicer name="Comuna 10" cache="SegmentaciónDeDatos_Comuna10" caption="Comuna" columnCount="2" rowHeight="241300"/>
  <slicer name="Mes 8" cache="SegmentaciónDeDatos_Mes8" caption="Mes" columnCount="2" rowHeight="241300"/>
</slicers>
</file>

<file path=xl/slicers/slicer15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12" cache="SegmentaciónDeDatos_Provincia12" caption="Provincia" rowHeight="241300"/>
  <slicer name="Comuna 12" cache="SegmentaciónDeDatos_Comuna12" caption="Comuna" columnCount="2" rowHeight="241300"/>
  <slicer name="Mes 10" cache="SegmentaciónDeDatos_Mes10" caption="Mes" columnCount="2" rowHeight="241300"/>
  <slicer name="Provincia 13" cache="SegmentaciónDeDatos_Provincia13" caption="Provincia" rowHeight="241300"/>
  <slicer name="Comuna 13" cache="SegmentaciónDeDatos_Comuna13" caption="Comuna" columnCount="2" rowHeight="241300"/>
  <slicer name="Mes 11" cache="SegmentaciónDeDatos_Mes11" caption="Mes" columnCount="2" rowHeight="241300"/>
</slicers>
</file>

<file path=xl/slicers/slicer16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15" cache="SegmentaciónDeDatos_Provincia15" caption="Provincia" rowHeight="241300"/>
  <slicer name="Comuna 15" cache="SegmentaciónDeDatos_Comuna15" caption="Comuna" columnCount="2" rowHeight="241300"/>
  <slicer name="Mes 13" cache="SegmentaciónDeDatos_Mes13" caption="Mes" columnCount="2" rowHeight="241300"/>
  <slicer name="Provincia 16" cache="SegmentaciónDeDatos_Provincia16" caption="Provincia" rowHeight="241300"/>
  <slicer name="Comuna 16" cache="SegmentaciónDeDatos_Comuna16" caption="Comuna" columnCount="2" rowHeight="241300"/>
  <slicer name="Mes 14" cache="SegmentaciónDeDatos_Mes14" caption="Mes" columnCount="2" rowHeight="241300"/>
</slicers>
</file>

<file path=xl/tables/table1.xml><?xml version="1.0" encoding="utf-8"?>
<table xmlns="http://schemas.openxmlformats.org/spreadsheetml/2006/main" id="4" name="Tabla4" displayName="Tabla4" ref="A3:D136" totalsRowShown="0">
  <autoFilter ref="A3:D136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a1" displayName="Tabla1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a2" displayName="Tabla2" ref="A1:D20" totalsRowShown="0">
  <autoFilter ref="A1:D20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la3" displayName="Tabla3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a5" displayName="Tabla5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a6" displayName="Tabla6" ref="A1:D20" totalsRowShown="0">
  <autoFilter ref="A1:D20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9" name="Tabla19" displayName="Tabla19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20" name="Tabla20" displayName="Tabla20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21" name="Tabla21" displayName="Tabla21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22" name="Tabla22" displayName="Tabla22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23" name="Tabla23" displayName="Tabla23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8" name="Tabla8" displayName="Tabla8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9" name="Tabla9" displayName="Tabla9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0" name="Tabla10" displayName="Tabla10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4" name="Tabla14" displayName="Tabla14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la16" displayName="Tabla16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2" name="Tabla12" displayName="Tabla12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3" name="Tabla13" displayName="Tabla13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1" name="Tabla11" displayName="Tabla11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15" name="Tabla15" displayName="Tabla15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17" name="Tabla17" displayName="Tabla17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18" name="Tabla18" displayName="Tabla18" ref="A1:D134" totalsRowShown="0">
  <autoFilter ref="A1:D134"/>
  <tableColumns count="4">
    <tableColumn id="1" name="Provincia"/>
    <tableColumn id="2" name="Comuna"/>
    <tableColumn id="3" name="Mes"/>
    <tableColumn id="4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microsoft.com/office/2007/relationships/slicer" Target="../slicers/slicer2.x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6.xml"/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Relationship Id="rId4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2" Type="http://schemas.microsoft.com/office/2007/relationships/slicer" Target="../slicers/slicer3.xml"/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2" Type="http://schemas.microsoft.com/office/2007/relationships/slicer" Target="../slicers/slicer4.xml"/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1.xml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Relationship Id="rId4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2" Type="http://schemas.microsoft.com/office/2007/relationships/slicer" Target="../slicers/slicer5.xml"/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4.xml"/><Relationship Id="rId2" Type="http://schemas.openxmlformats.org/officeDocument/2006/relationships/pivotTable" Target="../pivotTables/pivotTable13.xml"/><Relationship Id="rId1" Type="http://schemas.openxmlformats.org/officeDocument/2006/relationships/pivotTable" Target="../pivotTables/pivotTable12.xml"/><Relationship Id="rId4" Type="http://schemas.openxmlformats.org/officeDocument/2006/relationships/table" Target="../tables/table5.xml"/></Relationships>
</file>

<file path=xl/worksheets/_rels/sheet12.xml.rels><?xml version="1.0" encoding="UTF-8" standalone="yes"?>
<Relationships xmlns="http://schemas.openxmlformats.org/package/2006/relationships"><Relationship Id="rId2" Type="http://schemas.microsoft.com/office/2007/relationships/slicer" Target="../slicers/slicer6.xml"/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pivotTable" Target="../pivotTables/pivotTable16.xml"/><Relationship Id="rId1" Type="http://schemas.openxmlformats.org/officeDocument/2006/relationships/pivotTable" Target="../pivotTables/pivotTable15.xml"/></Relationships>
</file>

<file path=xl/worksheets/_rels/sheet14.xml.rels><?xml version="1.0" encoding="UTF-8" standalone="yes"?>
<Relationships xmlns="http://schemas.openxmlformats.org/package/2006/relationships"><Relationship Id="rId2" Type="http://schemas.microsoft.com/office/2007/relationships/slicer" Target="../slicers/slicer7.xml"/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9.xml"/><Relationship Id="rId2" Type="http://schemas.openxmlformats.org/officeDocument/2006/relationships/pivotTable" Target="../pivotTables/pivotTable18.xml"/><Relationship Id="rId1" Type="http://schemas.openxmlformats.org/officeDocument/2006/relationships/pivotTable" Target="../pivotTables/pivotTable17.xml"/><Relationship Id="rId4" Type="http://schemas.openxmlformats.org/officeDocument/2006/relationships/table" Target="../tables/table7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22.xml"/><Relationship Id="rId2" Type="http://schemas.openxmlformats.org/officeDocument/2006/relationships/pivotTable" Target="../pivotTables/pivotTable21.xml"/><Relationship Id="rId1" Type="http://schemas.openxmlformats.org/officeDocument/2006/relationships/pivotTable" Target="../pivotTables/pivotTable20.xml"/><Relationship Id="rId4" Type="http://schemas.openxmlformats.org/officeDocument/2006/relationships/table" Target="../tables/table8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25.xml"/><Relationship Id="rId2" Type="http://schemas.openxmlformats.org/officeDocument/2006/relationships/pivotTable" Target="../pivotTables/pivotTable24.xml"/><Relationship Id="rId1" Type="http://schemas.openxmlformats.org/officeDocument/2006/relationships/pivotTable" Target="../pivotTables/pivotTable23.xml"/><Relationship Id="rId4" Type="http://schemas.openxmlformats.org/officeDocument/2006/relationships/table" Target="../tables/table9.xml"/></Relationships>
</file>

<file path=xl/worksheets/_rels/sheet18.xml.rels><?xml version="1.0" encoding="UTF-8" standalone="yes"?>
<Relationships xmlns="http://schemas.openxmlformats.org/package/2006/relationships"><Relationship Id="rId2" Type="http://schemas.microsoft.com/office/2007/relationships/slicer" Target="../slicers/slicer8.xml"/><Relationship Id="rId1" Type="http://schemas.openxmlformats.org/officeDocument/2006/relationships/drawing" Target="../drawings/drawing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28.xml"/><Relationship Id="rId2" Type="http://schemas.openxmlformats.org/officeDocument/2006/relationships/pivotTable" Target="../pivotTables/pivotTable27.xml"/><Relationship Id="rId1" Type="http://schemas.openxmlformats.org/officeDocument/2006/relationships/pivotTable" Target="../pivotTables/pivotTable26.xml"/><Relationship Id="rId4" Type="http://schemas.openxmlformats.org/officeDocument/2006/relationships/table" Target="../tables/table10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1.xml"/><Relationship Id="rId2" Type="http://schemas.openxmlformats.org/officeDocument/2006/relationships/pivotTable" Target="../pivotTables/pivotTable30.xml"/><Relationship Id="rId1" Type="http://schemas.openxmlformats.org/officeDocument/2006/relationships/pivotTable" Target="../pivotTables/pivotTable29.xml"/><Relationship Id="rId4" Type="http://schemas.openxmlformats.org/officeDocument/2006/relationships/table" Target="../tables/table11.xml"/></Relationships>
</file>

<file path=xl/worksheets/_rels/sheet21.xml.rels><?xml version="1.0" encoding="UTF-8" standalone="yes"?>
<Relationships xmlns="http://schemas.openxmlformats.org/package/2006/relationships"><Relationship Id="rId2" Type="http://schemas.microsoft.com/office/2007/relationships/slicer" Target="../slicers/slicer9.xml"/><Relationship Id="rId1" Type="http://schemas.openxmlformats.org/officeDocument/2006/relationships/drawing" Target="../drawings/drawing9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4.xml"/><Relationship Id="rId2" Type="http://schemas.openxmlformats.org/officeDocument/2006/relationships/pivotTable" Target="../pivotTables/pivotTable33.xml"/><Relationship Id="rId1" Type="http://schemas.openxmlformats.org/officeDocument/2006/relationships/pivotTable" Target="../pivotTables/pivotTable32.xml"/><Relationship Id="rId4" Type="http://schemas.openxmlformats.org/officeDocument/2006/relationships/table" Target="../tables/table12.xml"/></Relationships>
</file>

<file path=xl/worksheets/_rels/sheet23.xml.rels><?xml version="1.0" encoding="UTF-8" standalone="yes"?>
<Relationships xmlns="http://schemas.openxmlformats.org/package/2006/relationships"><Relationship Id="rId2" Type="http://schemas.microsoft.com/office/2007/relationships/slicer" Target="../slicers/slicer10.xml"/><Relationship Id="rId1" Type="http://schemas.openxmlformats.org/officeDocument/2006/relationships/drawing" Target="../drawings/drawing10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7.xml"/><Relationship Id="rId2" Type="http://schemas.openxmlformats.org/officeDocument/2006/relationships/pivotTable" Target="../pivotTables/pivotTable36.xml"/><Relationship Id="rId1" Type="http://schemas.openxmlformats.org/officeDocument/2006/relationships/pivotTable" Target="../pivotTables/pivotTable35.xml"/><Relationship Id="rId4" Type="http://schemas.openxmlformats.org/officeDocument/2006/relationships/table" Target="../tables/table13.xml"/></Relationships>
</file>

<file path=xl/worksheets/_rels/sheet25.xml.rels><?xml version="1.0" encoding="UTF-8" standalone="yes"?>
<Relationships xmlns="http://schemas.openxmlformats.org/package/2006/relationships"><Relationship Id="rId2" Type="http://schemas.microsoft.com/office/2007/relationships/slicer" Target="../slicers/slicer11.xml"/><Relationship Id="rId1" Type="http://schemas.openxmlformats.org/officeDocument/2006/relationships/drawing" Target="../drawings/drawing11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0.xml"/><Relationship Id="rId2" Type="http://schemas.openxmlformats.org/officeDocument/2006/relationships/pivotTable" Target="../pivotTables/pivotTable39.xml"/><Relationship Id="rId1" Type="http://schemas.openxmlformats.org/officeDocument/2006/relationships/pivotTable" Target="../pivotTables/pivotTable38.xml"/><Relationship Id="rId4" Type="http://schemas.openxmlformats.org/officeDocument/2006/relationships/table" Target="../tables/table14.xml"/></Relationships>
</file>

<file path=xl/worksheets/_rels/sheet27.xml.rels><?xml version="1.0" encoding="UTF-8" standalone="yes"?>
<Relationships xmlns="http://schemas.openxmlformats.org/package/2006/relationships"><Relationship Id="rId2" Type="http://schemas.microsoft.com/office/2007/relationships/slicer" Target="../slicers/slicer12.xml"/><Relationship Id="rId1" Type="http://schemas.openxmlformats.org/officeDocument/2006/relationships/drawing" Target="../drawings/drawing12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3.xml"/><Relationship Id="rId2" Type="http://schemas.openxmlformats.org/officeDocument/2006/relationships/pivotTable" Target="../pivotTables/pivotTable42.xml"/><Relationship Id="rId1" Type="http://schemas.openxmlformats.org/officeDocument/2006/relationships/pivotTable" Target="../pivotTables/pivotTable41.xml"/><Relationship Id="rId4" Type="http://schemas.openxmlformats.org/officeDocument/2006/relationships/table" Target="../tables/table15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6.xml"/><Relationship Id="rId2" Type="http://schemas.openxmlformats.org/officeDocument/2006/relationships/pivotTable" Target="../pivotTables/pivotTable45.xml"/><Relationship Id="rId1" Type="http://schemas.openxmlformats.org/officeDocument/2006/relationships/pivotTable" Target="../pivotTables/pivotTable44.xml"/><Relationship Id="rId4" Type="http://schemas.openxmlformats.org/officeDocument/2006/relationships/table" Target="../tables/table16.xml"/></Relationships>
</file>

<file path=xl/worksheets/_rels/sheet30.xml.rels><?xml version="1.0" encoding="UTF-8" standalone="yes"?>
<Relationships xmlns="http://schemas.openxmlformats.org/package/2006/relationships"><Relationship Id="rId2" Type="http://schemas.microsoft.com/office/2007/relationships/slicer" Target="../slicers/slicer13.xml"/><Relationship Id="rId1" Type="http://schemas.openxmlformats.org/officeDocument/2006/relationships/drawing" Target="../drawings/drawing13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9.xml"/><Relationship Id="rId2" Type="http://schemas.openxmlformats.org/officeDocument/2006/relationships/pivotTable" Target="../pivotTables/pivotTable48.xml"/><Relationship Id="rId1" Type="http://schemas.openxmlformats.org/officeDocument/2006/relationships/pivotTable" Target="../pivotTables/pivotTable47.xml"/><Relationship Id="rId4" Type="http://schemas.openxmlformats.org/officeDocument/2006/relationships/table" Target="../tables/table17.xml"/></Relationships>
</file>

<file path=xl/worksheets/_rels/sheet33.xml.rels><?xml version="1.0" encoding="UTF-8" standalone="yes"?>
<Relationships xmlns="http://schemas.openxmlformats.org/package/2006/relationships"><Relationship Id="rId2" Type="http://schemas.microsoft.com/office/2007/relationships/slicer" Target="../slicers/slicer14.xml"/><Relationship Id="rId1" Type="http://schemas.openxmlformats.org/officeDocument/2006/relationships/drawing" Target="../drawings/drawing14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52.xml"/><Relationship Id="rId2" Type="http://schemas.openxmlformats.org/officeDocument/2006/relationships/pivotTable" Target="../pivotTables/pivotTable51.xml"/><Relationship Id="rId1" Type="http://schemas.openxmlformats.org/officeDocument/2006/relationships/pivotTable" Target="../pivotTables/pivotTable50.xml"/><Relationship Id="rId4" Type="http://schemas.openxmlformats.org/officeDocument/2006/relationships/table" Target="../tables/table18.xml"/></Relationships>
</file>

<file path=xl/worksheets/_rels/sheet35.xml.rels><?xml version="1.0" encoding="UTF-8" standalone="yes"?>
<Relationships xmlns="http://schemas.openxmlformats.org/package/2006/relationships"><Relationship Id="rId2" Type="http://schemas.microsoft.com/office/2007/relationships/slicer" Target="../slicers/slicer15.xml"/><Relationship Id="rId1" Type="http://schemas.openxmlformats.org/officeDocument/2006/relationships/drawing" Target="../drawings/drawing15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55.xml"/><Relationship Id="rId2" Type="http://schemas.openxmlformats.org/officeDocument/2006/relationships/pivotTable" Target="../pivotTables/pivotTable54.xml"/><Relationship Id="rId1" Type="http://schemas.openxmlformats.org/officeDocument/2006/relationships/pivotTable" Target="../pivotTables/pivotTable53.xml"/><Relationship Id="rId4" Type="http://schemas.openxmlformats.org/officeDocument/2006/relationships/table" Target="../tables/table19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58.xml"/><Relationship Id="rId2" Type="http://schemas.openxmlformats.org/officeDocument/2006/relationships/pivotTable" Target="../pivotTables/pivotTable57.xml"/><Relationship Id="rId1" Type="http://schemas.openxmlformats.org/officeDocument/2006/relationships/pivotTable" Target="../pivotTables/pivotTable56.xml"/><Relationship Id="rId4" Type="http://schemas.openxmlformats.org/officeDocument/2006/relationships/table" Target="../tables/table20.xml"/></Relationships>
</file>

<file path=xl/worksheets/_rels/sheet38.xml.rels><?xml version="1.0" encoding="UTF-8" standalone="yes"?>
<Relationships xmlns="http://schemas.openxmlformats.org/package/2006/relationships"><Relationship Id="rId2" Type="http://schemas.microsoft.com/office/2007/relationships/slicer" Target="../slicers/slicer16.xml"/><Relationship Id="rId1" Type="http://schemas.openxmlformats.org/officeDocument/2006/relationships/drawing" Target="../drawings/drawing16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61.xml"/><Relationship Id="rId2" Type="http://schemas.openxmlformats.org/officeDocument/2006/relationships/pivotTable" Target="../pivotTables/pivotTable60.xml"/><Relationship Id="rId1" Type="http://schemas.openxmlformats.org/officeDocument/2006/relationships/pivotTable" Target="../pivotTables/pivotTable59.xml"/><Relationship Id="rId4" Type="http://schemas.openxmlformats.org/officeDocument/2006/relationships/table" Target="../tables/table21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64.xml"/><Relationship Id="rId2" Type="http://schemas.openxmlformats.org/officeDocument/2006/relationships/pivotTable" Target="../pivotTables/pivotTable63.xml"/><Relationship Id="rId1" Type="http://schemas.openxmlformats.org/officeDocument/2006/relationships/pivotTable" Target="../pivotTables/pivotTable62.xml"/><Relationship Id="rId4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80" zoomScaleNormal="80" workbookViewId="0"/>
  </sheetViews>
  <sheetFormatPr baseColWidth="10" defaultRowHeight="15" x14ac:dyDescent="0.25"/>
  <cols>
    <col min="1" max="1" width="41.85546875" style="5" customWidth="1"/>
    <col min="2" max="6" width="11.42578125" style="5"/>
    <col min="7" max="7" width="3.7109375" style="5" bestFit="1" customWidth="1"/>
    <col min="8" max="8" width="108.5703125" style="5" bestFit="1" customWidth="1"/>
    <col min="9" max="9" width="11.5703125" style="5" bestFit="1" customWidth="1"/>
    <col min="10" max="16384" width="11.42578125" style="5"/>
  </cols>
  <sheetData>
    <row r="1" spans="1:9" x14ac:dyDescent="0.25">
      <c r="A1" s="6" t="s">
        <v>21</v>
      </c>
    </row>
    <row r="2" spans="1:9" x14ac:dyDescent="0.25">
      <c r="A2" s="6" t="s">
        <v>22</v>
      </c>
    </row>
    <row r="3" spans="1:9" x14ac:dyDescent="0.25">
      <c r="A3" s="6" t="s">
        <v>23</v>
      </c>
    </row>
    <row r="4" spans="1:9" x14ac:dyDescent="0.25">
      <c r="A4" s="6" t="s">
        <v>24</v>
      </c>
    </row>
    <row r="5" spans="1:9" x14ac:dyDescent="0.25">
      <c r="A5" s="6" t="s">
        <v>25</v>
      </c>
    </row>
    <row r="6" spans="1:9" ht="15.75" thickBot="1" x14ac:dyDescent="0.3">
      <c r="A6" s="6"/>
    </row>
    <row r="7" spans="1:9" ht="19.5" thickBot="1" x14ac:dyDescent="0.35">
      <c r="G7" s="28" t="s">
        <v>26</v>
      </c>
      <c r="H7" s="27" t="s">
        <v>1</v>
      </c>
      <c r="I7" s="28" t="s">
        <v>41</v>
      </c>
    </row>
    <row r="8" spans="1:9" x14ac:dyDescent="0.25">
      <c r="G8" s="13">
        <v>1</v>
      </c>
      <c r="H8" s="18" t="s">
        <v>47</v>
      </c>
      <c r="I8" s="16" t="s">
        <v>42</v>
      </c>
    </row>
    <row r="9" spans="1:9" x14ac:dyDescent="0.25">
      <c r="G9" s="14">
        <v>2</v>
      </c>
      <c r="H9" s="18" t="s">
        <v>48</v>
      </c>
      <c r="I9" s="17" t="s">
        <v>42</v>
      </c>
    </row>
    <row r="10" spans="1:9" x14ac:dyDescent="0.25">
      <c r="G10" s="14">
        <v>3</v>
      </c>
      <c r="H10" s="18" t="s">
        <v>49</v>
      </c>
      <c r="I10" s="17" t="s">
        <v>42</v>
      </c>
    </row>
    <row r="11" spans="1:9" x14ac:dyDescent="0.25">
      <c r="G11" s="14">
        <v>4</v>
      </c>
      <c r="H11" s="18" t="s">
        <v>121</v>
      </c>
      <c r="I11" s="17" t="s">
        <v>42</v>
      </c>
    </row>
    <row r="12" spans="1:9" x14ac:dyDescent="0.25">
      <c r="G12" s="14">
        <v>5</v>
      </c>
      <c r="H12" s="18" t="s">
        <v>51</v>
      </c>
      <c r="I12" s="17" t="s">
        <v>42</v>
      </c>
    </row>
    <row r="13" spans="1:9" x14ac:dyDescent="0.25">
      <c r="G13" s="14">
        <v>6</v>
      </c>
      <c r="H13" s="18" t="s">
        <v>66</v>
      </c>
      <c r="I13" s="17" t="s">
        <v>42</v>
      </c>
    </row>
    <row r="14" spans="1:9" x14ac:dyDescent="0.25">
      <c r="G14" s="14">
        <v>7</v>
      </c>
      <c r="H14" s="29" t="s">
        <v>58</v>
      </c>
      <c r="I14" s="17" t="s">
        <v>42</v>
      </c>
    </row>
    <row r="15" spans="1:9" x14ac:dyDescent="0.25">
      <c r="G15" s="13">
        <v>8</v>
      </c>
      <c r="H15" s="24" t="s">
        <v>59</v>
      </c>
      <c r="I15" s="17" t="s">
        <v>50</v>
      </c>
    </row>
    <row r="16" spans="1:9" x14ac:dyDescent="0.25">
      <c r="G16" s="13">
        <v>9</v>
      </c>
      <c r="H16" s="18" t="s">
        <v>43</v>
      </c>
      <c r="I16" s="17" t="s">
        <v>50</v>
      </c>
    </row>
    <row r="17" spans="1:9" x14ac:dyDescent="0.25">
      <c r="G17" s="13">
        <v>10</v>
      </c>
      <c r="H17" s="18" t="s">
        <v>44</v>
      </c>
      <c r="I17" s="17" t="s">
        <v>42</v>
      </c>
    </row>
    <row r="18" spans="1:9" x14ac:dyDescent="0.25">
      <c r="G18" s="13">
        <v>11</v>
      </c>
      <c r="H18" s="18" t="s">
        <v>45</v>
      </c>
      <c r="I18" s="17" t="s">
        <v>42</v>
      </c>
    </row>
    <row r="19" spans="1:9" x14ac:dyDescent="0.25">
      <c r="G19" s="13">
        <v>12</v>
      </c>
      <c r="H19" s="18" t="s">
        <v>46</v>
      </c>
      <c r="I19" s="17" t="s">
        <v>42</v>
      </c>
    </row>
    <row r="20" spans="1:9" x14ac:dyDescent="0.25">
      <c r="A20" s="12"/>
      <c r="G20" s="13">
        <v>13</v>
      </c>
      <c r="H20" s="29" t="s">
        <v>60</v>
      </c>
      <c r="I20" s="17" t="s">
        <v>42</v>
      </c>
    </row>
    <row r="21" spans="1:9" x14ac:dyDescent="0.25">
      <c r="A21" s="12"/>
      <c r="G21" s="13">
        <v>14</v>
      </c>
      <c r="H21" s="29" t="s">
        <v>61</v>
      </c>
      <c r="I21" s="17" t="s">
        <v>42</v>
      </c>
    </row>
    <row r="22" spans="1:9" x14ac:dyDescent="0.25">
      <c r="G22" s="13">
        <v>15</v>
      </c>
      <c r="H22" s="24" t="s">
        <v>62</v>
      </c>
      <c r="I22" s="17" t="s">
        <v>50</v>
      </c>
    </row>
    <row r="23" spans="1:9" x14ac:dyDescent="0.25">
      <c r="G23" s="15">
        <v>16</v>
      </c>
      <c r="H23" s="26" t="s">
        <v>52</v>
      </c>
      <c r="I23" s="15" t="s">
        <v>63</v>
      </c>
    </row>
    <row r="24" spans="1:9" x14ac:dyDescent="0.25">
      <c r="G24" s="14">
        <v>17</v>
      </c>
      <c r="H24" s="29" t="s">
        <v>119</v>
      </c>
      <c r="I24" s="17" t="s">
        <v>42</v>
      </c>
    </row>
    <row r="25" spans="1:9" ht="15.75" thickBot="1" x14ac:dyDescent="0.3">
      <c r="G25" s="33">
        <v>18</v>
      </c>
      <c r="H25" s="25" t="s">
        <v>120</v>
      </c>
      <c r="I25" s="34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customWidth="1"/>
    <col min="3" max="3" width="11.5703125" bestFit="1" customWidth="1"/>
    <col min="4" max="4" width="8.85546875" customWidth="1"/>
    <col min="5" max="6" width="7.42578125" bestFit="1" customWidth="1"/>
    <col min="7" max="7" width="7.28515625" bestFit="1" customWidth="1"/>
    <col min="8" max="8" width="7" customWidth="1"/>
    <col min="9" max="9" width="9.85546875" hidden="1" customWidth="1"/>
    <col min="10" max="10" width="9.5703125" hidden="1" customWidth="1"/>
    <col min="11" max="11" width="11" hidden="1" customWidth="1"/>
    <col min="12" max="12" width="9.85546875" hidden="1" customWidth="1"/>
    <col min="13" max="13" width="9.140625" hidden="1" customWidth="1"/>
  </cols>
  <sheetData>
    <row r="1" spans="1:14" x14ac:dyDescent="0.25">
      <c r="A1" s="39" t="s">
        <v>0</v>
      </c>
      <c r="B1" s="42" t="s">
        <v>53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8" customHeight="1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>
        <f>IFERROR(VLOOKUP($A4,'[2]01'!$G$3:$O$87,2,FALSE),0)</f>
        <v>8</v>
      </c>
      <c r="C4" s="19">
        <f>IFERROR(VLOOKUP($A4,'[2]01'!$G$3:$O$87,3,FALSE),0)</f>
        <v>9</v>
      </c>
      <c r="D4" s="19">
        <f>IFERROR(VLOOKUP($A4,'[2]01'!$G$3:$O$87,4,FALSE),0)</f>
        <v>18</v>
      </c>
      <c r="E4" s="19">
        <f>IFERROR(VLOOKUP($A4,'[2]01'!$G$3:$O$87,5,FALSE),0)</f>
        <v>23</v>
      </c>
      <c r="F4" s="19">
        <f>IFERROR(VLOOKUP($A4,'[2]01'!$G$3:$O$87,6,FALSE),0)</f>
        <v>110</v>
      </c>
      <c r="G4" s="19">
        <f>IFERROR(VLOOKUP($A4,'[2]01'!$G$3:$O$87,7,FALSE),0)</f>
        <v>48</v>
      </c>
      <c r="H4" s="19">
        <f>IFERROR(VLOOKUP($A4,'[2]01'!$G$3:$O$87,8,FALSE),0)</f>
        <v>108</v>
      </c>
      <c r="I4" s="19"/>
      <c r="J4" s="19"/>
      <c r="K4" s="19"/>
      <c r="L4" s="19"/>
      <c r="M4" s="19"/>
      <c r="N4" s="19">
        <f>SUM(B4:M4)</f>
        <v>324</v>
      </c>
    </row>
    <row r="5" spans="1:14" x14ac:dyDescent="0.25">
      <c r="A5" s="1" t="s">
        <v>102</v>
      </c>
      <c r="B5" s="19">
        <f>IFERROR(VLOOKUP($A5,'[2]01'!$G$3:$O$87,2,FALSE),0)</f>
        <v>0</v>
      </c>
      <c r="C5" s="19">
        <f>IFERROR(VLOOKUP($A5,'[2]01'!$G$3:$O$87,3,FALSE),0)</f>
        <v>0</v>
      </c>
      <c r="D5" s="19">
        <f>IFERROR(VLOOKUP($A5,'[2]01'!$G$3:$O$87,4,FALSE),0)</f>
        <v>0</v>
      </c>
      <c r="E5" s="19">
        <f>IFERROR(VLOOKUP($A5,'[2]01'!$G$3:$O$87,5,FALSE),0)</f>
        <v>0</v>
      </c>
      <c r="F5" s="19">
        <f>IFERROR(VLOOKUP($A5,'[2]01'!$G$3:$O$87,6,FALSE),0)</f>
        <v>15</v>
      </c>
      <c r="G5" s="19">
        <f>IFERROR(VLOOKUP($A5,'[2]01'!$G$3:$O$87,7,FALSE),0)</f>
        <v>0</v>
      </c>
      <c r="H5" s="19">
        <f>IFERROR(VLOOKUP($A5,'[2]01'!$G$3:$O$87,8,FALSE),0)</f>
        <v>0</v>
      </c>
      <c r="I5" s="19"/>
      <c r="J5" s="19"/>
      <c r="K5" s="19"/>
      <c r="L5" s="19"/>
      <c r="M5" s="19"/>
      <c r="N5" s="19">
        <f t="shared" ref="N5:N17" si="0">SUM(B5:M5)</f>
        <v>15</v>
      </c>
    </row>
    <row r="6" spans="1:14" x14ac:dyDescent="0.25">
      <c r="A6" s="2" t="s">
        <v>3</v>
      </c>
      <c r="B6" s="19">
        <f>IFERROR(VLOOKUP($A6,'[2]01'!$G$3:$O$87,2,FALSE),0)</f>
        <v>191</v>
      </c>
      <c r="C6" s="19">
        <f>IFERROR(VLOOKUP($A6,'[2]01'!$G$3:$O$87,3,FALSE),0)</f>
        <v>153</v>
      </c>
      <c r="D6" s="19">
        <f>IFERROR(VLOOKUP($A6,'[2]01'!$G$3:$O$87,4,FALSE),0)</f>
        <v>310</v>
      </c>
      <c r="E6" s="19">
        <f>IFERROR(VLOOKUP($A6,'[2]01'!$G$3:$O$87,5,FALSE),0)</f>
        <v>397</v>
      </c>
      <c r="F6" s="19">
        <f>IFERROR(VLOOKUP($A6,'[2]01'!$G$3:$O$87,6,FALSE),0)-F20</f>
        <v>467</v>
      </c>
      <c r="G6" s="19">
        <f>IFERROR(VLOOKUP($A6,'[2]01'!$G$3:$O$87,7,FALSE),0)</f>
        <v>185</v>
      </c>
      <c r="H6" s="19">
        <f>IFERROR(VLOOKUP($A6,'[2]01'!$G$3:$O$87,8,FALSE),0)</f>
        <v>414</v>
      </c>
      <c r="I6" s="19"/>
      <c r="J6" s="19"/>
      <c r="K6" s="19"/>
      <c r="L6" s="19"/>
      <c r="M6" s="19"/>
      <c r="N6" s="19">
        <f t="shared" si="0"/>
        <v>2117</v>
      </c>
    </row>
    <row r="7" spans="1:14" x14ac:dyDescent="0.25">
      <c r="A7" s="2" t="s">
        <v>30</v>
      </c>
      <c r="B7" s="19">
        <f>IFERROR(VLOOKUP($A7,'[2]01'!$G$3:$O$87,2,FALSE),0)-B26</f>
        <v>0</v>
      </c>
      <c r="C7" s="19">
        <f>IFERROR(VLOOKUP($A7,'[2]01'!$G$3:$O$87,3,FALSE),0)-C26</f>
        <v>0</v>
      </c>
      <c r="D7" s="19">
        <f>IFERROR(VLOOKUP($A7,'[2]01'!$G$3:$O$87,4,FALSE),0)-D26</f>
        <v>55</v>
      </c>
      <c r="E7" s="19">
        <f>IFERROR(VLOOKUP($A7,'[2]01'!$G$3:$O$87,5,FALSE),0)</f>
        <v>0</v>
      </c>
      <c r="F7" s="19">
        <f>IFERROR(VLOOKUP($A7,'[2]01'!$G$3:$O$87,6,FALSE),0)</f>
        <v>0</v>
      </c>
      <c r="G7" s="19">
        <f>IFERROR(VLOOKUP($A7,'[2]01'!$G$3:$O$87,7,FALSE),0)-G26</f>
        <v>0</v>
      </c>
      <c r="H7" s="19">
        <f>IFERROR(VLOOKUP($A7,'[2]01'!$G$3:$O$87,8,FALSE),0)</f>
        <v>23</v>
      </c>
      <c r="I7" s="19"/>
      <c r="J7" s="19"/>
      <c r="K7" s="19"/>
      <c r="L7" s="19"/>
      <c r="M7" s="19"/>
      <c r="N7" s="19">
        <f t="shared" si="0"/>
        <v>78</v>
      </c>
    </row>
    <row r="8" spans="1:14" x14ac:dyDescent="0.25">
      <c r="A8" s="2" t="s">
        <v>31</v>
      </c>
      <c r="B8" s="19">
        <f>IFERROR(VLOOKUP($A8,'[2]01'!$G$3:$O$87,2,FALSE),0)</f>
        <v>0</v>
      </c>
      <c r="C8" s="19">
        <f>IFERROR(VLOOKUP($A8,'[2]01'!$G$3:$O$87,3,FALSE),0)</f>
        <v>0</v>
      </c>
      <c r="D8" s="19">
        <f>IFERROR(VLOOKUP($A8,'[2]01'!$G$3:$O$87,4,FALSE),0)</f>
        <v>0</v>
      </c>
      <c r="E8" s="19">
        <f>IFERROR(VLOOKUP($A8,'[2]01'!$G$3:$O$87,5,FALSE),0)</f>
        <v>0</v>
      </c>
      <c r="F8" s="19">
        <f>IFERROR(VLOOKUP($A8,'[2]01'!$G$3:$O$87,6,FALSE),0)</f>
        <v>8</v>
      </c>
      <c r="G8" s="19">
        <f>IFERROR(VLOOKUP($A8,'[2]01'!$G$3:$O$87,7,FALSE),0)</f>
        <v>0</v>
      </c>
      <c r="H8" s="19">
        <f>IFERROR(VLOOKUP($A8,'[2]01'!$G$3:$O$87,8,FALSE),0)</f>
        <v>11</v>
      </c>
      <c r="I8" s="19"/>
      <c r="J8" s="19"/>
      <c r="K8" s="19"/>
      <c r="L8" s="19"/>
      <c r="M8" s="19"/>
      <c r="N8" s="19">
        <f t="shared" si="0"/>
        <v>19</v>
      </c>
    </row>
    <row r="9" spans="1:14" x14ac:dyDescent="0.25">
      <c r="A9" s="2" t="s">
        <v>32</v>
      </c>
      <c r="B9" s="19">
        <f>IFERROR(VLOOKUP($A9,'[2]01'!$G$3:$O$87,2,FALSE),0)</f>
        <v>25</v>
      </c>
      <c r="C9" s="19">
        <f>IFERROR(VLOOKUP($A9,'[2]01'!$G$3:$O$87,3,FALSE),0)</f>
        <v>113</v>
      </c>
      <c r="D9" s="19">
        <f>IFERROR(VLOOKUP($A9,'[2]01'!$G$3:$O$87,4,FALSE),0)</f>
        <v>29</v>
      </c>
      <c r="E9" s="19">
        <f>IFERROR(VLOOKUP($A9,'[2]01'!$G$3:$O$87,5,FALSE),0)</f>
        <v>49</v>
      </c>
      <c r="F9" s="19">
        <f>IFERROR(VLOOKUP($A9,'[2]01'!$G$3:$O$87,6,FALSE),0)</f>
        <v>136</v>
      </c>
      <c r="G9" s="19">
        <f>IFERROR(VLOOKUP($A9,'[2]01'!$G$3:$O$87,7,FALSE),0)</f>
        <v>108</v>
      </c>
      <c r="H9" s="19">
        <f>IFERROR(VLOOKUP($A9,'[2]01'!$G$3:$O$87,8,FALSE),0)</f>
        <v>0</v>
      </c>
      <c r="I9" s="19"/>
      <c r="J9" s="19"/>
      <c r="K9" s="19"/>
      <c r="L9" s="19"/>
      <c r="M9" s="19"/>
      <c r="N9" s="19">
        <f t="shared" si="0"/>
        <v>460</v>
      </c>
    </row>
    <row r="10" spans="1:14" x14ac:dyDescent="0.25">
      <c r="A10" s="3" t="s">
        <v>8</v>
      </c>
      <c r="B10" s="19">
        <f>IFERROR(VLOOKUP($A10,'[2]01'!$G$3:$O$87,2,FALSE),0)</f>
        <v>0</v>
      </c>
      <c r="C10" s="19">
        <f>IFERROR(VLOOKUP($A10,'[2]01'!$G$3:$O$87,3,FALSE),0)</f>
        <v>0</v>
      </c>
      <c r="D10" s="20">
        <f>IFERROR(VLOOKUP($A10,'[2]01'!$G$3:$O$87,4,FALSE),0)</f>
        <v>0</v>
      </c>
      <c r="E10" s="20">
        <f>IFERROR(VLOOKUP($A10,'[2]01'!$G$3:$O$87,5,FALSE),0)</f>
        <v>0</v>
      </c>
      <c r="F10" s="20">
        <f>IFERROR(VLOOKUP($A10,'[2]01'!$G$3:$O$87,6,FALSE),0)</f>
        <v>0</v>
      </c>
      <c r="G10" s="20">
        <f>IFERROR(VLOOKUP($A10,'[2]01'!$G$3:$O$87,7,FALSE),0)</f>
        <v>0</v>
      </c>
      <c r="H10" s="20">
        <f>IFERROR(VLOOKUP($A10,'[2]01'!$G$3:$O$87,8,FALSE),0)</f>
        <v>0</v>
      </c>
      <c r="I10" s="20"/>
      <c r="J10" s="20"/>
      <c r="K10" s="20"/>
      <c r="L10" s="20"/>
      <c r="M10" s="20"/>
      <c r="N10" s="19">
        <f t="shared" si="0"/>
        <v>0</v>
      </c>
    </row>
    <row r="11" spans="1:14" x14ac:dyDescent="0.25">
      <c r="A11" s="1" t="s">
        <v>33</v>
      </c>
      <c r="B11" s="19">
        <f>IFERROR(VLOOKUP($A11,'[2]01'!$G$3:$O$87,2,FALSE),0)</f>
        <v>0</v>
      </c>
      <c r="C11" s="19">
        <f>IFERROR(VLOOKUP($A11,'[2]01'!$G$3:$O$87,3,FALSE),0)</f>
        <v>0</v>
      </c>
      <c r="D11" s="19">
        <f>IFERROR(VLOOKUP($A11,'[2]01'!$G$3:$O$87,4,FALSE),0)</f>
        <v>80</v>
      </c>
      <c r="E11" s="19">
        <f>IFERROR(VLOOKUP($A11,'[2]01'!$G$3:$O$87,5,FALSE),0)</f>
        <v>78</v>
      </c>
      <c r="F11" s="19">
        <f>IFERROR(VLOOKUP($A11,'[2]01'!$G$3:$O$87,6,FALSE),0)</f>
        <v>0</v>
      </c>
      <c r="G11" s="19">
        <f>IFERROR(VLOOKUP($A11,'[2]01'!$G$3:$O$87,7,FALSE),0)</f>
        <v>36</v>
      </c>
      <c r="H11" s="19">
        <f>IFERROR(VLOOKUP($A11,'[2]01'!$G$3:$O$87,8,FALSE),0)</f>
        <v>29</v>
      </c>
      <c r="I11" s="19"/>
      <c r="J11" s="19"/>
      <c r="K11" s="19"/>
      <c r="L11" s="19"/>
      <c r="M11" s="19"/>
      <c r="N11" s="19">
        <f t="shared" si="0"/>
        <v>223</v>
      </c>
    </row>
    <row r="12" spans="1:14" x14ac:dyDescent="0.25">
      <c r="A12" s="3" t="s">
        <v>7</v>
      </c>
      <c r="B12" s="19">
        <f>IFERROR(VLOOKUP($A12,'[2]01'!$G$3:$O$87,2,FALSE),0)</f>
        <v>0</v>
      </c>
      <c r="C12" s="19">
        <f>IFERROR(VLOOKUP($A12,'[2]01'!$G$3:$O$87,3,FALSE),0)</f>
        <v>0</v>
      </c>
      <c r="D12" s="20">
        <f>IFERROR(VLOOKUP($A12,'[2]01'!$G$3:$O$87,4,FALSE),0)</f>
        <v>0</v>
      </c>
      <c r="E12" s="20">
        <f>IFERROR(VLOOKUP($A12,'[2]01'!$G$3:$O$87,5,FALSE),0)</f>
        <v>0</v>
      </c>
      <c r="F12" s="20">
        <f>IFERROR(VLOOKUP($A12,'[2]01'!$G$3:$O$87,6,FALSE),0)</f>
        <v>0</v>
      </c>
      <c r="G12" s="20">
        <f>IFERROR(VLOOKUP($A12,'[2]01'!$G$3:$O$87,7,FALSE),0)</f>
        <v>0</v>
      </c>
      <c r="H12" s="20">
        <f>IFERROR(VLOOKUP($A12,'[2]01'!$G$3:$O$87,8,FALSE),0)</f>
        <v>0</v>
      </c>
      <c r="I12" s="20"/>
      <c r="J12" s="20"/>
      <c r="K12" s="20"/>
      <c r="L12" s="20"/>
      <c r="M12" s="20"/>
      <c r="N12" s="19">
        <f t="shared" si="0"/>
        <v>0</v>
      </c>
    </row>
    <row r="13" spans="1:14" x14ac:dyDescent="0.25">
      <c r="A13" s="4" t="s">
        <v>6</v>
      </c>
      <c r="B13" s="19">
        <f>IFERROR(VLOOKUP($A13,'[2]01'!$G$3:$O$87,2,FALSE),0)</f>
        <v>4</v>
      </c>
      <c r="C13" s="19">
        <f>IFERROR(VLOOKUP($A13,'[2]01'!$G$3:$O$87,3,FALSE),0)</f>
        <v>1</v>
      </c>
      <c r="D13" s="20">
        <f>IFERROR(VLOOKUP($A13,'[2]01'!$G$3:$O$87,4,FALSE),0)</f>
        <v>3</v>
      </c>
      <c r="E13" s="19">
        <f>IFERROR(VLOOKUP($A13,'[2]01'!$G$3:$O$87,5,FALSE),0)</f>
        <v>4</v>
      </c>
      <c r="F13" s="19">
        <f>IFERROR(VLOOKUP($A13,'[2]01'!$G$3:$O$87,6,FALSE),0)-F24</f>
        <v>36</v>
      </c>
      <c r="G13" s="19">
        <f>IFERROR(VLOOKUP($A13,'[2]01'!$G$3:$O$87,7,FALSE),0)</f>
        <v>62</v>
      </c>
      <c r="H13" s="19">
        <f>IFERROR(VLOOKUP($A13,'[2]01'!$G$3:$O$87,8,FALSE),0)</f>
        <v>23</v>
      </c>
      <c r="I13" s="19"/>
      <c r="J13" s="19"/>
      <c r="K13" s="19"/>
      <c r="L13" s="19"/>
      <c r="M13" s="19"/>
      <c r="N13" s="19">
        <f t="shared" si="0"/>
        <v>133</v>
      </c>
    </row>
    <row r="14" spans="1:14" x14ac:dyDescent="0.25">
      <c r="A14" s="1" t="s">
        <v>4</v>
      </c>
      <c r="B14" s="19">
        <f>IFERROR(VLOOKUP($A14,'[2]01'!$G$3:$O$87,2,FALSE),0)</f>
        <v>0</v>
      </c>
      <c r="C14" s="19">
        <f>IFERROR(VLOOKUP($A14,'[2]01'!$G$3:$O$87,3,FALSE),0)</f>
        <v>0</v>
      </c>
      <c r="D14" s="20">
        <f>IFERROR(VLOOKUP($A14,'[2]01'!$G$3:$O$87,4,FALSE),0)</f>
        <v>31</v>
      </c>
      <c r="E14" s="19">
        <f>IFERROR(VLOOKUP($A14,'[2]01'!$G$3:$O$87,5,FALSE),0)</f>
        <v>16</v>
      </c>
      <c r="F14" s="19">
        <f>IFERROR(VLOOKUP($A14,'[2]01'!$G$3:$O$87,6,FALSE),0)</f>
        <v>0</v>
      </c>
      <c r="G14" s="19">
        <f>IFERROR(VLOOKUP($A14,'[2]01'!$G$3:$O$87,7,FALSE),0)</f>
        <v>48</v>
      </c>
      <c r="H14" s="19">
        <f>IFERROR(VLOOKUP($A14,'[2]01'!$G$3:$O$87,8,FALSE),0)</f>
        <v>12</v>
      </c>
      <c r="I14" s="19"/>
      <c r="J14" s="19"/>
      <c r="K14" s="19"/>
      <c r="L14" s="19"/>
      <c r="M14" s="19"/>
      <c r="N14" s="19">
        <f t="shared" si="0"/>
        <v>107</v>
      </c>
    </row>
    <row r="15" spans="1:14" x14ac:dyDescent="0.25">
      <c r="A15" s="3" t="s">
        <v>28</v>
      </c>
      <c r="B15" s="21">
        <f>IFERROR(VLOOKUP($A15,'[2]01'!$G$3:$O$87,2,FALSE),0)</f>
        <v>49</v>
      </c>
      <c r="C15" s="21">
        <f>IFERROR(VLOOKUP($A15,'[2]01'!$G$3:$O$87,3,FALSE),0)</f>
        <v>14</v>
      </c>
      <c r="D15" s="21">
        <f>IFERROR(VLOOKUP($A15,'[2]01'!$G$3:$O$87,4,FALSE),0)</f>
        <v>89</v>
      </c>
      <c r="E15" s="21">
        <f>IFERROR(VLOOKUP($A15,'[2]01'!$G$3:$O$87,5,FALSE),0)-E23</f>
        <v>9</v>
      </c>
      <c r="F15" s="21">
        <f>IFERROR(VLOOKUP($A15,'[2]01'!$G$3:$O$87,6,FALSE),0)</f>
        <v>0</v>
      </c>
      <c r="G15" s="21">
        <f>IFERROR(VLOOKUP($A15,'[2]01'!$G$3:$O$87,7,FALSE),0)-G23</f>
        <v>69</v>
      </c>
      <c r="H15" s="21">
        <f>IFERROR(VLOOKUP($A15,'[2]01'!$G$3:$O$87,8,FALSE),0)</f>
        <v>5</v>
      </c>
      <c r="I15" s="21"/>
      <c r="J15" s="21"/>
      <c r="K15" s="21"/>
      <c r="L15" s="21"/>
      <c r="M15" s="21"/>
      <c r="N15" s="19">
        <f t="shared" si="0"/>
        <v>235</v>
      </c>
    </row>
    <row r="16" spans="1:14" x14ac:dyDescent="0.25">
      <c r="A16" s="3" t="s">
        <v>27</v>
      </c>
      <c r="B16" s="21">
        <f>IFERROR(VLOOKUP($A16,'[2]01'!$G$3:$O$87,2,FALSE),0)</f>
        <v>0</v>
      </c>
      <c r="C16" s="21">
        <f>IFERROR(VLOOKUP($A16,'[2]01'!$G$3:$O$87,3,FALSE),0)</f>
        <v>0</v>
      </c>
      <c r="D16" s="21">
        <f>IFERROR(VLOOKUP($A16,'[2]01'!$G$3:$O$87,4,FALSE),0)</f>
        <v>0</v>
      </c>
      <c r="E16" s="21">
        <f>IFERROR(VLOOKUP($A16,'[2]01'!$G$3:$O$87,5,FALSE),0)</f>
        <v>0</v>
      </c>
      <c r="F16" s="21">
        <f>IFERROR(VLOOKUP($A16,'[2]01'!$G$3:$O$87,6,FALSE),0)</f>
        <v>0</v>
      </c>
      <c r="G16" s="21">
        <f>IFERROR(VLOOKUP($A16,'[2]01'!$G$3:$O$87,7,FALSE),0)</f>
        <v>0</v>
      </c>
      <c r="H16" s="21">
        <f>IFERROR(VLOOKUP($A16,'[2]01'!$G$3:$O$87,8,FALSE),0)-H27</f>
        <v>0</v>
      </c>
      <c r="I16" s="21"/>
      <c r="J16" s="21"/>
      <c r="K16" s="21"/>
      <c r="L16" s="21"/>
      <c r="M16" s="21"/>
      <c r="N16" s="19">
        <f t="shared" si="0"/>
        <v>0</v>
      </c>
    </row>
    <row r="17" spans="1:14" ht="15.75" thickBot="1" x14ac:dyDescent="0.3">
      <c r="A17" s="3" t="s">
        <v>5</v>
      </c>
      <c r="B17" s="21">
        <f>IFERROR(VLOOKUP($A17,'[2]01'!$G$3:$O$87,2,FALSE),0)</f>
        <v>22</v>
      </c>
      <c r="C17" s="21">
        <f>IFERROR(VLOOKUP($A17,'[2]01'!$G$3:$O$87,3,FALSE),0)</f>
        <v>0</v>
      </c>
      <c r="D17" s="21">
        <f>IFERROR(VLOOKUP($A17,'[2]01'!$G$3:$O$87,4,FALSE),0)</f>
        <v>25</v>
      </c>
      <c r="E17" s="21">
        <f>IFERROR(VLOOKUP($A17,'[2]01'!$G$3:$O$87,5,FALSE),0)</f>
        <v>15</v>
      </c>
      <c r="F17" s="21">
        <f>IFERROR(VLOOKUP($A17,'[2]01'!$G$3:$O$87,6,FALSE),0)</f>
        <v>28</v>
      </c>
      <c r="G17" s="21">
        <f>IFERROR(VLOOKUP($A17,'[2]01'!$G$3:$O$87,7,FALSE),0)</f>
        <v>13</v>
      </c>
      <c r="H17" s="21">
        <f>IFERROR(VLOOKUP($A17,'[2]01'!$G$3:$O$87,8,FALSE),0)</f>
        <v>18</v>
      </c>
      <c r="I17" s="21"/>
      <c r="J17" s="21"/>
      <c r="K17" s="21"/>
      <c r="L17" s="21"/>
      <c r="M17" s="21"/>
      <c r="N17" s="19">
        <f t="shared" si="0"/>
        <v>121</v>
      </c>
    </row>
    <row r="18" spans="1:14" x14ac:dyDescent="0.25">
      <c r="A18" s="11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s="5" customFormat="1" hidden="1" x14ac:dyDescent="0.25">
      <c r="A19" s="3" t="s">
        <v>55</v>
      </c>
      <c r="B19" s="21">
        <f>IFERROR(VLOOKUP($A19,'[2]01'!$G$3:$O$87,2,FALSE),0)</f>
        <v>0</v>
      </c>
      <c r="C19" s="21">
        <f>IFERROR(VLOOKUP($A19,'[2]01'!$G$3:$O$87,3,FALSE),0)</f>
        <v>0</v>
      </c>
      <c r="D19" s="22">
        <f>IFERROR(VLOOKUP($A19,'[2]01'!$G$3:$O$87,4,FALSE),0)</f>
        <v>0</v>
      </c>
      <c r="E19" s="22">
        <f>IFERROR(VLOOKUP($A19,'[2]01'!$G$3:$O$87,5,FALSE),0)</f>
        <v>0</v>
      </c>
      <c r="F19" s="22">
        <f>IFERROR(VLOOKUP($A19,'[2]01'!$G$3:$O$87,6,FALSE),0)</f>
        <v>0</v>
      </c>
      <c r="G19" s="22">
        <f>IFERROR(VLOOKUP($A19,'[2]01'!$G$3:$O$87,7,FALSE),0)</f>
        <v>0</v>
      </c>
      <c r="H19" s="22">
        <f>IFERROR(VLOOKUP($A19,'[2]01'!$G$3:$O$87,8,FALSE),0)</f>
        <v>0</v>
      </c>
      <c r="I19" s="22"/>
      <c r="J19" s="22"/>
      <c r="K19" s="22"/>
      <c r="L19" s="22"/>
      <c r="M19" s="22"/>
      <c r="N19" s="22">
        <f>SUM(B19:M19)</f>
        <v>0</v>
      </c>
    </row>
    <row r="20" spans="1:14" s="5" customFormat="1" hidden="1" x14ac:dyDescent="0.25">
      <c r="A20" s="3" t="s">
        <v>56</v>
      </c>
      <c r="B20" s="21">
        <f>IFERROR(VLOOKUP($A20,'[2]01'!$G$3:$O$87,2,FALSE),0)</f>
        <v>0</v>
      </c>
      <c r="C20" s="21">
        <f>IFERROR(VLOOKUP($A20,'[2]01'!$G$3:$O$87,3,FALSE),0)</f>
        <v>0</v>
      </c>
      <c r="D20" s="22">
        <f>IFERROR(VLOOKUP($A20,'[2]01'!$G$3:$O$87,4,FALSE),0)</f>
        <v>0</v>
      </c>
      <c r="E20" s="22">
        <f>IFERROR(VLOOKUP($A20,'[2]01'!$G$3:$O$87,5,FALSE),0)</f>
        <v>0</v>
      </c>
      <c r="F20" s="22">
        <f>IFERROR(VLOOKUP($A20,'[2]01'!$G$3:$O$87,6,FALSE),0)</f>
        <v>63</v>
      </c>
      <c r="G20" s="22">
        <f>IFERROR(VLOOKUP($A20,'[2]01'!$G$3:$O$87,7,FALSE),0)</f>
        <v>0</v>
      </c>
      <c r="H20" s="22">
        <f>IFERROR(VLOOKUP($A20,'[2]01'!$G$3:$O$87,8,FALSE),0)</f>
        <v>0</v>
      </c>
      <c r="I20" s="22"/>
      <c r="J20" s="22"/>
      <c r="K20" s="22"/>
      <c r="L20" s="22"/>
      <c r="M20" s="22"/>
      <c r="N20" s="22">
        <f t="shared" ref="N20:N27" si="1">SUM(B20:M20)</f>
        <v>63</v>
      </c>
    </row>
    <row r="21" spans="1:14" s="5" customFormat="1" hidden="1" x14ac:dyDescent="0.25">
      <c r="A21" s="3" t="s">
        <v>57</v>
      </c>
      <c r="B21" s="21">
        <f>IFERROR(VLOOKUP($A21,'[2]01'!$G$3:$O$87,2,FALSE),0)</f>
        <v>0</v>
      </c>
      <c r="C21" s="21">
        <f>IFERROR(VLOOKUP($A21,'[2]01'!$G$3:$O$87,3,FALSE),0)</f>
        <v>0</v>
      </c>
      <c r="D21" s="22">
        <f>IFERROR(VLOOKUP($A21,'[2]01'!$G$3:$O$87,4,FALSE),0)</f>
        <v>0</v>
      </c>
      <c r="E21" s="22">
        <f>IFERROR(VLOOKUP($A21,'[2]01'!$G$3:$O$87,5,FALSE),0)</f>
        <v>0</v>
      </c>
      <c r="F21" s="22">
        <f>IFERROR(VLOOKUP($A21,'[2]01'!$G$3:$O$87,6,FALSE),0)</f>
        <v>0</v>
      </c>
      <c r="G21" s="22">
        <f>IFERROR(VLOOKUP($A21,'[2]01'!$G$3:$O$87,7,FALSE),0)</f>
        <v>0</v>
      </c>
      <c r="H21" s="22">
        <f>IFERROR(VLOOKUP($A21,'[2]01'!$G$3:$O$87,8,FALSE),0)</f>
        <v>0</v>
      </c>
      <c r="I21" s="22"/>
      <c r="J21" s="22"/>
      <c r="K21" s="22"/>
      <c r="L21" s="22"/>
      <c r="M21" s="22"/>
      <c r="N21" s="22">
        <f t="shared" si="1"/>
        <v>0</v>
      </c>
    </row>
    <row r="22" spans="1:14" hidden="1" x14ac:dyDescent="0.25">
      <c r="A22" s="3" t="s">
        <v>35</v>
      </c>
      <c r="B22" s="21">
        <f>IFERROR(VLOOKUP($A22,'[2]01'!$G$3:$O$87,2,FALSE),0)</f>
        <v>0</v>
      </c>
      <c r="C22" s="21">
        <f>IFERROR(VLOOKUP($A22,'[2]01'!$G$3:$O$87,3,FALSE),0)</f>
        <v>0</v>
      </c>
      <c r="D22" s="21">
        <f>IFERROR(VLOOKUP($A22,'[2]01'!$G$3:$O$87,4,FALSE),0)</f>
        <v>0</v>
      </c>
      <c r="E22" s="21">
        <f>IFERROR(VLOOKUP($A22,'[2]01'!$G$3:$O$87,5,FALSE),0)</f>
        <v>0</v>
      </c>
      <c r="F22" s="21">
        <f>IFERROR(VLOOKUP($A22,'[2]01'!$G$3:$O$87,6,FALSE),0)</f>
        <v>0</v>
      </c>
      <c r="G22" s="21">
        <f>IFERROR(VLOOKUP($A22,'[2]01'!$G$3:$O$87,7,FALSE),0)</f>
        <v>0</v>
      </c>
      <c r="H22" s="21">
        <f>IFERROR(VLOOKUP($A22,'[2]01'!$G$3:$O$87,8,FALSE),0)</f>
        <v>0</v>
      </c>
      <c r="I22" s="21"/>
      <c r="J22" s="21"/>
      <c r="K22" s="21"/>
      <c r="L22" s="21"/>
      <c r="M22" s="21"/>
      <c r="N22" s="22">
        <f t="shared" si="1"/>
        <v>0</v>
      </c>
    </row>
    <row r="23" spans="1:14" x14ac:dyDescent="0.25">
      <c r="A23" s="3" t="s">
        <v>36</v>
      </c>
      <c r="B23" s="21">
        <f>IFERROR(VLOOKUP($A23,'[2]01'!$G$3:$O$87,2,FALSE),0)</f>
        <v>0</v>
      </c>
      <c r="C23" s="21">
        <f>IFERROR(VLOOKUP($A23,'[2]01'!$G$3:$O$87,3,FALSE),0)</f>
        <v>0</v>
      </c>
      <c r="D23" s="21">
        <f>IFERROR(VLOOKUP($A23,'[2]01'!$G$3:$O$87,4,FALSE),0)</f>
        <v>0</v>
      </c>
      <c r="E23" s="21">
        <f>IFERROR(VLOOKUP($A23,'[2]01'!$G$3:$O$87,5,FALSE),0)</f>
        <v>126</v>
      </c>
      <c r="F23" s="21">
        <f>IFERROR(VLOOKUP($A23,'[2]01'!$G$3:$O$87,6,FALSE),0)</f>
        <v>0</v>
      </c>
      <c r="G23" s="21">
        <f>IFERROR(VLOOKUP($A23,'[2]01'!$G$3:$O$87,7,FALSE),0)</f>
        <v>23</v>
      </c>
      <c r="H23" s="21">
        <f>IFERROR(VLOOKUP($A23,'[2]01'!$G$3:$O$87,8,FALSE),0)</f>
        <v>0</v>
      </c>
      <c r="I23" s="21"/>
      <c r="J23" s="21"/>
      <c r="K23" s="21"/>
      <c r="L23" s="21"/>
      <c r="M23" s="21"/>
      <c r="N23" s="22">
        <f t="shared" si="1"/>
        <v>149</v>
      </c>
    </row>
    <row r="24" spans="1:14" x14ac:dyDescent="0.25">
      <c r="A24" s="3" t="s">
        <v>37</v>
      </c>
      <c r="B24" s="21">
        <f>IFERROR(VLOOKUP($A24,'[2]01'!$G$3:$O$87,2,FALSE),0)</f>
        <v>0</v>
      </c>
      <c r="C24" s="21">
        <f>IFERROR(VLOOKUP($A24,'[2]01'!$G$3:$O$87,3,FALSE),0)</f>
        <v>0</v>
      </c>
      <c r="D24" s="21">
        <f>IFERROR(VLOOKUP($A24,'[2]01'!$G$3:$O$87,4,FALSE),0)</f>
        <v>0</v>
      </c>
      <c r="E24" s="21">
        <f>IFERROR(VLOOKUP($A24,'[2]01'!$G$3:$O$87,5,FALSE),0)</f>
        <v>0</v>
      </c>
      <c r="F24" s="21">
        <f>IFERROR(VLOOKUP($A24,'[2]01'!$G$3:$O$87,6,FALSE),0)</f>
        <v>21</v>
      </c>
      <c r="G24" s="21">
        <f>IFERROR(VLOOKUP($A24,'[2]01'!$G$3:$O$87,7,FALSE),0)</f>
        <v>0</v>
      </c>
      <c r="H24" s="21">
        <f>IFERROR(VLOOKUP($A24,'[2]01'!$G$3:$O$87,8,FALSE),0)</f>
        <v>0</v>
      </c>
      <c r="I24" s="21"/>
      <c r="J24" s="21"/>
      <c r="K24" s="21"/>
      <c r="L24" s="21"/>
      <c r="M24" s="21"/>
      <c r="N24" s="22">
        <f t="shared" si="1"/>
        <v>21</v>
      </c>
    </row>
    <row r="25" spans="1:14" x14ac:dyDescent="0.25">
      <c r="A25" s="3" t="s">
        <v>38</v>
      </c>
      <c r="B25" s="21">
        <f>IFERROR(VLOOKUP($A25,'[2]01'!$G$3:$O$87,2,FALSE),0)</f>
        <v>11</v>
      </c>
      <c r="C25" s="21">
        <f>IFERROR(VLOOKUP($A25,'[2]01'!$G$3:$O$87,3,FALSE),0)</f>
        <v>11</v>
      </c>
      <c r="D25" s="21">
        <f>IFERROR(VLOOKUP($A25,'[2]01'!$G$3:$O$87,4,FALSE),0)</f>
        <v>7</v>
      </c>
      <c r="E25" s="21">
        <f>IFERROR(VLOOKUP($A25,'[2]01'!$G$3:$O$87,5,FALSE),0)</f>
        <v>5</v>
      </c>
      <c r="F25" s="21">
        <f>IFERROR(VLOOKUP($A25,'[2]01'!$G$3:$O$87,6,FALSE),0)</f>
        <v>11</v>
      </c>
      <c r="G25" s="21">
        <f>IFERROR(VLOOKUP($A25,'[2]01'!$G$3:$O$87,7,FALSE),0)</f>
        <v>9</v>
      </c>
      <c r="H25" s="21">
        <f>IFERROR(VLOOKUP($A25,'[2]01'!$G$3:$O$87,8,FALSE),0)</f>
        <v>12</v>
      </c>
      <c r="I25" s="21"/>
      <c r="J25" s="21"/>
      <c r="K25" s="21"/>
      <c r="L25" s="21"/>
      <c r="M25" s="21"/>
      <c r="N25" s="22">
        <f t="shared" si="1"/>
        <v>66</v>
      </c>
    </row>
    <row r="26" spans="1:14" x14ac:dyDescent="0.25">
      <c r="A26" s="3" t="s">
        <v>39</v>
      </c>
      <c r="B26" s="21">
        <f>IFERROR(VLOOKUP($A26,'[2]01'!$G$3:$O$87,2,FALSE),0)</f>
        <v>7</v>
      </c>
      <c r="C26" s="21">
        <f>IFERROR(VLOOKUP($A26,'[2]01'!$G$3:$O$87,3,FALSE),0)</f>
        <v>7</v>
      </c>
      <c r="D26" s="21">
        <f>IFERROR(VLOOKUP($A26,'[2]01'!$G$3:$O$87,4,FALSE),0)</f>
        <v>7</v>
      </c>
      <c r="E26" s="21">
        <f>IFERROR(VLOOKUP($A26,'[2]01'!$G$3:$O$87,5,FALSE),0)</f>
        <v>0</v>
      </c>
      <c r="F26" s="21">
        <f>IFERROR(VLOOKUP($A26,'[2]01'!$G$3:$O$87,6,FALSE),0)</f>
        <v>0</v>
      </c>
      <c r="G26" s="21">
        <f>IFERROR(VLOOKUP($A26,'[2]01'!$G$3:$O$87,7,FALSE),0)</f>
        <v>10</v>
      </c>
      <c r="H26" s="21">
        <f>IFERROR(VLOOKUP($A26,'[2]01'!$G$3:$O$87,8,FALSE),0)</f>
        <v>0</v>
      </c>
      <c r="I26" s="21"/>
      <c r="J26" s="21"/>
      <c r="K26" s="21"/>
      <c r="L26" s="21"/>
      <c r="M26" s="21"/>
      <c r="N26" s="22">
        <f t="shared" si="1"/>
        <v>31</v>
      </c>
    </row>
    <row r="27" spans="1:14" x14ac:dyDescent="0.25">
      <c r="A27" s="3" t="s">
        <v>40</v>
      </c>
      <c r="B27" s="21">
        <f>IFERROR(VLOOKUP($A27,'[2]01'!$G$3:$O$87,2,FALSE),0)</f>
        <v>0</v>
      </c>
      <c r="C27" s="21">
        <f>IFERROR(VLOOKUP($A27,'[2]01'!$G$3:$O$87,3,FALSE),0)</f>
        <v>0</v>
      </c>
      <c r="D27" s="21">
        <f>IFERROR(VLOOKUP($A27,'[2]01'!$G$3:$O$87,4,FALSE),0)</f>
        <v>0</v>
      </c>
      <c r="E27" s="21">
        <f>IFERROR(VLOOKUP($A27,'[2]01'!$G$3:$O$87,5,FALSE),0)</f>
        <v>0</v>
      </c>
      <c r="F27" s="21">
        <f>IFERROR(VLOOKUP($A27,'[2]01'!$G$3:$O$87,6,FALSE),0)</f>
        <v>0</v>
      </c>
      <c r="G27" s="21">
        <f>IFERROR(VLOOKUP($A27,'[2]01'!$G$3:$O$87,7,FALSE),0)</f>
        <v>0</v>
      </c>
      <c r="H27" s="21">
        <f>IFERROR(VLOOKUP($A27,'[2]01'!$G$3:$O$87,8,FALSE),0)</f>
        <v>4</v>
      </c>
      <c r="I27" s="21"/>
      <c r="J27" s="21"/>
      <c r="K27" s="21"/>
      <c r="L27" s="21"/>
      <c r="M27" s="21"/>
      <c r="N27" s="22">
        <f t="shared" si="1"/>
        <v>4</v>
      </c>
    </row>
  </sheetData>
  <mergeCells count="3">
    <mergeCell ref="A1:A3"/>
    <mergeCell ref="B1:N2"/>
    <mergeCell ref="B18:N18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36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18.42578125" bestFit="1" customWidth="1"/>
    <col min="7" max="7" width="23.140625" bestFit="1" customWidth="1"/>
    <col min="8" max="8" width="11.7109375" bestFit="1" customWidth="1"/>
    <col min="9" max="9" width="10.140625" bestFit="1" customWidth="1"/>
    <col min="10" max="10" width="6.5703125" bestFit="1" customWidth="1"/>
    <col min="11" max="11" width="10.7109375" bestFit="1" customWidth="1"/>
    <col min="12" max="12" width="9.85546875" bestFit="1" customWidth="1"/>
    <col min="13" max="13" width="8.85546875" bestFit="1" customWidth="1"/>
    <col min="14" max="14" width="12.7109375" bestFit="1" customWidth="1"/>
    <col min="15" max="15" width="7" bestFit="1" customWidth="1"/>
    <col min="16" max="16" width="9.28515625" bestFit="1" customWidth="1"/>
    <col min="17" max="17" width="9.5703125" bestFit="1" customWidth="1"/>
    <col min="18" max="18" width="11.7109375" bestFit="1" customWidth="1"/>
    <col min="19" max="19" width="10.85546875" bestFit="1" customWidth="1"/>
    <col min="20" max="20" width="7.140625" bestFit="1" customWidth="1"/>
    <col min="21" max="21" width="18.85546875" bestFit="1" customWidth="1"/>
    <col min="22" max="22" width="19.85546875" bestFit="1" customWidth="1"/>
    <col min="23" max="23" width="17.85546875" bestFit="1" customWidth="1"/>
    <col min="24" max="24" width="15" bestFit="1" customWidth="1"/>
    <col min="25" max="25" width="16.7109375" bestFit="1" customWidth="1"/>
    <col min="26" max="26" width="12.85546875" bestFit="1" customWidth="1"/>
    <col min="27" max="27" width="6.28515625" bestFit="1" customWidth="1"/>
    <col min="28" max="28" width="5.7109375" bestFit="1" customWidth="1"/>
    <col min="29" max="29" width="12.85546875" bestFit="1" customWidth="1"/>
  </cols>
  <sheetData>
    <row r="3" spans="1:7" x14ac:dyDescent="0.25">
      <c r="A3" t="s">
        <v>96</v>
      </c>
      <c r="B3" t="s">
        <v>73</v>
      </c>
      <c r="C3" t="s">
        <v>88</v>
      </c>
      <c r="D3" t="s">
        <v>89</v>
      </c>
    </row>
    <row r="4" spans="1:7" x14ac:dyDescent="0.25">
      <c r="A4" t="s">
        <v>97</v>
      </c>
      <c r="B4" t="s">
        <v>74</v>
      </c>
      <c r="C4" t="s">
        <v>90</v>
      </c>
      <c r="D4">
        <v>8</v>
      </c>
      <c r="F4" s="30" t="s">
        <v>98</v>
      </c>
      <c r="G4" t="s">
        <v>100</v>
      </c>
    </row>
    <row r="5" spans="1:7" x14ac:dyDescent="0.25">
      <c r="A5" s="5" t="s">
        <v>97</v>
      </c>
      <c r="B5" t="s">
        <v>76</v>
      </c>
      <c r="C5" s="5" t="s">
        <v>90</v>
      </c>
      <c r="D5">
        <v>0</v>
      </c>
      <c r="F5" s="31" t="s">
        <v>104</v>
      </c>
      <c r="G5" s="32">
        <v>616</v>
      </c>
    </row>
    <row r="6" spans="1:7" x14ac:dyDescent="0.25">
      <c r="A6" s="5" t="s">
        <v>97</v>
      </c>
      <c r="B6" t="s">
        <v>75</v>
      </c>
      <c r="C6" s="5" t="s">
        <v>90</v>
      </c>
      <c r="D6">
        <v>191</v>
      </c>
      <c r="F6" s="31" t="s">
        <v>97</v>
      </c>
      <c r="G6" s="32">
        <v>2650</v>
      </c>
    </row>
    <row r="7" spans="1:7" x14ac:dyDescent="0.25">
      <c r="A7" s="5" t="s">
        <v>97</v>
      </c>
      <c r="B7" t="s">
        <v>77</v>
      </c>
      <c r="C7" s="5" t="s">
        <v>90</v>
      </c>
      <c r="D7">
        <v>0</v>
      </c>
      <c r="F7" s="31" t="s">
        <v>103</v>
      </c>
      <c r="G7" s="32">
        <v>837</v>
      </c>
    </row>
    <row r="8" spans="1:7" x14ac:dyDescent="0.25">
      <c r="A8" s="5" t="s">
        <v>97</v>
      </c>
      <c r="B8" t="s">
        <v>78</v>
      </c>
      <c r="C8" s="5" t="s">
        <v>90</v>
      </c>
      <c r="D8">
        <v>0</v>
      </c>
      <c r="F8" s="31" t="s">
        <v>99</v>
      </c>
      <c r="G8" s="32">
        <v>4103</v>
      </c>
    </row>
    <row r="9" spans="1:7" x14ac:dyDescent="0.25">
      <c r="A9" t="s">
        <v>103</v>
      </c>
      <c r="B9" t="s">
        <v>79</v>
      </c>
      <c r="C9" s="5" t="s">
        <v>90</v>
      </c>
      <c r="D9">
        <v>25</v>
      </c>
    </row>
    <row r="10" spans="1:7" x14ac:dyDescent="0.25">
      <c r="A10" s="5" t="s">
        <v>103</v>
      </c>
      <c r="B10" t="s">
        <v>83</v>
      </c>
      <c r="C10" s="5" t="s">
        <v>90</v>
      </c>
      <c r="D10">
        <v>0</v>
      </c>
    </row>
    <row r="11" spans="1:7" x14ac:dyDescent="0.25">
      <c r="A11" s="5" t="s">
        <v>103</v>
      </c>
      <c r="B11" t="s">
        <v>82</v>
      </c>
      <c r="C11" s="5" t="s">
        <v>90</v>
      </c>
      <c r="D11">
        <v>0</v>
      </c>
      <c r="F11" s="30" t="s">
        <v>98</v>
      </c>
      <c r="G11" t="s">
        <v>100</v>
      </c>
    </row>
    <row r="12" spans="1:7" x14ac:dyDescent="0.25">
      <c r="A12" s="5" t="s">
        <v>103</v>
      </c>
      <c r="B12" t="s">
        <v>81</v>
      </c>
      <c r="C12" s="5" t="s">
        <v>90</v>
      </c>
      <c r="D12">
        <v>0</v>
      </c>
      <c r="F12" s="31" t="s">
        <v>87</v>
      </c>
      <c r="G12" s="32">
        <v>121</v>
      </c>
    </row>
    <row r="13" spans="1:7" x14ac:dyDescent="0.25">
      <c r="A13" s="5" t="s">
        <v>103</v>
      </c>
      <c r="B13" t="s">
        <v>80</v>
      </c>
      <c r="C13" s="5" t="s">
        <v>90</v>
      </c>
      <c r="D13">
        <v>4</v>
      </c>
      <c r="F13" s="31" t="s">
        <v>80</v>
      </c>
      <c r="G13" s="32">
        <v>133</v>
      </c>
    </row>
    <row r="14" spans="1:7" x14ac:dyDescent="0.25">
      <c r="A14" t="s">
        <v>104</v>
      </c>
      <c r="B14" t="s">
        <v>84</v>
      </c>
      <c r="C14" s="5" t="s">
        <v>90</v>
      </c>
      <c r="D14">
        <v>0</v>
      </c>
      <c r="F14" s="31" t="s">
        <v>75</v>
      </c>
      <c r="G14" s="32">
        <v>2117</v>
      </c>
    </row>
    <row r="15" spans="1:7" x14ac:dyDescent="0.25">
      <c r="A15" s="5" t="s">
        <v>104</v>
      </c>
      <c r="B15" t="s">
        <v>85</v>
      </c>
      <c r="C15" s="5" t="s">
        <v>90</v>
      </c>
      <c r="D15">
        <v>49</v>
      </c>
      <c r="F15" s="31" t="s">
        <v>84</v>
      </c>
      <c r="G15" s="32">
        <v>107</v>
      </c>
    </row>
    <row r="16" spans="1:7" x14ac:dyDescent="0.25">
      <c r="A16" s="5" t="s">
        <v>104</v>
      </c>
      <c r="B16" t="s">
        <v>86</v>
      </c>
      <c r="C16" s="5" t="s">
        <v>90</v>
      </c>
      <c r="D16">
        <v>0</v>
      </c>
      <c r="F16" s="31" t="s">
        <v>76</v>
      </c>
      <c r="G16" s="32">
        <v>15</v>
      </c>
    </row>
    <row r="17" spans="1:7" x14ac:dyDescent="0.25">
      <c r="A17" s="5" t="s">
        <v>104</v>
      </c>
      <c r="B17" t="s">
        <v>87</v>
      </c>
      <c r="C17" s="5" t="s">
        <v>90</v>
      </c>
      <c r="D17">
        <v>22</v>
      </c>
      <c r="F17" s="31" t="s">
        <v>74</v>
      </c>
      <c r="G17" s="32">
        <v>324</v>
      </c>
    </row>
    <row r="18" spans="1:7" x14ac:dyDescent="0.25">
      <c r="A18" s="5" t="s">
        <v>97</v>
      </c>
      <c r="B18" s="5" t="s">
        <v>74</v>
      </c>
      <c r="C18" t="s">
        <v>91</v>
      </c>
      <c r="D18">
        <v>9</v>
      </c>
      <c r="F18" s="31" t="s">
        <v>86</v>
      </c>
      <c r="G18" s="32">
        <v>0</v>
      </c>
    </row>
    <row r="19" spans="1:7" x14ac:dyDescent="0.25">
      <c r="A19" s="5" t="s">
        <v>97</v>
      </c>
      <c r="B19" s="5" t="s">
        <v>76</v>
      </c>
      <c r="C19" s="5" t="s">
        <v>91</v>
      </c>
      <c r="D19">
        <v>0</v>
      </c>
      <c r="F19" s="31" t="s">
        <v>82</v>
      </c>
      <c r="G19" s="32">
        <v>223</v>
      </c>
    </row>
    <row r="20" spans="1:7" x14ac:dyDescent="0.25">
      <c r="A20" s="5" t="s">
        <v>97</v>
      </c>
      <c r="B20" s="5" t="s">
        <v>75</v>
      </c>
      <c r="C20" s="5" t="s">
        <v>91</v>
      </c>
      <c r="D20">
        <v>153</v>
      </c>
      <c r="F20" s="31" t="s">
        <v>79</v>
      </c>
      <c r="G20" s="32">
        <v>460</v>
      </c>
    </row>
    <row r="21" spans="1:7" x14ac:dyDescent="0.25">
      <c r="A21" s="5" t="s">
        <v>97</v>
      </c>
      <c r="B21" s="5" t="s">
        <v>77</v>
      </c>
      <c r="C21" s="5" t="s">
        <v>91</v>
      </c>
      <c r="D21">
        <v>0</v>
      </c>
      <c r="F21" s="31" t="s">
        <v>78</v>
      </c>
      <c r="G21" s="32">
        <v>19</v>
      </c>
    </row>
    <row r="22" spans="1:7" x14ac:dyDescent="0.25">
      <c r="A22" s="5" t="s">
        <v>97</v>
      </c>
      <c r="B22" s="5" t="s">
        <v>78</v>
      </c>
      <c r="C22" s="5" t="s">
        <v>91</v>
      </c>
      <c r="D22">
        <v>0</v>
      </c>
      <c r="F22" s="31" t="s">
        <v>81</v>
      </c>
      <c r="G22" s="32">
        <v>0</v>
      </c>
    </row>
    <row r="23" spans="1:7" x14ac:dyDescent="0.25">
      <c r="A23" s="5" t="s">
        <v>103</v>
      </c>
      <c r="B23" s="5" t="s">
        <v>79</v>
      </c>
      <c r="C23" s="5" t="s">
        <v>91</v>
      </c>
      <c r="D23">
        <v>113</v>
      </c>
      <c r="F23" s="31" t="s">
        <v>83</v>
      </c>
      <c r="G23" s="32">
        <v>0</v>
      </c>
    </row>
    <row r="24" spans="1:7" x14ac:dyDescent="0.25">
      <c r="A24" s="5" t="s">
        <v>103</v>
      </c>
      <c r="B24" s="5" t="s">
        <v>83</v>
      </c>
      <c r="C24" s="5" t="s">
        <v>91</v>
      </c>
      <c r="D24">
        <v>0</v>
      </c>
      <c r="F24" s="31" t="s">
        <v>85</v>
      </c>
      <c r="G24" s="32">
        <v>235</v>
      </c>
    </row>
    <row r="25" spans="1:7" x14ac:dyDescent="0.25">
      <c r="A25" s="5" t="s">
        <v>103</v>
      </c>
      <c r="B25" s="5" t="s">
        <v>82</v>
      </c>
      <c r="C25" s="5" t="s">
        <v>91</v>
      </c>
      <c r="D25">
        <v>0</v>
      </c>
      <c r="F25" s="31" t="s">
        <v>77</v>
      </c>
      <c r="G25" s="32">
        <v>78</v>
      </c>
    </row>
    <row r="26" spans="1:7" x14ac:dyDescent="0.25">
      <c r="A26" s="5" t="s">
        <v>103</v>
      </c>
      <c r="B26" s="5" t="s">
        <v>81</v>
      </c>
      <c r="C26" s="5" t="s">
        <v>91</v>
      </c>
      <c r="D26">
        <v>0</v>
      </c>
      <c r="F26" s="31" t="s">
        <v>105</v>
      </c>
      <c r="G26" s="32">
        <v>149</v>
      </c>
    </row>
    <row r="27" spans="1:7" x14ac:dyDescent="0.25">
      <c r="A27" s="5" t="s">
        <v>103</v>
      </c>
      <c r="B27" s="5" t="s">
        <v>80</v>
      </c>
      <c r="C27" s="5" t="s">
        <v>91</v>
      </c>
      <c r="D27">
        <v>1</v>
      </c>
      <c r="F27" s="31" t="s">
        <v>106</v>
      </c>
      <c r="G27" s="32">
        <v>21</v>
      </c>
    </row>
    <row r="28" spans="1:7" x14ac:dyDescent="0.25">
      <c r="A28" s="5" t="s">
        <v>104</v>
      </c>
      <c r="B28" s="5" t="s">
        <v>84</v>
      </c>
      <c r="C28" s="5" t="s">
        <v>91</v>
      </c>
      <c r="D28">
        <v>0</v>
      </c>
      <c r="F28" s="31" t="s">
        <v>107</v>
      </c>
      <c r="G28" s="32">
        <v>66</v>
      </c>
    </row>
    <row r="29" spans="1:7" x14ac:dyDescent="0.25">
      <c r="A29" s="5" t="s">
        <v>104</v>
      </c>
      <c r="B29" s="5" t="s">
        <v>85</v>
      </c>
      <c r="C29" s="5" t="s">
        <v>91</v>
      </c>
      <c r="D29">
        <v>14</v>
      </c>
      <c r="F29" s="31" t="s">
        <v>108</v>
      </c>
      <c r="G29" s="32">
        <v>31</v>
      </c>
    </row>
    <row r="30" spans="1:7" x14ac:dyDescent="0.25">
      <c r="A30" s="5" t="s">
        <v>104</v>
      </c>
      <c r="B30" s="5" t="s">
        <v>86</v>
      </c>
      <c r="C30" s="5" t="s">
        <v>91</v>
      </c>
      <c r="D30">
        <v>0</v>
      </c>
      <c r="F30" s="31" t="s">
        <v>109</v>
      </c>
      <c r="G30" s="32">
        <v>4</v>
      </c>
    </row>
    <row r="31" spans="1:7" x14ac:dyDescent="0.25">
      <c r="A31" s="5" t="s">
        <v>104</v>
      </c>
      <c r="B31" s="5" t="s">
        <v>87</v>
      </c>
      <c r="C31" s="5" t="s">
        <v>91</v>
      </c>
      <c r="D31">
        <v>0</v>
      </c>
      <c r="F31" s="31" t="s">
        <v>99</v>
      </c>
      <c r="G31" s="32">
        <v>4103</v>
      </c>
    </row>
    <row r="32" spans="1:7" x14ac:dyDescent="0.25">
      <c r="A32" s="5" t="s">
        <v>97</v>
      </c>
      <c r="B32" s="5" t="s">
        <v>74</v>
      </c>
      <c r="C32" t="s">
        <v>92</v>
      </c>
      <c r="D32">
        <v>18</v>
      </c>
    </row>
    <row r="33" spans="1:26" x14ac:dyDescent="0.25">
      <c r="A33" s="5" t="s">
        <v>97</v>
      </c>
      <c r="B33" s="5" t="s">
        <v>76</v>
      </c>
      <c r="C33" t="s">
        <v>92</v>
      </c>
      <c r="D33">
        <v>0</v>
      </c>
    </row>
    <row r="34" spans="1:26" x14ac:dyDescent="0.25">
      <c r="A34" s="5" t="s">
        <v>97</v>
      </c>
      <c r="B34" s="5" t="s">
        <v>75</v>
      </c>
      <c r="C34" s="5" t="s">
        <v>92</v>
      </c>
      <c r="D34">
        <v>310</v>
      </c>
    </row>
    <row r="35" spans="1:26" x14ac:dyDescent="0.25">
      <c r="A35" s="5" t="s">
        <v>97</v>
      </c>
      <c r="B35" s="5" t="s">
        <v>77</v>
      </c>
      <c r="C35" s="5" t="s">
        <v>92</v>
      </c>
      <c r="D35">
        <v>55</v>
      </c>
    </row>
    <row r="36" spans="1:26" x14ac:dyDescent="0.25">
      <c r="A36" s="5" t="s">
        <v>97</v>
      </c>
      <c r="B36" s="5" t="s">
        <v>78</v>
      </c>
      <c r="C36" s="5" t="s">
        <v>92</v>
      </c>
      <c r="D36">
        <v>0</v>
      </c>
    </row>
    <row r="37" spans="1:26" x14ac:dyDescent="0.25">
      <c r="A37" s="5" t="s">
        <v>103</v>
      </c>
      <c r="B37" s="5" t="s">
        <v>79</v>
      </c>
      <c r="C37" s="5" t="s">
        <v>92</v>
      </c>
      <c r="D37">
        <v>29</v>
      </c>
    </row>
    <row r="38" spans="1:26" x14ac:dyDescent="0.25">
      <c r="A38" s="5" t="s">
        <v>103</v>
      </c>
      <c r="B38" s="5" t="s">
        <v>83</v>
      </c>
      <c r="C38" s="5" t="s">
        <v>92</v>
      </c>
      <c r="D38">
        <v>0</v>
      </c>
    </row>
    <row r="39" spans="1:26" x14ac:dyDescent="0.25">
      <c r="A39" s="5" t="s">
        <v>103</v>
      </c>
      <c r="B39" s="5" t="s">
        <v>82</v>
      </c>
      <c r="C39" s="5" t="s">
        <v>92</v>
      </c>
      <c r="D39">
        <v>80</v>
      </c>
    </row>
    <row r="40" spans="1:26" x14ac:dyDescent="0.25">
      <c r="A40" s="5" t="s">
        <v>103</v>
      </c>
      <c r="B40" s="5" t="s">
        <v>81</v>
      </c>
      <c r="C40" s="5" t="s">
        <v>92</v>
      </c>
      <c r="D40">
        <v>0</v>
      </c>
      <c r="F40" s="30" t="s">
        <v>100</v>
      </c>
      <c r="G40" s="30" t="s">
        <v>101</v>
      </c>
    </row>
    <row r="41" spans="1:26" x14ac:dyDescent="0.25">
      <c r="A41" s="5" t="s">
        <v>103</v>
      </c>
      <c r="B41" s="5" t="s">
        <v>80</v>
      </c>
      <c r="C41" s="5" t="s">
        <v>92</v>
      </c>
      <c r="D41">
        <v>3</v>
      </c>
      <c r="F41" s="30" t="s">
        <v>98</v>
      </c>
      <c r="G41" s="5" t="s">
        <v>87</v>
      </c>
      <c r="H41" s="5" t="s">
        <v>80</v>
      </c>
      <c r="I41" s="5" t="s">
        <v>75</v>
      </c>
      <c r="J41" s="5" t="s">
        <v>84</v>
      </c>
      <c r="K41" s="5" t="s">
        <v>76</v>
      </c>
      <c r="L41" s="5" t="s">
        <v>74</v>
      </c>
      <c r="M41" s="5" t="s">
        <v>86</v>
      </c>
      <c r="N41" s="5" t="s">
        <v>82</v>
      </c>
      <c r="O41" s="5" t="s">
        <v>79</v>
      </c>
      <c r="P41" s="5" t="s">
        <v>78</v>
      </c>
      <c r="Q41" s="5" t="s">
        <v>81</v>
      </c>
      <c r="R41" s="5" t="s">
        <v>83</v>
      </c>
      <c r="S41" s="5" t="s">
        <v>85</v>
      </c>
      <c r="T41" s="5" t="s">
        <v>77</v>
      </c>
      <c r="U41" s="5" t="s">
        <v>105</v>
      </c>
      <c r="V41" s="5" t="s">
        <v>106</v>
      </c>
      <c r="W41" s="5" t="s">
        <v>107</v>
      </c>
      <c r="X41" s="5" t="s">
        <v>108</v>
      </c>
      <c r="Y41" s="5" t="s">
        <v>109</v>
      </c>
      <c r="Z41" s="5" t="s">
        <v>99</v>
      </c>
    </row>
    <row r="42" spans="1:26" x14ac:dyDescent="0.25">
      <c r="A42" s="5" t="s">
        <v>104</v>
      </c>
      <c r="B42" s="5" t="s">
        <v>84</v>
      </c>
      <c r="C42" s="5" t="s">
        <v>92</v>
      </c>
      <c r="D42">
        <v>31</v>
      </c>
      <c r="F42" s="31" t="s">
        <v>90</v>
      </c>
      <c r="G42" s="32">
        <v>22</v>
      </c>
      <c r="H42" s="32">
        <v>4</v>
      </c>
      <c r="I42" s="32">
        <v>191</v>
      </c>
      <c r="J42" s="32">
        <v>0</v>
      </c>
      <c r="K42" s="32">
        <v>0</v>
      </c>
      <c r="L42" s="32">
        <v>8</v>
      </c>
      <c r="M42" s="32">
        <v>0</v>
      </c>
      <c r="N42" s="32">
        <v>0</v>
      </c>
      <c r="O42" s="32">
        <v>25</v>
      </c>
      <c r="P42" s="32">
        <v>0</v>
      </c>
      <c r="Q42" s="32">
        <v>0</v>
      </c>
      <c r="R42" s="32">
        <v>0</v>
      </c>
      <c r="S42" s="32">
        <v>49</v>
      </c>
      <c r="T42" s="32">
        <v>0</v>
      </c>
      <c r="U42" s="32">
        <v>0</v>
      </c>
      <c r="V42" s="32">
        <v>0</v>
      </c>
      <c r="W42" s="32">
        <v>11</v>
      </c>
      <c r="X42" s="32">
        <v>7</v>
      </c>
      <c r="Y42" s="32">
        <v>0</v>
      </c>
      <c r="Z42" s="32">
        <v>317</v>
      </c>
    </row>
    <row r="43" spans="1:26" x14ac:dyDescent="0.25">
      <c r="A43" s="5" t="s">
        <v>104</v>
      </c>
      <c r="B43" s="5" t="s">
        <v>85</v>
      </c>
      <c r="C43" s="5" t="s">
        <v>92</v>
      </c>
      <c r="D43">
        <v>89</v>
      </c>
      <c r="F43" s="31" t="s">
        <v>91</v>
      </c>
      <c r="G43" s="32">
        <v>0</v>
      </c>
      <c r="H43" s="32">
        <v>1</v>
      </c>
      <c r="I43" s="32">
        <v>153</v>
      </c>
      <c r="J43" s="32">
        <v>0</v>
      </c>
      <c r="K43" s="32">
        <v>0</v>
      </c>
      <c r="L43" s="32">
        <v>9</v>
      </c>
      <c r="M43" s="32">
        <v>0</v>
      </c>
      <c r="N43" s="32">
        <v>0</v>
      </c>
      <c r="O43" s="32">
        <v>113</v>
      </c>
      <c r="P43" s="32">
        <v>0</v>
      </c>
      <c r="Q43" s="32">
        <v>0</v>
      </c>
      <c r="R43" s="32">
        <v>0</v>
      </c>
      <c r="S43" s="32">
        <v>14</v>
      </c>
      <c r="T43" s="32">
        <v>0</v>
      </c>
      <c r="U43" s="32">
        <v>0</v>
      </c>
      <c r="V43" s="32">
        <v>0</v>
      </c>
      <c r="W43" s="32">
        <v>11</v>
      </c>
      <c r="X43" s="32">
        <v>7</v>
      </c>
      <c r="Y43" s="32">
        <v>0</v>
      </c>
      <c r="Z43" s="32">
        <v>308</v>
      </c>
    </row>
    <row r="44" spans="1:26" x14ac:dyDescent="0.25">
      <c r="A44" s="5" t="s">
        <v>104</v>
      </c>
      <c r="B44" s="5" t="s">
        <v>86</v>
      </c>
      <c r="C44" s="5" t="s">
        <v>92</v>
      </c>
      <c r="D44">
        <v>0</v>
      </c>
      <c r="F44" s="31" t="s">
        <v>92</v>
      </c>
      <c r="G44" s="32">
        <v>25</v>
      </c>
      <c r="H44" s="32">
        <v>3</v>
      </c>
      <c r="I44" s="32">
        <v>310</v>
      </c>
      <c r="J44" s="32">
        <v>31</v>
      </c>
      <c r="K44" s="32">
        <v>0</v>
      </c>
      <c r="L44" s="32">
        <v>18</v>
      </c>
      <c r="M44" s="32">
        <v>0</v>
      </c>
      <c r="N44" s="32">
        <v>80</v>
      </c>
      <c r="O44" s="32">
        <v>29</v>
      </c>
      <c r="P44" s="32">
        <v>0</v>
      </c>
      <c r="Q44" s="32">
        <v>0</v>
      </c>
      <c r="R44" s="32">
        <v>0</v>
      </c>
      <c r="S44" s="32">
        <v>89</v>
      </c>
      <c r="T44" s="32">
        <v>55</v>
      </c>
      <c r="U44" s="32">
        <v>0</v>
      </c>
      <c r="V44" s="32">
        <v>0</v>
      </c>
      <c r="W44" s="32">
        <v>7</v>
      </c>
      <c r="X44" s="32">
        <v>7</v>
      </c>
      <c r="Y44" s="32">
        <v>0</v>
      </c>
      <c r="Z44" s="32">
        <v>654</v>
      </c>
    </row>
    <row r="45" spans="1:26" x14ac:dyDescent="0.25">
      <c r="A45" s="5" t="s">
        <v>104</v>
      </c>
      <c r="B45" s="5" t="s">
        <v>87</v>
      </c>
      <c r="C45" s="5" t="s">
        <v>92</v>
      </c>
      <c r="D45">
        <v>25</v>
      </c>
      <c r="F45" s="31" t="s">
        <v>93</v>
      </c>
      <c r="G45" s="32">
        <v>15</v>
      </c>
      <c r="H45" s="32">
        <v>4</v>
      </c>
      <c r="I45" s="32">
        <v>397</v>
      </c>
      <c r="J45" s="32">
        <v>16</v>
      </c>
      <c r="K45" s="32">
        <v>0</v>
      </c>
      <c r="L45" s="32">
        <v>23</v>
      </c>
      <c r="M45" s="32">
        <v>0</v>
      </c>
      <c r="N45" s="32">
        <v>78</v>
      </c>
      <c r="O45" s="32">
        <v>49</v>
      </c>
      <c r="P45" s="32">
        <v>0</v>
      </c>
      <c r="Q45" s="32">
        <v>0</v>
      </c>
      <c r="R45" s="32">
        <v>0</v>
      </c>
      <c r="S45" s="32">
        <v>9</v>
      </c>
      <c r="T45" s="32">
        <v>0</v>
      </c>
      <c r="U45" s="32">
        <v>126</v>
      </c>
      <c r="V45" s="32">
        <v>0</v>
      </c>
      <c r="W45" s="32">
        <v>5</v>
      </c>
      <c r="X45" s="32">
        <v>0</v>
      </c>
      <c r="Y45" s="32">
        <v>0</v>
      </c>
      <c r="Z45" s="32">
        <v>722</v>
      </c>
    </row>
    <row r="46" spans="1:26" x14ac:dyDescent="0.25">
      <c r="A46" s="5" t="s">
        <v>97</v>
      </c>
      <c r="B46" s="5" t="s">
        <v>74</v>
      </c>
      <c r="C46" t="s">
        <v>93</v>
      </c>
      <c r="D46">
        <v>23</v>
      </c>
      <c r="F46" s="31" t="s">
        <v>94</v>
      </c>
      <c r="G46" s="32">
        <v>28</v>
      </c>
      <c r="H46" s="32">
        <v>36</v>
      </c>
      <c r="I46" s="32">
        <v>467</v>
      </c>
      <c r="J46" s="32">
        <v>0</v>
      </c>
      <c r="K46" s="32">
        <v>15</v>
      </c>
      <c r="L46" s="32">
        <v>110</v>
      </c>
      <c r="M46" s="32">
        <v>0</v>
      </c>
      <c r="N46" s="32">
        <v>0</v>
      </c>
      <c r="O46" s="32">
        <v>136</v>
      </c>
      <c r="P46" s="32">
        <v>8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21</v>
      </c>
      <c r="W46" s="32">
        <v>11</v>
      </c>
      <c r="X46" s="32">
        <v>0</v>
      </c>
      <c r="Y46" s="32">
        <v>0</v>
      </c>
      <c r="Z46" s="32">
        <v>832</v>
      </c>
    </row>
    <row r="47" spans="1:26" x14ac:dyDescent="0.25">
      <c r="A47" s="5" t="s">
        <v>97</v>
      </c>
      <c r="B47" s="5" t="s">
        <v>76</v>
      </c>
      <c r="C47" s="5" t="s">
        <v>93</v>
      </c>
      <c r="D47">
        <v>0</v>
      </c>
      <c r="F47" s="31" t="s">
        <v>95</v>
      </c>
      <c r="G47" s="32">
        <v>13</v>
      </c>
      <c r="H47" s="32">
        <v>62</v>
      </c>
      <c r="I47" s="32">
        <v>185</v>
      </c>
      <c r="J47" s="32">
        <v>48</v>
      </c>
      <c r="K47" s="32">
        <v>0</v>
      </c>
      <c r="L47" s="32">
        <v>48</v>
      </c>
      <c r="M47" s="32">
        <v>0</v>
      </c>
      <c r="N47" s="32">
        <v>36</v>
      </c>
      <c r="O47" s="32">
        <v>108</v>
      </c>
      <c r="P47" s="32">
        <v>0</v>
      </c>
      <c r="Q47" s="32">
        <v>0</v>
      </c>
      <c r="R47" s="32">
        <v>0</v>
      </c>
      <c r="S47" s="32">
        <v>69</v>
      </c>
      <c r="T47" s="32">
        <v>0</v>
      </c>
      <c r="U47" s="32">
        <v>23</v>
      </c>
      <c r="V47" s="32">
        <v>0</v>
      </c>
      <c r="W47" s="32">
        <v>9</v>
      </c>
      <c r="X47" s="32">
        <v>10</v>
      </c>
      <c r="Y47" s="32">
        <v>0</v>
      </c>
      <c r="Z47" s="32">
        <v>611</v>
      </c>
    </row>
    <row r="48" spans="1:26" x14ac:dyDescent="0.25">
      <c r="A48" s="5" t="s">
        <v>97</v>
      </c>
      <c r="B48" s="5" t="s">
        <v>75</v>
      </c>
      <c r="C48" s="5" t="s">
        <v>93</v>
      </c>
      <c r="D48">
        <v>397</v>
      </c>
      <c r="F48" s="31" t="s">
        <v>126</v>
      </c>
      <c r="G48" s="32">
        <v>18</v>
      </c>
      <c r="H48" s="32">
        <v>23</v>
      </c>
      <c r="I48" s="32">
        <v>414</v>
      </c>
      <c r="J48" s="32">
        <v>12</v>
      </c>
      <c r="K48" s="32">
        <v>0</v>
      </c>
      <c r="L48" s="32">
        <v>108</v>
      </c>
      <c r="M48" s="32">
        <v>0</v>
      </c>
      <c r="N48" s="32">
        <v>29</v>
      </c>
      <c r="O48" s="32">
        <v>0</v>
      </c>
      <c r="P48" s="32">
        <v>11</v>
      </c>
      <c r="Q48" s="32">
        <v>0</v>
      </c>
      <c r="R48" s="32">
        <v>0</v>
      </c>
      <c r="S48" s="32">
        <v>5</v>
      </c>
      <c r="T48" s="32">
        <v>23</v>
      </c>
      <c r="U48" s="32">
        <v>0</v>
      </c>
      <c r="V48" s="32">
        <v>0</v>
      </c>
      <c r="W48" s="32">
        <v>12</v>
      </c>
      <c r="X48" s="32">
        <v>0</v>
      </c>
      <c r="Y48" s="32">
        <v>4</v>
      </c>
      <c r="Z48" s="32">
        <v>659</v>
      </c>
    </row>
    <row r="49" spans="1:26" x14ac:dyDescent="0.25">
      <c r="A49" s="5" t="s">
        <v>97</v>
      </c>
      <c r="B49" s="5" t="s">
        <v>77</v>
      </c>
      <c r="C49" s="5" t="s">
        <v>93</v>
      </c>
      <c r="D49">
        <v>0</v>
      </c>
      <c r="F49" s="31" t="s">
        <v>99</v>
      </c>
      <c r="G49" s="32">
        <v>121</v>
      </c>
      <c r="H49" s="32">
        <v>133</v>
      </c>
      <c r="I49" s="32">
        <v>2117</v>
      </c>
      <c r="J49" s="32">
        <v>107</v>
      </c>
      <c r="K49" s="32">
        <v>15</v>
      </c>
      <c r="L49" s="32">
        <v>324</v>
      </c>
      <c r="M49" s="32">
        <v>0</v>
      </c>
      <c r="N49" s="32">
        <v>223</v>
      </c>
      <c r="O49" s="32">
        <v>460</v>
      </c>
      <c r="P49" s="32">
        <v>19</v>
      </c>
      <c r="Q49" s="32">
        <v>0</v>
      </c>
      <c r="R49" s="32">
        <v>0</v>
      </c>
      <c r="S49" s="32">
        <v>235</v>
      </c>
      <c r="T49" s="32">
        <v>78</v>
      </c>
      <c r="U49" s="32">
        <v>149</v>
      </c>
      <c r="V49" s="32">
        <v>21</v>
      </c>
      <c r="W49" s="32">
        <v>66</v>
      </c>
      <c r="X49" s="32">
        <v>31</v>
      </c>
      <c r="Y49" s="32">
        <v>4</v>
      </c>
      <c r="Z49" s="32">
        <v>4103</v>
      </c>
    </row>
    <row r="50" spans="1:26" x14ac:dyDescent="0.25">
      <c r="A50" s="5" t="s">
        <v>97</v>
      </c>
      <c r="B50" s="5" t="s">
        <v>78</v>
      </c>
      <c r="C50" s="5" t="s">
        <v>93</v>
      </c>
      <c r="D50">
        <v>0</v>
      </c>
    </row>
    <row r="51" spans="1:26" x14ac:dyDescent="0.25">
      <c r="A51" s="5" t="s">
        <v>103</v>
      </c>
      <c r="B51" s="5" t="s">
        <v>79</v>
      </c>
      <c r="C51" s="5" t="s">
        <v>93</v>
      </c>
      <c r="D51">
        <v>49</v>
      </c>
    </row>
    <row r="52" spans="1:26" x14ac:dyDescent="0.25">
      <c r="A52" s="5" t="s">
        <v>103</v>
      </c>
      <c r="B52" s="5" t="s">
        <v>83</v>
      </c>
      <c r="C52" s="5" t="s">
        <v>93</v>
      </c>
      <c r="D52">
        <v>0</v>
      </c>
    </row>
    <row r="53" spans="1:26" x14ac:dyDescent="0.25">
      <c r="A53" s="5" t="s">
        <v>103</v>
      </c>
      <c r="B53" s="5" t="s">
        <v>82</v>
      </c>
      <c r="C53" s="5" t="s">
        <v>93</v>
      </c>
      <c r="D53">
        <v>78</v>
      </c>
    </row>
    <row r="54" spans="1:26" x14ac:dyDescent="0.25">
      <c r="A54" s="5" t="s">
        <v>103</v>
      </c>
      <c r="B54" s="5" t="s">
        <v>81</v>
      </c>
      <c r="C54" s="5" t="s">
        <v>93</v>
      </c>
      <c r="D54">
        <v>0</v>
      </c>
    </row>
    <row r="55" spans="1:26" x14ac:dyDescent="0.25">
      <c r="A55" s="5" t="s">
        <v>103</v>
      </c>
      <c r="B55" s="5" t="s">
        <v>80</v>
      </c>
      <c r="C55" s="5" t="s">
        <v>93</v>
      </c>
      <c r="D55">
        <v>4</v>
      </c>
    </row>
    <row r="56" spans="1:26" x14ac:dyDescent="0.25">
      <c r="A56" s="5" t="s">
        <v>104</v>
      </c>
      <c r="B56" s="5" t="s">
        <v>84</v>
      </c>
      <c r="C56" s="5" t="s">
        <v>93</v>
      </c>
      <c r="D56">
        <v>16</v>
      </c>
    </row>
    <row r="57" spans="1:26" x14ac:dyDescent="0.25">
      <c r="A57" s="5" t="s">
        <v>104</v>
      </c>
      <c r="B57" s="5" t="s">
        <v>85</v>
      </c>
      <c r="C57" s="5" t="s">
        <v>93</v>
      </c>
      <c r="D57">
        <v>9</v>
      </c>
    </row>
    <row r="58" spans="1:26" x14ac:dyDescent="0.25">
      <c r="A58" s="5" t="s">
        <v>104</v>
      </c>
      <c r="B58" s="5" t="s">
        <v>86</v>
      </c>
      <c r="C58" s="5" t="s">
        <v>93</v>
      </c>
      <c r="D58">
        <v>0</v>
      </c>
    </row>
    <row r="59" spans="1:26" x14ac:dyDescent="0.25">
      <c r="A59" s="5" t="s">
        <v>104</v>
      </c>
      <c r="B59" s="5" t="s">
        <v>87</v>
      </c>
      <c r="C59" s="5" t="s">
        <v>93</v>
      </c>
      <c r="D59">
        <v>15</v>
      </c>
    </row>
    <row r="60" spans="1:26" x14ac:dyDescent="0.25">
      <c r="A60" s="5" t="s">
        <v>97</v>
      </c>
      <c r="B60" s="5" t="s">
        <v>74</v>
      </c>
      <c r="C60" t="s">
        <v>94</v>
      </c>
      <c r="D60">
        <v>110</v>
      </c>
    </row>
    <row r="61" spans="1:26" x14ac:dyDescent="0.25">
      <c r="A61" s="5" t="s">
        <v>97</v>
      </c>
      <c r="B61" s="5" t="s">
        <v>76</v>
      </c>
      <c r="C61" s="5" t="s">
        <v>94</v>
      </c>
      <c r="D61">
        <v>15</v>
      </c>
    </row>
    <row r="62" spans="1:26" x14ac:dyDescent="0.25">
      <c r="A62" s="5" t="s">
        <v>97</v>
      </c>
      <c r="B62" s="5" t="s">
        <v>75</v>
      </c>
      <c r="C62" s="5" t="s">
        <v>94</v>
      </c>
      <c r="D62">
        <v>467</v>
      </c>
    </row>
    <row r="63" spans="1:26" x14ac:dyDescent="0.25">
      <c r="A63" s="5" t="s">
        <v>97</v>
      </c>
      <c r="B63" s="5" t="s">
        <v>77</v>
      </c>
      <c r="C63" s="5" t="s">
        <v>94</v>
      </c>
      <c r="D63">
        <v>0</v>
      </c>
    </row>
    <row r="64" spans="1:26" x14ac:dyDescent="0.25">
      <c r="A64" s="5" t="s">
        <v>97</v>
      </c>
      <c r="B64" s="5" t="s">
        <v>78</v>
      </c>
      <c r="C64" s="5" t="s">
        <v>94</v>
      </c>
      <c r="D64">
        <v>8</v>
      </c>
    </row>
    <row r="65" spans="1:4" x14ac:dyDescent="0.25">
      <c r="A65" s="5" t="s">
        <v>103</v>
      </c>
      <c r="B65" s="5" t="s">
        <v>79</v>
      </c>
      <c r="C65" s="5" t="s">
        <v>94</v>
      </c>
      <c r="D65">
        <v>136</v>
      </c>
    </row>
    <row r="66" spans="1:4" x14ac:dyDescent="0.25">
      <c r="A66" s="5" t="s">
        <v>103</v>
      </c>
      <c r="B66" s="5" t="s">
        <v>83</v>
      </c>
      <c r="C66" s="5" t="s">
        <v>94</v>
      </c>
      <c r="D66">
        <v>0</v>
      </c>
    </row>
    <row r="67" spans="1:4" x14ac:dyDescent="0.25">
      <c r="A67" s="5" t="s">
        <v>103</v>
      </c>
      <c r="B67" s="5" t="s">
        <v>82</v>
      </c>
      <c r="C67" s="5" t="s">
        <v>94</v>
      </c>
      <c r="D67">
        <v>0</v>
      </c>
    </row>
    <row r="68" spans="1:4" x14ac:dyDescent="0.25">
      <c r="A68" s="5" t="s">
        <v>103</v>
      </c>
      <c r="B68" s="5" t="s">
        <v>81</v>
      </c>
      <c r="C68" s="5" t="s">
        <v>94</v>
      </c>
      <c r="D68">
        <v>0</v>
      </c>
    </row>
    <row r="69" spans="1:4" x14ac:dyDescent="0.25">
      <c r="A69" s="5" t="s">
        <v>103</v>
      </c>
      <c r="B69" s="5" t="s">
        <v>80</v>
      </c>
      <c r="C69" s="5" t="s">
        <v>94</v>
      </c>
      <c r="D69">
        <v>36</v>
      </c>
    </row>
    <row r="70" spans="1:4" x14ac:dyDescent="0.25">
      <c r="A70" s="5" t="s">
        <v>104</v>
      </c>
      <c r="B70" s="5" t="s">
        <v>84</v>
      </c>
      <c r="C70" s="5" t="s">
        <v>94</v>
      </c>
      <c r="D70">
        <v>0</v>
      </c>
    </row>
    <row r="71" spans="1:4" x14ac:dyDescent="0.25">
      <c r="A71" s="5" t="s">
        <v>104</v>
      </c>
      <c r="B71" s="5" t="s">
        <v>85</v>
      </c>
      <c r="C71" s="5" t="s">
        <v>94</v>
      </c>
      <c r="D71">
        <v>0</v>
      </c>
    </row>
    <row r="72" spans="1:4" x14ac:dyDescent="0.25">
      <c r="A72" s="5" t="s">
        <v>104</v>
      </c>
      <c r="B72" s="5" t="s">
        <v>86</v>
      </c>
      <c r="C72" s="5" t="s">
        <v>94</v>
      </c>
      <c r="D72">
        <v>0</v>
      </c>
    </row>
    <row r="73" spans="1:4" x14ac:dyDescent="0.25">
      <c r="A73" s="5" t="s">
        <v>104</v>
      </c>
      <c r="B73" s="5" t="s">
        <v>87</v>
      </c>
      <c r="C73" s="5" t="s">
        <v>94</v>
      </c>
      <c r="D73">
        <v>28</v>
      </c>
    </row>
    <row r="74" spans="1:4" x14ac:dyDescent="0.25">
      <c r="A74" s="5" t="s">
        <v>97</v>
      </c>
      <c r="B74" s="5" t="s">
        <v>74</v>
      </c>
      <c r="C74" t="s">
        <v>95</v>
      </c>
      <c r="D74">
        <v>48</v>
      </c>
    </row>
    <row r="75" spans="1:4" x14ac:dyDescent="0.25">
      <c r="A75" s="5" t="s">
        <v>97</v>
      </c>
      <c r="B75" s="5" t="s">
        <v>76</v>
      </c>
      <c r="C75" s="5" t="s">
        <v>95</v>
      </c>
      <c r="D75">
        <v>0</v>
      </c>
    </row>
    <row r="76" spans="1:4" x14ac:dyDescent="0.25">
      <c r="A76" s="5" t="s">
        <v>97</v>
      </c>
      <c r="B76" s="5" t="s">
        <v>75</v>
      </c>
      <c r="C76" s="5" t="s">
        <v>95</v>
      </c>
      <c r="D76">
        <v>185</v>
      </c>
    </row>
    <row r="77" spans="1:4" x14ac:dyDescent="0.25">
      <c r="A77" s="5" t="s">
        <v>97</v>
      </c>
      <c r="B77" s="5" t="s">
        <v>77</v>
      </c>
      <c r="C77" s="5" t="s">
        <v>95</v>
      </c>
      <c r="D77">
        <v>0</v>
      </c>
    </row>
    <row r="78" spans="1:4" x14ac:dyDescent="0.25">
      <c r="A78" s="5" t="s">
        <v>97</v>
      </c>
      <c r="B78" s="5" t="s">
        <v>78</v>
      </c>
      <c r="C78" s="5" t="s">
        <v>95</v>
      </c>
      <c r="D78">
        <v>0</v>
      </c>
    </row>
    <row r="79" spans="1:4" x14ac:dyDescent="0.25">
      <c r="A79" s="5" t="s">
        <v>103</v>
      </c>
      <c r="B79" s="5" t="s">
        <v>79</v>
      </c>
      <c r="C79" s="5" t="s">
        <v>95</v>
      </c>
      <c r="D79">
        <v>108</v>
      </c>
    </row>
    <row r="80" spans="1:4" x14ac:dyDescent="0.25">
      <c r="A80" s="5" t="s">
        <v>103</v>
      </c>
      <c r="B80" s="5" t="s">
        <v>83</v>
      </c>
      <c r="C80" s="5" t="s">
        <v>95</v>
      </c>
      <c r="D80">
        <v>0</v>
      </c>
    </row>
    <row r="81" spans="1:4" x14ac:dyDescent="0.25">
      <c r="A81" s="5" t="s">
        <v>103</v>
      </c>
      <c r="B81" s="5" t="s">
        <v>82</v>
      </c>
      <c r="C81" s="5" t="s">
        <v>95</v>
      </c>
      <c r="D81">
        <v>36</v>
      </c>
    </row>
    <row r="82" spans="1:4" x14ac:dyDescent="0.25">
      <c r="A82" s="5" t="s">
        <v>103</v>
      </c>
      <c r="B82" s="5" t="s">
        <v>81</v>
      </c>
      <c r="C82" s="5" t="s">
        <v>95</v>
      </c>
      <c r="D82">
        <v>0</v>
      </c>
    </row>
    <row r="83" spans="1:4" x14ac:dyDescent="0.25">
      <c r="A83" s="5" t="s">
        <v>103</v>
      </c>
      <c r="B83" s="5" t="s">
        <v>80</v>
      </c>
      <c r="C83" s="5" t="s">
        <v>95</v>
      </c>
      <c r="D83">
        <v>62</v>
      </c>
    </row>
    <row r="84" spans="1:4" x14ac:dyDescent="0.25">
      <c r="A84" s="5" t="s">
        <v>104</v>
      </c>
      <c r="B84" s="5" t="s">
        <v>84</v>
      </c>
      <c r="C84" s="5" t="s">
        <v>95</v>
      </c>
      <c r="D84">
        <v>48</v>
      </c>
    </row>
    <row r="85" spans="1:4" x14ac:dyDescent="0.25">
      <c r="A85" s="5" t="s">
        <v>104</v>
      </c>
      <c r="B85" s="5" t="s">
        <v>85</v>
      </c>
      <c r="C85" s="5" t="s">
        <v>95</v>
      </c>
      <c r="D85">
        <v>69</v>
      </c>
    </row>
    <row r="86" spans="1:4" x14ac:dyDescent="0.25">
      <c r="A86" s="5" t="s">
        <v>104</v>
      </c>
      <c r="B86" s="5" t="s">
        <v>86</v>
      </c>
      <c r="C86" s="5" t="s">
        <v>95</v>
      </c>
      <c r="D86">
        <v>0</v>
      </c>
    </row>
    <row r="87" spans="1:4" x14ac:dyDescent="0.25">
      <c r="A87" s="5" t="s">
        <v>104</v>
      </c>
      <c r="B87" s="5" t="s">
        <v>87</v>
      </c>
      <c r="C87" s="5" t="s">
        <v>95</v>
      </c>
      <c r="D87">
        <v>13</v>
      </c>
    </row>
    <row r="88" spans="1:4" x14ac:dyDescent="0.25">
      <c r="A88" t="s">
        <v>104</v>
      </c>
      <c r="B88" s="5" t="s">
        <v>105</v>
      </c>
      <c r="C88" s="5" t="s">
        <v>90</v>
      </c>
      <c r="D88" s="5">
        <v>0</v>
      </c>
    </row>
    <row r="89" spans="1:4" x14ac:dyDescent="0.25">
      <c r="A89" t="s">
        <v>103</v>
      </c>
      <c r="B89" s="5" t="s">
        <v>106</v>
      </c>
      <c r="C89" s="5" t="s">
        <v>90</v>
      </c>
      <c r="D89" s="5">
        <v>0</v>
      </c>
    </row>
    <row r="90" spans="1:4" x14ac:dyDescent="0.25">
      <c r="A90" t="s">
        <v>97</v>
      </c>
      <c r="B90" s="5" t="s">
        <v>107</v>
      </c>
      <c r="C90" s="5" t="s">
        <v>90</v>
      </c>
      <c r="D90" s="5">
        <v>11</v>
      </c>
    </row>
    <row r="91" spans="1:4" x14ac:dyDescent="0.25">
      <c r="A91" t="s">
        <v>97</v>
      </c>
      <c r="B91" s="5" t="s">
        <v>108</v>
      </c>
      <c r="C91" s="5" t="s">
        <v>90</v>
      </c>
      <c r="D91" s="5">
        <v>7</v>
      </c>
    </row>
    <row r="92" spans="1:4" x14ac:dyDescent="0.25">
      <c r="A92" t="s">
        <v>104</v>
      </c>
      <c r="B92" s="5" t="s">
        <v>109</v>
      </c>
      <c r="C92" s="5" t="s">
        <v>90</v>
      </c>
      <c r="D92" s="5">
        <v>0</v>
      </c>
    </row>
    <row r="93" spans="1:4" x14ac:dyDescent="0.25">
      <c r="A93" s="5" t="s">
        <v>104</v>
      </c>
      <c r="B93" s="5" t="s">
        <v>105</v>
      </c>
      <c r="C93" s="5" t="s">
        <v>91</v>
      </c>
      <c r="D93" s="5">
        <v>0</v>
      </c>
    </row>
    <row r="94" spans="1:4" x14ac:dyDescent="0.25">
      <c r="A94" s="5" t="s">
        <v>103</v>
      </c>
      <c r="B94" s="5" t="s">
        <v>106</v>
      </c>
      <c r="C94" s="5" t="s">
        <v>91</v>
      </c>
      <c r="D94" s="5">
        <v>0</v>
      </c>
    </row>
    <row r="95" spans="1:4" x14ac:dyDescent="0.25">
      <c r="A95" s="5" t="s">
        <v>97</v>
      </c>
      <c r="B95" s="5" t="s">
        <v>107</v>
      </c>
      <c r="C95" s="5" t="s">
        <v>91</v>
      </c>
      <c r="D95" s="5">
        <v>11</v>
      </c>
    </row>
    <row r="96" spans="1:4" x14ac:dyDescent="0.25">
      <c r="A96" s="5" t="s">
        <v>97</v>
      </c>
      <c r="B96" s="5" t="s">
        <v>108</v>
      </c>
      <c r="C96" s="5" t="s">
        <v>91</v>
      </c>
      <c r="D96" s="5">
        <v>7</v>
      </c>
    </row>
    <row r="97" spans="1:4" x14ac:dyDescent="0.25">
      <c r="A97" s="5" t="s">
        <v>104</v>
      </c>
      <c r="B97" s="5" t="s">
        <v>109</v>
      </c>
      <c r="C97" s="5" t="s">
        <v>91</v>
      </c>
      <c r="D97" s="5">
        <v>0</v>
      </c>
    </row>
    <row r="98" spans="1:4" x14ac:dyDescent="0.25">
      <c r="A98" s="5" t="s">
        <v>104</v>
      </c>
      <c r="B98" s="5" t="s">
        <v>105</v>
      </c>
      <c r="C98" s="5" t="s">
        <v>92</v>
      </c>
      <c r="D98" s="5">
        <v>0</v>
      </c>
    </row>
    <row r="99" spans="1:4" x14ac:dyDescent="0.25">
      <c r="A99" s="5" t="s">
        <v>103</v>
      </c>
      <c r="B99" s="5" t="s">
        <v>106</v>
      </c>
      <c r="C99" s="5" t="s">
        <v>92</v>
      </c>
      <c r="D99" s="5">
        <v>0</v>
      </c>
    </row>
    <row r="100" spans="1:4" x14ac:dyDescent="0.25">
      <c r="A100" s="5" t="s">
        <v>97</v>
      </c>
      <c r="B100" s="5" t="s">
        <v>107</v>
      </c>
      <c r="C100" s="5" t="s">
        <v>92</v>
      </c>
      <c r="D100" s="5">
        <v>7</v>
      </c>
    </row>
    <row r="101" spans="1:4" x14ac:dyDescent="0.25">
      <c r="A101" s="5" t="s">
        <v>97</v>
      </c>
      <c r="B101" s="5" t="s">
        <v>108</v>
      </c>
      <c r="C101" s="5" t="s">
        <v>92</v>
      </c>
      <c r="D101" s="5">
        <v>7</v>
      </c>
    </row>
    <row r="102" spans="1:4" x14ac:dyDescent="0.25">
      <c r="A102" s="5" t="s">
        <v>104</v>
      </c>
      <c r="B102" s="5" t="s">
        <v>109</v>
      </c>
      <c r="C102" s="5" t="s">
        <v>92</v>
      </c>
      <c r="D102" s="5">
        <v>0</v>
      </c>
    </row>
    <row r="103" spans="1:4" x14ac:dyDescent="0.25">
      <c r="A103" s="5" t="s">
        <v>104</v>
      </c>
      <c r="B103" s="5" t="s">
        <v>105</v>
      </c>
      <c r="C103" s="5" t="s">
        <v>93</v>
      </c>
      <c r="D103" s="5">
        <v>126</v>
      </c>
    </row>
    <row r="104" spans="1:4" x14ac:dyDescent="0.25">
      <c r="A104" s="5" t="s">
        <v>103</v>
      </c>
      <c r="B104" s="5" t="s">
        <v>106</v>
      </c>
      <c r="C104" s="5" t="s">
        <v>93</v>
      </c>
      <c r="D104" s="5">
        <v>0</v>
      </c>
    </row>
    <row r="105" spans="1:4" x14ac:dyDescent="0.25">
      <c r="A105" s="5" t="s">
        <v>97</v>
      </c>
      <c r="B105" s="5" t="s">
        <v>107</v>
      </c>
      <c r="C105" s="5" t="s">
        <v>93</v>
      </c>
      <c r="D105" s="5">
        <v>5</v>
      </c>
    </row>
    <row r="106" spans="1:4" x14ac:dyDescent="0.25">
      <c r="A106" s="5" t="s">
        <v>97</v>
      </c>
      <c r="B106" s="5" t="s">
        <v>108</v>
      </c>
      <c r="C106" s="5" t="s">
        <v>93</v>
      </c>
      <c r="D106" s="5">
        <v>0</v>
      </c>
    </row>
    <row r="107" spans="1:4" x14ac:dyDescent="0.25">
      <c r="A107" s="5" t="s">
        <v>104</v>
      </c>
      <c r="B107" s="5" t="s">
        <v>109</v>
      </c>
      <c r="C107" s="5" t="s">
        <v>93</v>
      </c>
      <c r="D107" s="5">
        <v>0</v>
      </c>
    </row>
    <row r="108" spans="1:4" x14ac:dyDescent="0.25">
      <c r="A108" s="5" t="s">
        <v>104</v>
      </c>
      <c r="B108" s="5" t="s">
        <v>105</v>
      </c>
      <c r="C108" s="5" t="s">
        <v>94</v>
      </c>
      <c r="D108" s="5">
        <v>0</v>
      </c>
    </row>
    <row r="109" spans="1:4" x14ac:dyDescent="0.25">
      <c r="A109" s="5" t="s">
        <v>103</v>
      </c>
      <c r="B109" s="5" t="s">
        <v>106</v>
      </c>
      <c r="C109" s="5" t="s">
        <v>94</v>
      </c>
      <c r="D109" s="5">
        <v>21</v>
      </c>
    </row>
    <row r="110" spans="1:4" x14ac:dyDescent="0.25">
      <c r="A110" s="5" t="s">
        <v>97</v>
      </c>
      <c r="B110" s="5" t="s">
        <v>107</v>
      </c>
      <c r="C110" s="5" t="s">
        <v>94</v>
      </c>
      <c r="D110" s="5">
        <v>11</v>
      </c>
    </row>
    <row r="111" spans="1:4" x14ac:dyDescent="0.25">
      <c r="A111" s="5" t="s">
        <v>97</v>
      </c>
      <c r="B111" s="5" t="s">
        <v>108</v>
      </c>
      <c r="C111" s="5" t="s">
        <v>94</v>
      </c>
      <c r="D111" s="5">
        <v>0</v>
      </c>
    </row>
    <row r="112" spans="1:4" x14ac:dyDescent="0.25">
      <c r="A112" s="5" t="s">
        <v>104</v>
      </c>
      <c r="B112" s="5" t="s">
        <v>109</v>
      </c>
      <c r="C112" s="5" t="s">
        <v>94</v>
      </c>
      <c r="D112" s="5">
        <v>0</v>
      </c>
    </row>
    <row r="113" spans="1:4" x14ac:dyDescent="0.25">
      <c r="A113" s="5" t="s">
        <v>104</v>
      </c>
      <c r="B113" s="5" t="s">
        <v>105</v>
      </c>
      <c r="C113" s="5" t="s">
        <v>95</v>
      </c>
      <c r="D113" s="5">
        <v>23</v>
      </c>
    </row>
    <row r="114" spans="1:4" x14ac:dyDescent="0.25">
      <c r="A114" s="5" t="s">
        <v>103</v>
      </c>
      <c r="B114" s="5" t="s">
        <v>106</v>
      </c>
      <c r="C114" s="5" t="s">
        <v>95</v>
      </c>
      <c r="D114" s="5">
        <v>0</v>
      </c>
    </row>
    <row r="115" spans="1:4" x14ac:dyDescent="0.25">
      <c r="A115" s="5" t="s">
        <v>97</v>
      </c>
      <c r="B115" s="5" t="s">
        <v>107</v>
      </c>
      <c r="C115" s="5" t="s">
        <v>95</v>
      </c>
      <c r="D115" s="5">
        <v>9</v>
      </c>
    </row>
    <row r="116" spans="1:4" x14ac:dyDescent="0.25">
      <c r="A116" s="5" t="s">
        <v>97</v>
      </c>
      <c r="B116" s="5" t="s">
        <v>108</v>
      </c>
      <c r="C116" s="5" t="s">
        <v>95</v>
      </c>
      <c r="D116" s="5">
        <v>10</v>
      </c>
    </row>
    <row r="117" spans="1:4" x14ac:dyDescent="0.25">
      <c r="A117" s="5" t="s">
        <v>104</v>
      </c>
      <c r="B117" s="5" t="s">
        <v>109</v>
      </c>
      <c r="C117" s="5" t="s">
        <v>95</v>
      </c>
      <c r="D117" s="5">
        <v>0</v>
      </c>
    </row>
    <row r="118" spans="1:4" x14ac:dyDescent="0.25">
      <c r="A118" s="5" t="s">
        <v>97</v>
      </c>
      <c r="B118" s="5" t="s">
        <v>74</v>
      </c>
      <c r="C118" s="5" t="s">
        <v>126</v>
      </c>
      <c r="D118" s="5">
        <v>108</v>
      </c>
    </row>
    <row r="119" spans="1:4" x14ac:dyDescent="0.25">
      <c r="A119" s="5" t="s">
        <v>97</v>
      </c>
      <c r="B119" s="5" t="s">
        <v>76</v>
      </c>
      <c r="C119" s="5" t="s">
        <v>126</v>
      </c>
      <c r="D119" s="5">
        <v>0</v>
      </c>
    </row>
    <row r="120" spans="1:4" x14ac:dyDescent="0.25">
      <c r="A120" s="5" t="s">
        <v>97</v>
      </c>
      <c r="B120" s="5" t="s">
        <v>75</v>
      </c>
      <c r="C120" s="5" t="s">
        <v>126</v>
      </c>
      <c r="D120" s="5">
        <v>414</v>
      </c>
    </row>
    <row r="121" spans="1:4" x14ac:dyDescent="0.25">
      <c r="A121" s="5" t="s">
        <v>97</v>
      </c>
      <c r="B121" s="5" t="s">
        <v>77</v>
      </c>
      <c r="C121" s="5" t="s">
        <v>126</v>
      </c>
      <c r="D121" s="5">
        <v>23</v>
      </c>
    </row>
    <row r="122" spans="1:4" x14ac:dyDescent="0.25">
      <c r="A122" s="5" t="s">
        <v>97</v>
      </c>
      <c r="B122" s="5" t="s">
        <v>78</v>
      </c>
      <c r="C122" s="5" t="s">
        <v>126</v>
      </c>
      <c r="D122" s="5">
        <v>11</v>
      </c>
    </row>
    <row r="123" spans="1:4" x14ac:dyDescent="0.25">
      <c r="A123" s="5" t="s">
        <v>103</v>
      </c>
      <c r="B123" s="5" t="s">
        <v>79</v>
      </c>
      <c r="C123" s="5" t="s">
        <v>126</v>
      </c>
      <c r="D123" s="5">
        <v>0</v>
      </c>
    </row>
    <row r="124" spans="1:4" x14ac:dyDescent="0.25">
      <c r="A124" s="5" t="s">
        <v>103</v>
      </c>
      <c r="B124" s="5" t="s">
        <v>83</v>
      </c>
      <c r="C124" s="5" t="s">
        <v>126</v>
      </c>
      <c r="D124" s="5">
        <v>0</v>
      </c>
    </row>
    <row r="125" spans="1:4" x14ac:dyDescent="0.25">
      <c r="A125" s="5" t="s">
        <v>103</v>
      </c>
      <c r="B125" s="5" t="s">
        <v>82</v>
      </c>
      <c r="C125" s="5" t="s">
        <v>126</v>
      </c>
      <c r="D125" s="5">
        <v>29</v>
      </c>
    </row>
    <row r="126" spans="1:4" x14ac:dyDescent="0.25">
      <c r="A126" s="5" t="s">
        <v>103</v>
      </c>
      <c r="B126" s="5" t="s">
        <v>81</v>
      </c>
      <c r="C126" s="5" t="s">
        <v>126</v>
      </c>
      <c r="D126" s="5">
        <v>0</v>
      </c>
    </row>
    <row r="127" spans="1:4" x14ac:dyDescent="0.25">
      <c r="A127" s="5" t="s">
        <v>103</v>
      </c>
      <c r="B127" s="5" t="s">
        <v>80</v>
      </c>
      <c r="C127" s="5" t="s">
        <v>126</v>
      </c>
      <c r="D127" s="5">
        <v>23</v>
      </c>
    </row>
    <row r="128" spans="1:4" x14ac:dyDescent="0.25">
      <c r="A128" s="5" t="s">
        <v>104</v>
      </c>
      <c r="B128" s="5" t="s">
        <v>84</v>
      </c>
      <c r="C128" s="5" t="s">
        <v>126</v>
      </c>
      <c r="D128" s="5">
        <v>12</v>
      </c>
    </row>
    <row r="129" spans="1:4" x14ac:dyDescent="0.25">
      <c r="A129" s="5" t="s">
        <v>104</v>
      </c>
      <c r="B129" s="5" t="s">
        <v>85</v>
      </c>
      <c r="C129" s="5" t="s">
        <v>126</v>
      </c>
      <c r="D129" s="5">
        <v>5</v>
      </c>
    </row>
    <row r="130" spans="1:4" x14ac:dyDescent="0.25">
      <c r="A130" s="5" t="s">
        <v>104</v>
      </c>
      <c r="B130" s="5" t="s">
        <v>86</v>
      </c>
      <c r="C130" s="5" t="s">
        <v>126</v>
      </c>
      <c r="D130" s="5">
        <v>0</v>
      </c>
    </row>
    <row r="131" spans="1:4" x14ac:dyDescent="0.25">
      <c r="A131" s="5" t="s">
        <v>104</v>
      </c>
      <c r="B131" s="5" t="s">
        <v>87</v>
      </c>
      <c r="C131" s="5" t="s">
        <v>126</v>
      </c>
      <c r="D131" s="5">
        <v>18</v>
      </c>
    </row>
    <row r="132" spans="1:4" x14ac:dyDescent="0.25">
      <c r="A132" s="5" t="s">
        <v>104</v>
      </c>
      <c r="B132" s="5" t="s">
        <v>105</v>
      </c>
      <c r="C132" s="5" t="s">
        <v>126</v>
      </c>
      <c r="D132" s="5">
        <v>0</v>
      </c>
    </row>
    <row r="133" spans="1:4" x14ac:dyDescent="0.25">
      <c r="A133" s="5" t="s">
        <v>103</v>
      </c>
      <c r="B133" s="5" t="s">
        <v>106</v>
      </c>
      <c r="C133" s="5" t="s">
        <v>126</v>
      </c>
      <c r="D133" s="5">
        <v>0</v>
      </c>
    </row>
    <row r="134" spans="1:4" x14ac:dyDescent="0.25">
      <c r="A134" s="5" t="s">
        <v>97</v>
      </c>
      <c r="B134" s="5" t="s">
        <v>107</v>
      </c>
      <c r="C134" s="5" t="s">
        <v>126</v>
      </c>
      <c r="D134" s="5">
        <v>12</v>
      </c>
    </row>
    <row r="135" spans="1:4" x14ac:dyDescent="0.25">
      <c r="A135" s="5" t="s">
        <v>97</v>
      </c>
      <c r="B135" s="5" t="s">
        <v>108</v>
      </c>
      <c r="C135" s="5" t="s">
        <v>126</v>
      </c>
      <c r="D135" s="5">
        <v>0</v>
      </c>
    </row>
    <row r="136" spans="1:4" x14ac:dyDescent="0.25">
      <c r="A136" s="5" t="s">
        <v>104</v>
      </c>
      <c r="B136" s="5" t="s">
        <v>109</v>
      </c>
      <c r="C136" s="5" t="s">
        <v>126</v>
      </c>
      <c r="D136" s="5">
        <v>4</v>
      </c>
    </row>
  </sheetData>
  <pageMargins left="0.7" right="0.7" top="0.75" bottom="0.75" header="0.3" footer="0.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style="5" bestFit="1" customWidth="1"/>
    <col min="2" max="2" width="8.85546875" style="5" bestFit="1" customWidth="1"/>
    <col min="3" max="3" width="11.5703125" style="5" bestFit="1" customWidth="1"/>
    <col min="4" max="4" width="8.85546875" style="5" bestFit="1" customWidth="1"/>
    <col min="5" max="6" width="7.42578125" style="5" bestFit="1" customWidth="1"/>
    <col min="7" max="7" width="7.28515625" style="5" bestFit="1" customWidth="1"/>
    <col min="8" max="8" width="7" style="5" customWidth="1"/>
    <col min="9" max="9" width="9.85546875" style="5" hidden="1" customWidth="1"/>
    <col min="10" max="10" width="9.5703125" style="5" hidden="1" customWidth="1"/>
    <col min="11" max="11" width="11" style="5" hidden="1" customWidth="1"/>
    <col min="12" max="12" width="9.85546875" style="5" hidden="1" customWidth="1"/>
    <col min="13" max="13" width="9.140625" style="5" hidden="1" customWidth="1"/>
    <col min="14" max="16384" width="11.42578125" style="5"/>
  </cols>
  <sheetData>
    <row r="1" spans="1:14" x14ac:dyDescent="0.25">
      <c r="A1" s="39" t="s">
        <v>0</v>
      </c>
      <c r="B1" s="42" t="s">
        <v>54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20.25" customHeight="1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>
        <f>IFERROR(VLOOKUP($A4,'[2]02'!$G$3:$O$53,2,FALSE),0)</f>
        <v>2</v>
      </c>
      <c r="C4" s="19">
        <f>IFERROR(VLOOKUP($A4,'[2]02'!$G$3:$O$53,3,FALSE),0)</f>
        <v>0</v>
      </c>
      <c r="D4" s="19">
        <f>IFERROR(VLOOKUP($A4,'[2]02'!$G$3:$O$53,4,FALSE),0)</f>
        <v>49</v>
      </c>
      <c r="E4" s="19">
        <f>IFERROR(VLOOKUP($A4,'[2]02'!$G$3:$O$53,5,FALSE),0)-E19</f>
        <v>57</v>
      </c>
      <c r="F4" s="19">
        <f>IFERROR(VLOOKUP($A4,'[2]02'!$G$3:$O$53,6,FALSE),0)-F19</f>
        <v>56</v>
      </c>
      <c r="G4" s="19">
        <f>IFERROR(VLOOKUP($A4,'[2]02'!$G$3:$O$53,7,FALSE),0)-G19</f>
        <v>62</v>
      </c>
      <c r="H4" s="19">
        <f>IFERROR(VLOOKUP($A4,'[2]02'!$G$3:$O$53,8,FALSE),0)-H19</f>
        <v>165</v>
      </c>
      <c r="I4" s="19"/>
      <c r="J4" s="19"/>
      <c r="K4" s="19"/>
      <c r="L4" s="19"/>
      <c r="M4" s="19"/>
      <c r="N4" s="19">
        <f>SUM(B4:M4)</f>
        <v>391</v>
      </c>
    </row>
    <row r="5" spans="1:14" x14ac:dyDescent="0.25">
      <c r="A5" s="1" t="s">
        <v>102</v>
      </c>
      <c r="B5" s="19">
        <f>IFERROR(VLOOKUP($A5,'[2]02'!$G$3:$O$53,2,FALSE),0)</f>
        <v>0</v>
      </c>
      <c r="C5" s="19">
        <f>IFERROR(VLOOKUP($A5,'[2]02'!$G$3:$O$53,3,FALSE),0)</f>
        <v>0</v>
      </c>
      <c r="D5" s="19">
        <f>IFERROR(VLOOKUP($A5,'[2]02'!$G$3:$O$53,4,FALSE),0)</f>
        <v>0</v>
      </c>
      <c r="E5" s="19">
        <f>IFERROR(VLOOKUP($A5,'[2]02'!$G$3:$O$53,5,FALSE),0)</f>
        <v>0</v>
      </c>
      <c r="F5" s="19">
        <f>IFERROR(VLOOKUP($A5,'[2]02'!$G$3:$O$53,6,FALSE),0)</f>
        <v>0</v>
      </c>
      <c r="G5" s="19">
        <f>IFERROR(VLOOKUP($A5,'[2]02'!$G$3:$O$53,7,FALSE),0)</f>
        <v>0</v>
      </c>
      <c r="H5" s="19">
        <f>IFERROR(VLOOKUP($A5,'[2]02'!$G$3:$O$53,8,FALSE),0)</f>
        <v>0</v>
      </c>
      <c r="I5" s="19"/>
      <c r="J5" s="19"/>
      <c r="K5" s="19"/>
      <c r="L5" s="19"/>
      <c r="M5" s="19"/>
      <c r="N5" s="19">
        <f t="shared" ref="N5:N17" si="0">SUM(B5:M5)</f>
        <v>0</v>
      </c>
    </row>
    <row r="6" spans="1:14" x14ac:dyDescent="0.25">
      <c r="A6" s="2" t="s">
        <v>3</v>
      </c>
      <c r="B6" s="19">
        <f>IFERROR(VLOOKUP($A6,'[2]02'!$G$3:$O$53,2,FALSE),0)</f>
        <v>0</v>
      </c>
      <c r="C6" s="19">
        <f>IFERROR(VLOOKUP($A6,'[2]02'!$G$3:$O$53,3,FALSE),0)</f>
        <v>1</v>
      </c>
      <c r="D6" s="19">
        <f>IFERROR(VLOOKUP($A6,'[2]02'!$G$3:$O$53,4,FALSE),0)</f>
        <v>0</v>
      </c>
      <c r="E6" s="19">
        <f>IFERROR(VLOOKUP($A6,'[2]02'!$G$3:$O$53,5,FALSE),0)</f>
        <v>10</v>
      </c>
      <c r="F6" s="19">
        <f>IFERROR(VLOOKUP($A6,'[2]02'!$G$3:$O$53,6,FALSE),0)</f>
        <v>0</v>
      </c>
      <c r="G6" s="19">
        <f>IFERROR(VLOOKUP($A6,'[2]02'!$G$3:$O$53,7,FALSE),0)</f>
        <v>0</v>
      </c>
      <c r="H6" s="19">
        <f>IFERROR(VLOOKUP($A6,'[2]02'!$G$3:$O$53,8,FALSE),0)</f>
        <v>40</v>
      </c>
      <c r="I6" s="19"/>
      <c r="J6" s="19"/>
      <c r="K6" s="19"/>
      <c r="L6" s="19"/>
      <c r="M6" s="19"/>
      <c r="N6" s="19">
        <f t="shared" si="0"/>
        <v>51</v>
      </c>
    </row>
    <row r="7" spans="1:14" x14ac:dyDescent="0.25">
      <c r="A7" s="2" t="s">
        <v>30</v>
      </c>
      <c r="B7" s="19">
        <f>IFERROR(VLOOKUP($A7,'[2]02'!$G$3:$O$53,2,FALSE),0)</f>
        <v>0</v>
      </c>
      <c r="C7" s="19">
        <f>IFERROR(VLOOKUP($A7,'[2]02'!$G$3:$O$53,3,FALSE),0)</f>
        <v>0</v>
      </c>
      <c r="D7" s="19">
        <f>IFERROR(VLOOKUP($A7,'[2]02'!$G$3:$O$53,4,FALSE),0)</f>
        <v>0</v>
      </c>
      <c r="E7" s="19">
        <f>IFERROR(VLOOKUP($A7,'[2]02'!$G$3:$O$53,5,FALSE),0)-E26</f>
        <v>0</v>
      </c>
      <c r="F7" s="19">
        <f>IFERROR(VLOOKUP($A7,'[2]02'!$G$3:$O$53,6,FALSE),0)-F26</f>
        <v>0</v>
      </c>
      <c r="G7" s="19">
        <f>IFERROR(VLOOKUP($A7,'[2]02'!$G$3:$O$53,7,FALSE),0)</f>
        <v>3</v>
      </c>
      <c r="H7" s="19">
        <f>IFERROR(VLOOKUP($A7,'[2]02'!$G$3:$O$53,8,FALSE),0)-H26</f>
        <v>0</v>
      </c>
      <c r="I7" s="19"/>
      <c r="J7" s="19"/>
      <c r="K7" s="19"/>
      <c r="L7" s="19"/>
      <c r="M7" s="19"/>
      <c r="N7" s="19">
        <f t="shared" si="0"/>
        <v>3</v>
      </c>
    </row>
    <row r="8" spans="1:14" x14ac:dyDescent="0.25">
      <c r="A8" s="2" t="s">
        <v>31</v>
      </c>
      <c r="B8" s="19">
        <f>IFERROR(VLOOKUP($A8,'[2]02'!$G$3:$O$53,2,FALSE),0)</f>
        <v>0</v>
      </c>
      <c r="C8" s="19">
        <f>IFERROR(VLOOKUP($A8,'[2]02'!$G$3:$O$53,3,FALSE),0)</f>
        <v>0</v>
      </c>
      <c r="D8" s="19">
        <f>IFERROR(VLOOKUP($A8,'[2]02'!$G$3:$O$53,4,FALSE),0)</f>
        <v>0</v>
      </c>
      <c r="E8" s="19">
        <f>IFERROR(VLOOKUP($A8,'[2]02'!$G$3:$O$53,5,FALSE),0)</f>
        <v>0</v>
      </c>
      <c r="F8" s="19">
        <f>IFERROR(VLOOKUP($A8,'[2]02'!$G$3:$O$53,6,FALSE),0)</f>
        <v>0</v>
      </c>
      <c r="G8" s="19">
        <f>IFERROR(VLOOKUP($A8,'[2]02'!$G$3:$O$53,7,FALSE),0)</f>
        <v>10</v>
      </c>
      <c r="H8" s="19">
        <f>IFERROR(VLOOKUP($A8,'[2]02'!$G$3:$O$53,8,FALSE),0)</f>
        <v>0</v>
      </c>
      <c r="I8" s="19"/>
      <c r="J8" s="19"/>
      <c r="K8" s="19"/>
      <c r="L8" s="19"/>
      <c r="M8" s="19"/>
      <c r="N8" s="19">
        <f t="shared" si="0"/>
        <v>10</v>
      </c>
    </row>
    <row r="9" spans="1:14" x14ac:dyDescent="0.25">
      <c r="A9" s="2" t="s">
        <v>32</v>
      </c>
      <c r="B9" s="19">
        <f>IFERROR(VLOOKUP($A9,'[2]02'!$G$3:$O$53,2,FALSE),0)</f>
        <v>23</v>
      </c>
      <c r="C9" s="19">
        <f>IFERROR(VLOOKUP($A9,'[2]02'!$G$3:$O$53,3,FALSE),0)</f>
        <v>19</v>
      </c>
      <c r="D9" s="19">
        <f>IFERROR(VLOOKUP($A9,'[2]02'!$G$3:$O$53,4,FALSE),0)</f>
        <v>187</v>
      </c>
      <c r="E9" s="19">
        <f>IFERROR(VLOOKUP($A9,'[2]02'!$G$3:$O$53,5,FALSE),0)</f>
        <v>233</v>
      </c>
      <c r="F9" s="19">
        <f>IFERROR(VLOOKUP($A9,'[2]02'!$G$3:$O$53,6,FALSE),0)</f>
        <v>235</v>
      </c>
      <c r="G9" s="19">
        <f>IFERROR(VLOOKUP($A9,'[2]02'!$G$3:$O$53,7,FALSE),0)</f>
        <v>1218</v>
      </c>
      <c r="H9" s="19">
        <f>IFERROR(VLOOKUP($A9,'[2]02'!$G$3:$O$53,8,FALSE),0)</f>
        <v>299</v>
      </c>
      <c r="I9" s="19"/>
      <c r="J9" s="19"/>
      <c r="K9" s="19"/>
      <c r="L9" s="19"/>
      <c r="M9" s="19"/>
      <c r="N9" s="19">
        <f t="shared" si="0"/>
        <v>2214</v>
      </c>
    </row>
    <row r="10" spans="1:14" x14ac:dyDescent="0.25">
      <c r="A10" s="3" t="s">
        <v>8</v>
      </c>
      <c r="B10" s="19">
        <f>IFERROR(VLOOKUP($A10,'[2]02'!$G$3:$O$53,2,FALSE),0)</f>
        <v>0</v>
      </c>
      <c r="C10" s="19">
        <f>IFERROR(VLOOKUP($A10,'[2]02'!$G$3:$O$53,3,FALSE),0)</f>
        <v>0</v>
      </c>
      <c r="D10" s="20">
        <f>IFERROR(VLOOKUP($A10,'[2]02'!$G$3:$O$53,4,FALSE),0)</f>
        <v>0</v>
      </c>
      <c r="E10" s="20">
        <f>IFERROR(VLOOKUP($A10,'[2]02'!$G$3:$O$53,5,FALSE),0)</f>
        <v>0</v>
      </c>
      <c r="F10" s="20">
        <f>IFERROR(VLOOKUP($A10,'[2]02'!$G$3:$O$53,6,FALSE),0)</f>
        <v>0</v>
      </c>
      <c r="G10" s="20">
        <f>IFERROR(VLOOKUP($A10,'[2]02'!$G$3:$O$53,7,FALSE),0)</f>
        <v>0</v>
      </c>
      <c r="H10" s="20">
        <f>IFERROR(VLOOKUP($A10,'[2]02'!$G$3:$O$53,8,FALSE),0)</f>
        <v>0</v>
      </c>
      <c r="I10" s="20"/>
      <c r="J10" s="20"/>
      <c r="K10" s="20"/>
      <c r="L10" s="20"/>
      <c r="M10" s="20"/>
      <c r="N10" s="19">
        <f t="shared" si="0"/>
        <v>0</v>
      </c>
    </row>
    <row r="11" spans="1:14" x14ac:dyDescent="0.25">
      <c r="A11" s="1" t="s">
        <v>33</v>
      </c>
      <c r="B11" s="19">
        <f>IFERROR(VLOOKUP($A11,'[2]02'!$G$3:$O$53,2,FALSE),0)</f>
        <v>0</v>
      </c>
      <c r="C11" s="19">
        <f>IFERROR(VLOOKUP($A11,'[2]02'!$G$3:$O$53,3,FALSE),0)</f>
        <v>0</v>
      </c>
      <c r="D11" s="19">
        <f>IFERROR(VLOOKUP($A11,'[2]02'!$G$3:$O$53,4,FALSE),0)</f>
        <v>6</v>
      </c>
      <c r="E11" s="19">
        <f>IFERROR(VLOOKUP($A11,'[2]02'!$G$3:$O$53,5,FALSE),0)</f>
        <v>54</v>
      </c>
      <c r="F11" s="19">
        <f>IFERROR(VLOOKUP($A11,'[2]02'!$G$3:$O$53,6,FALSE),0)</f>
        <v>0</v>
      </c>
      <c r="G11" s="19">
        <f>IFERROR(VLOOKUP($A11,'[2]02'!$G$3:$O$53,7,FALSE),0)</f>
        <v>0</v>
      </c>
      <c r="H11" s="19">
        <f>IFERROR(VLOOKUP($A11,'[2]02'!$G$3:$O$53,8,FALSE),0)</f>
        <v>0</v>
      </c>
      <c r="I11" s="19"/>
      <c r="J11" s="19"/>
      <c r="K11" s="19"/>
      <c r="L11" s="19"/>
      <c r="M11" s="19"/>
      <c r="N11" s="19">
        <f t="shared" si="0"/>
        <v>60</v>
      </c>
    </row>
    <row r="12" spans="1:14" x14ac:dyDescent="0.25">
      <c r="A12" s="3" t="s">
        <v>7</v>
      </c>
      <c r="B12" s="19">
        <f>IFERROR(VLOOKUP($A12,'[2]02'!$G$3:$O$53,2,FALSE),0)</f>
        <v>0</v>
      </c>
      <c r="C12" s="19">
        <f>IFERROR(VLOOKUP($A12,'[2]02'!$G$3:$O$53,3,FALSE),0)</f>
        <v>0</v>
      </c>
      <c r="D12" s="20">
        <f>IFERROR(VLOOKUP($A12,'[2]02'!$G$3:$O$53,4,FALSE),0)</f>
        <v>0</v>
      </c>
      <c r="E12" s="20">
        <f>IFERROR(VLOOKUP($A12,'[2]02'!$G$3:$O$53,5,FALSE),0)</f>
        <v>0</v>
      </c>
      <c r="F12" s="20">
        <f>IFERROR(VLOOKUP($A12,'[2]02'!$G$3:$O$53,6,FALSE),0)</f>
        <v>0</v>
      </c>
      <c r="G12" s="20">
        <f>IFERROR(VLOOKUP($A12,'[2]02'!$G$3:$O$53,7,FALSE),0)</f>
        <v>16</v>
      </c>
      <c r="H12" s="20">
        <f>IFERROR(VLOOKUP($A12,'[2]02'!$G$3:$O$53,8,FALSE),0)</f>
        <v>0</v>
      </c>
      <c r="I12" s="20"/>
      <c r="J12" s="20"/>
      <c r="K12" s="20"/>
      <c r="L12" s="20"/>
      <c r="M12" s="20"/>
      <c r="N12" s="19">
        <f t="shared" si="0"/>
        <v>16</v>
      </c>
    </row>
    <row r="13" spans="1:14" x14ac:dyDescent="0.25">
      <c r="A13" s="4" t="s">
        <v>6</v>
      </c>
      <c r="B13" s="19">
        <f>IFERROR(VLOOKUP($A13,'[2]02'!$G$3:$O$53,2,FALSE),0)</f>
        <v>0</v>
      </c>
      <c r="C13" s="19">
        <f>IFERROR(VLOOKUP($A13,'[2]02'!$G$3:$O$53,3,FALSE),0)</f>
        <v>0</v>
      </c>
      <c r="D13" s="20">
        <f>IFERROR(VLOOKUP($A13,'[2]02'!$G$3:$O$53,4,FALSE),0)</f>
        <v>0</v>
      </c>
      <c r="E13" s="19">
        <f>IFERROR(VLOOKUP($A13,'[2]02'!$G$3:$O$53,5,FALSE),0)</f>
        <v>0</v>
      </c>
      <c r="F13" s="19">
        <f>IFERROR(VLOOKUP($A13,'[2]02'!$G$3:$O$53,6,FALSE),0)-F24</f>
        <v>0</v>
      </c>
      <c r="G13" s="19">
        <f>IFERROR(VLOOKUP($A13,'[2]02'!$G$3:$O$53,7,FALSE),0)-G24</f>
        <v>11</v>
      </c>
      <c r="H13" s="19">
        <f>IFERROR(VLOOKUP($A13,'[2]02'!$G$3:$O$53,8,FALSE),0)</f>
        <v>0</v>
      </c>
      <c r="I13" s="19"/>
      <c r="J13" s="19"/>
      <c r="K13" s="19"/>
      <c r="L13" s="19"/>
      <c r="M13" s="19"/>
      <c r="N13" s="19">
        <f t="shared" si="0"/>
        <v>11</v>
      </c>
    </row>
    <row r="14" spans="1:14" x14ac:dyDescent="0.25">
      <c r="A14" s="1" t="s">
        <v>4</v>
      </c>
      <c r="B14" s="19">
        <f>IFERROR(VLOOKUP($A14,'[2]02'!$G$3:$O$53,2,FALSE),0)</f>
        <v>0</v>
      </c>
      <c r="C14" s="19">
        <f>IFERROR(VLOOKUP($A14,'[2]02'!$G$3:$O$53,3,FALSE),0)</f>
        <v>0</v>
      </c>
      <c r="D14" s="20">
        <f>IFERROR(VLOOKUP($A14,'[2]02'!$G$3:$O$53,4,FALSE),0)</f>
        <v>0</v>
      </c>
      <c r="E14" s="19">
        <f>IFERROR(VLOOKUP($A14,'[2]02'!$G$3:$O$53,5,FALSE),0)</f>
        <v>0</v>
      </c>
      <c r="F14" s="19">
        <f>IFERROR(VLOOKUP($A14,'[2]02'!$G$3:$O$53,6,FALSE),0)-F22</f>
        <v>0</v>
      </c>
      <c r="G14" s="19">
        <f>IFERROR(VLOOKUP($A14,'[2]02'!$G$3:$O$53,7,FALSE),0)-G22</f>
        <v>0</v>
      </c>
      <c r="H14" s="19">
        <f>IFERROR(VLOOKUP($A14,'[2]02'!$G$3:$O$53,8,FALSE),0)-H22</f>
        <v>0</v>
      </c>
      <c r="I14" s="19"/>
      <c r="J14" s="19"/>
      <c r="K14" s="19"/>
      <c r="L14" s="19"/>
      <c r="M14" s="19"/>
      <c r="N14" s="19">
        <f t="shared" si="0"/>
        <v>0</v>
      </c>
    </row>
    <row r="15" spans="1:14" x14ac:dyDescent="0.25">
      <c r="A15" s="3" t="s">
        <v>28</v>
      </c>
      <c r="B15" s="21">
        <f>IFERROR(VLOOKUP($A15,'[2]02'!$G$3:$O$53,2,FALSE),0)</f>
        <v>18</v>
      </c>
      <c r="C15" s="21">
        <f>IFERROR(VLOOKUP($A15,'[2]02'!$G$3:$O$53,3,FALSE),0)-C23</f>
        <v>14</v>
      </c>
      <c r="D15" s="21">
        <f>IFERROR(VLOOKUP($A15,'[2]02'!$G$3:$O$53,4,FALSE),0)-D23</f>
        <v>8</v>
      </c>
      <c r="E15" s="21">
        <f>IFERROR(VLOOKUP($A15,'[2]02'!$G$3:$O$53,5,FALSE),0)-E23</f>
        <v>0</v>
      </c>
      <c r="F15" s="21">
        <f>IFERROR(VLOOKUP($A15,'[2]02'!$G$3:$O$53,6,FALSE),0)-F23</f>
        <v>0</v>
      </c>
      <c r="G15" s="21">
        <f>IFERROR(VLOOKUP($A15,'[2]02'!$G$3:$O$53,7,FALSE),0)-G23</f>
        <v>10</v>
      </c>
      <c r="H15" s="21">
        <f>IFERROR(VLOOKUP($A15,'[2]02'!$G$3:$O$53,8,FALSE),0)-H23</f>
        <v>90</v>
      </c>
      <c r="I15" s="21"/>
      <c r="J15" s="21"/>
      <c r="K15" s="21"/>
      <c r="L15" s="21"/>
      <c r="M15" s="21"/>
      <c r="N15" s="19">
        <f t="shared" si="0"/>
        <v>140</v>
      </c>
    </row>
    <row r="16" spans="1:14" x14ac:dyDescent="0.25">
      <c r="A16" s="3" t="s">
        <v>27</v>
      </c>
      <c r="B16" s="21">
        <f>IFERROR(VLOOKUP($A16,'[2]02'!$G$3:$O$53,2,FALSE),0)-B27</f>
        <v>0</v>
      </c>
      <c r="C16" s="21">
        <f>IFERROR(VLOOKUP($A16,'[2]02'!$G$3:$O$53,3,FALSE),0)</f>
        <v>0</v>
      </c>
      <c r="D16" s="21">
        <f>IFERROR(VLOOKUP($A16,'[2]02'!$G$3:$O$53,4,FALSE),0)</f>
        <v>0</v>
      </c>
      <c r="E16" s="21">
        <f>IFERROR(VLOOKUP($A16,'[2]02'!$G$3:$O$53,5,FALSE),0)-E27</f>
        <v>0</v>
      </c>
      <c r="F16" s="21">
        <f>IFERROR(VLOOKUP($A16,'[2]02'!$G$3:$O$53,6,FALSE),0)-F27</f>
        <v>0</v>
      </c>
      <c r="G16" s="21">
        <f>IFERROR(VLOOKUP($A16,'[2]02'!$G$3:$O$53,7,FALSE),0)-G27</f>
        <v>0</v>
      </c>
      <c r="H16" s="21">
        <f>IFERROR(VLOOKUP($A16,'[2]02'!$G$3:$O$53,8,FALSE),0)-H27</f>
        <v>0</v>
      </c>
      <c r="I16" s="21"/>
      <c r="J16" s="21"/>
      <c r="K16" s="21"/>
      <c r="L16" s="21"/>
      <c r="M16" s="21"/>
      <c r="N16" s="19">
        <f t="shared" si="0"/>
        <v>0</v>
      </c>
    </row>
    <row r="17" spans="1:14" ht="15.75" thickBot="1" x14ac:dyDescent="0.3">
      <c r="A17" s="3" t="s">
        <v>5</v>
      </c>
      <c r="B17" s="21">
        <f>IFERROR(VLOOKUP($A17,'[2]02'!$G$3:$O$53,2,FALSE),0)</f>
        <v>0</v>
      </c>
      <c r="C17" s="21">
        <f>IFERROR(VLOOKUP($A17,'[2]02'!$G$3:$O$53,3,FALSE),0)</f>
        <v>0</v>
      </c>
      <c r="D17" s="21">
        <f>IFERROR(VLOOKUP($A17,'[2]02'!$G$3:$O$53,4,FALSE),0)</f>
        <v>0</v>
      </c>
      <c r="E17" s="21">
        <f>IFERROR(VLOOKUP($A17,'[2]02'!$G$3:$O$53,5,FALSE),0)</f>
        <v>0</v>
      </c>
      <c r="F17" s="21">
        <f>IFERROR(VLOOKUP($A17,'[2]02'!$G$3:$O$53,6,FALSE),0)</f>
        <v>9</v>
      </c>
      <c r="G17" s="21">
        <f>IFERROR(VLOOKUP($A17,'[2]02'!$G$3:$O$53,7,FALSE),0)</f>
        <v>0</v>
      </c>
      <c r="H17" s="21">
        <f>IFERROR(VLOOKUP($A17,'[2]02'!$G$3:$O$53,8,FALSE),0)</f>
        <v>0</v>
      </c>
      <c r="I17" s="21"/>
      <c r="J17" s="21"/>
      <c r="K17" s="21"/>
      <c r="L17" s="21"/>
      <c r="M17" s="21"/>
      <c r="N17" s="19">
        <f t="shared" si="0"/>
        <v>9</v>
      </c>
    </row>
    <row r="18" spans="1:14" x14ac:dyDescent="0.25">
      <c r="A18" s="23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hidden="1" x14ac:dyDescent="0.25">
      <c r="A19" s="3" t="s">
        <v>55</v>
      </c>
      <c r="B19" s="21">
        <f>IFERROR(VLOOKUP($A19,'[2]02'!$G$3:$O$53,2,FALSE),0)</f>
        <v>0</v>
      </c>
      <c r="C19" s="21">
        <f>IFERROR(VLOOKUP($A19,'[2]02'!$G$3:$O$53,3,FALSE),0)</f>
        <v>0</v>
      </c>
      <c r="D19" s="22">
        <f>IFERROR(VLOOKUP($A19,'[2]02'!$G$3:$O$53,4,FALSE),0)</f>
        <v>0</v>
      </c>
      <c r="E19" s="22">
        <f>IFERROR(VLOOKUP($A19,'[2]02'!$G$3:$O$53,5,FALSE),0)</f>
        <v>16</v>
      </c>
      <c r="F19" s="22">
        <f>IFERROR(VLOOKUP($A19,'[2]02'!$G$3:$O$53,6,FALSE),0)</f>
        <v>10</v>
      </c>
      <c r="G19" s="22">
        <f>IFERROR(VLOOKUP($A19,'[2]02'!$G$3:$O$53,7,FALSE),0)</f>
        <v>16</v>
      </c>
      <c r="H19" s="22">
        <f>IFERROR(VLOOKUP($A19,'[2]02'!$G$3:$O$53,8,FALSE),0)</f>
        <v>2</v>
      </c>
      <c r="I19" s="22"/>
      <c r="J19" s="22"/>
      <c r="K19" s="22"/>
      <c r="L19" s="22"/>
      <c r="M19" s="22"/>
      <c r="N19" s="22">
        <f>SUM(B19:M19)</f>
        <v>44</v>
      </c>
    </row>
    <row r="20" spans="1:14" hidden="1" x14ac:dyDescent="0.25">
      <c r="A20" s="3" t="s">
        <v>56</v>
      </c>
      <c r="B20" s="21">
        <f>IFERROR(VLOOKUP($A20,'[2]02'!$G$3:$O$53,2,FALSE),0)</f>
        <v>0</v>
      </c>
      <c r="C20" s="21">
        <f>IFERROR(VLOOKUP($A20,'[2]02'!$G$3:$O$53,3,FALSE),0)</f>
        <v>0</v>
      </c>
      <c r="D20" s="22">
        <f>IFERROR(VLOOKUP($A20,'[2]02'!$G$3:$O$53,4,FALSE),0)</f>
        <v>0</v>
      </c>
      <c r="E20" s="22">
        <f>IFERROR(VLOOKUP($A20,'[2]02'!$G$3:$O$53,5,FALSE),0)</f>
        <v>0</v>
      </c>
      <c r="F20" s="22">
        <f>IFERROR(VLOOKUP($A20,'[2]02'!$G$3:$O$53,6,FALSE),0)</f>
        <v>0</v>
      </c>
      <c r="G20" s="22">
        <f>IFERROR(VLOOKUP($A20,'[2]02'!$G$3:$O$53,7,FALSE),0)</f>
        <v>0</v>
      </c>
      <c r="H20" s="22">
        <f>IFERROR(VLOOKUP($A20,'[2]02'!$G$3:$O$53,8,FALSE),0)</f>
        <v>0</v>
      </c>
      <c r="I20" s="22"/>
      <c r="J20" s="22"/>
      <c r="K20" s="22"/>
      <c r="L20" s="22"/>
      <c r="M20" s="22"/>
      <c r="N20" s="22">
        <f t="shared" ref="N20:N27" si="1">SUM(B20:M20)</f>
        <v>0</v>
      </c>
    </row>
    <row r="21" spans="1:14" hidden="1" x14ac:dyDescent="0.25">
      <c r="A21" s="3" t="s">
        <v>57</v>
      </c>
      <c r="B21" s="21">
        <f>IFERROR(VLOOKUP($A21,'[2]02'!$G$3:$O$53,2,FALSE),0)</f>
        <v>0</v>
      </c>
      <c r="C21" s="21">
        <f>IFERROR(VLOOKUP($A21,'[2]02'!$G$3:$O$53,3,FALSE),0)</f>
        <v>0</v>
      </c>
      <c r="D21" s="22">
        <f>IFERROR(VLOOKUP($A21,'[2]02'!$G$3:$O$53,4,FALSE),0)</f>
        <v>0</v>
      </c>
      <c r="E21" s="22">
        <f>IFERROR(VLOOKUP($A21,'[2]02'!$G$3:$O$53,5,FALSE),0)</f>
        <v>0</v>
      </c>
      <c r="F21" s="22">
        <f>IFERROR(VLOOKUP($A21,'[2]02'!$G$3:$O$53,6,FALSE),0)</f>
        <v>0</v>
      </c>
      <c r="G21" s="22">
        <f>IFERROR(VLOOKUP($A21,'[2]02'!$G$3:$O$53,7,FALSE),0)</f>
        <v>0</v>
      </c>
      <c r="H21" s="22">
        <f>IFERROR(VLOOKUP($A21,'[2]02'!$G$3:$O$53,8,FALSE),0)</f>
        <v>0</v>
      </c>
      <c r="I21" s="22"/>
      <c r="J21" s="22"/>
      <c r="K21" s="22"/>
      <c r="L21" s="22"/>
      <c r="M21" s="22"/>
      <c r="N21" s="22">
        <f t="shared" si="1"/>
        <v>0</v>
      </c>
    </row>
    <row r="22" spans="1:14" hidden="1" x14ac:dyDescent="0.25">
      <c r="A22" s="3" t="s">
        <v>35</v>
      </c>
      <c r="B22" s="21">
        <f>IFERROR(VLOOKUP($A22,'[2]02'!$G$3:$O$53,2,FALSE),0)</f>
        <v>0</v>
      </c>
      <c r="C22" s="21">
        <f>IFERROR(VLOOKUP($A22,'[2]02'!$G$3:$O$53,3,FALSE),0)</f>
        <v>0</v>
      </c>
      <c r="D22" s="21">
        <f>IFERROR(VLOOKUP($A22,'[2]02'!$G$3:$O$53,4,FALSE),0)</f>
        <v>0</v>
      </c>
      <c r="E22" s="21">
        <f>IFERROR(VLOOKUP($A22,'[2]02'!$G$3:$O$53,5,FALSE),0)</f>
        <v>0</v>
      </c>
      <c r="F22" s="21">
        <f>IFERROR(VLOOKUP($A22,'[2]02'!$G$3:$O$53,6,FALSE),0)</f>
        <v>34</v>
      </c>
      <c r="G22" s="21">
        <f>IFERROR(VLOOKUP($A22,'[2]02'!$G$3:$O$53,7,FALSE),0)</f>
        <v>31</v>
      </c>
      <c r="H22" s="21">
        <f>IFERROR(VLOOKUP($A22,'[2]02'!$G$3:$O$53,8,FALSE),0)</f>
        <v>32</v>
      </c>
      <c r="I22" s="21"/>
      <c r="J22" s="21"/>
      <c r="K22" s="21"/>
      <c r="L22" s="21"/>
      <c r="M22" s="21"/>
      <c r="N22" s="22">
        <f t="shared" si="1"/>
        <v>97</v>
      </c>
    </row>
    <row r="23" spans="1:14" x14ac:dyDescent="0.25">
      <c r="A23" s="3" t="s">
        <v>36</v>
      </c>
      <c r="B23" s="21">
        <f>IFERROR(VLOOKUP($A23,'[2]02'!$G$3:$O$53,2,FALSE),0)</f>
        <v>0</v>
      </c>
      <c r="C23" s="21">
        <f>IFERROR(VLOOKUP($A23,'[2]02'!$G$3:$O$53,3,FALSE),0)</f>
        <v>13</v>
      </c>
      <c r="D23" s="21">
        <f>IFERROR(VLOOKUP($A23,'[2]02'!$G$3:$O$53,4,FALSE),0)</f>
        <v>26</v>
      </c>
      <c r="E23" s="21">
        <f>IFERROR(VLOOKUP($A23,'[2]02'!$G$3:$O$53,5,FALSE),0)</f>
        <v>101</v>
      </c>
      <c r="F23" s="21">
        <f>IFERROR(VLOOKUP($A23,'[2]02'!$G$3:$O$53,6,FALSE),0)</f>
        <v>287</v>
      </c>
      <c r="G23" s="21">
        <f>IFERROR(VLOOKUP($A23,'[2]02'!$G$3:$O$53,7,FALSE),0)</f>
        <v>116</v>
      </c>
      <c r="H23" s="21">
        <f>IFERROR(VLOOKUP($A23,'[2]02'!$G$3:$O$53,8,FALSE),0)</f>
        <v>138</v>
      </c>
      <c r="I23" s="21"/>
      <c r="J23" s="21"/>
      <c r="K23" s="21"/>
      <c r="L23" s="21"/>
      <c r="M23" s="21"/>
      <c r="N23" s="22">
        <f t="shared" si="1"/>
        <v>681</v>
      </c>
    </row>
    <row r="24" spans="1:14" x14ac:dyDescent="0.25">
      <c r="A24" s="3" t="s">
        <v>37</v>
      </c>
      <c r="B24" s="21">
        <f>IFERROR(VLOOKUP($A24,'[2]02'!$G$3:$O$53,2,FALSE),0)</f>
        <v>0</v>
      </c>
      <c r="C24" s="21">
        <f>IFERROR(VLOOKUP($A24,'[2]02'!$G$3:$O$53,3,FALSE),0)</f>
        <v>0</v>
      </c>
      <c r="D24" s="21">
        <f>IFERROR(VLOOKUP($A24,'[2]02'!$G$3:$O$53,4,FALSE),0)</f>
        <v>0</v>
      </c>
      <c r="E24" s="21">
        <f>IFERROR(VLOOKUP($A24,'[2]02'!$G$3:$O$53,5,FALSE),0)</f>
        <v>0</v>
      </c>
      <c r="F24" s="21">
        <f>IFERROR(VLOOKUP($A24,'[2]02'!$G$3:$O$53,6,FALSE),0)</f>
        <v>12</v>
      </c>
      <c r="G24" s="21">
        <f>IFERROR(VLOOKUP($A24,'[2]02'!$G$3:$O$53,7,FALSE),0)</f>
        <v>9</v>
      </c>
      <c r="H24" s="21">
        <f>IFERROR(VLOOKUP($A24,'[2]02'!$G$3:$O$53,8,FALSE),0)</f>
        <v>0</v>
      </c>
      <c r="I24" s="21"/>
      <c r="J24" s="21"/>
      <c r="K24" s="21"/>
      <c r="L24" s="21"/>
      <c r="M24" s="21"/>
      <c r="N24" s="22">
        <f t="shared" si="1"/>
        <v>21</v>
      </c>
    </row>
    <row r="25" spans="1:14" x14ac:dyDescent="0.25">
      <c r="A25" s="3" t="s">
        <v>38</v>
      </c>
      <c r="B25" s="21">
        <f>IFERROR(VLOOKUP($A25,'[2]02'!$G$3:$O$53,2,FALSE),0)</f>
        <v>0</v>
      </c>
      <c r="C25" s="21">
        <f>IFERROR(VLOOKUP($A25,'[2]02'!$G$3:$O$53,3,FALSE),0)</f>
        <v>0</v>
      </c>
      <c r="D25" s="21">
        <f>IFERROR(VLOOKUP($A25,'[2]02'!$G$3:$O$53,4,FALSE),0)</f>
        <v>0</v>
      </c>
      <c r="E25" s="21">
        <f>IFERROR(VLOOKUP($A25,'[2]02'!$G$3:$O$53,5,FALSE),0)</f>
        <v>0</v>
      </c>
      <c r="F25" s="21">
        <f>IFERROR(VLOOKUP($A25,'[2]02'!$G$3:$O$53,6,FALSE),0)</f>
        <v>13</v>
      </c>
      <c r="G25" s="21">
        <f>IFERROR(VLOOKUP($A25,'[2]02'!$G$3:$O$53,7,FALSE),0)</f>
        <v>13</v>
      </c>
      <c r="H25" s="21">
        <f>IFERROR(VLOOKUP($A25,'[2]02'!$G$3:$O$53,8,FALSE),0)</f>
        <v>13</v>
      </c>
      <c r="I25" s="21"/>
      <c r="J25" s="21"/>
      <c r="K25" s="21"/>
      <c r="L25" s="21"/>
      <c r="M25" s="21"/>
      <c r="N25" s="22">
        <f t="shared" si="1"/>
        <v>39</v>
      </c>
    </row>
    <row r="26" spans="1:14" x14ac:dyDescent="0.25">
      <c r="A26" s="3" t="s">
        <v>39</v>
      </c>
      <c r="B26" s="21">
        <f>IFERROR(VLOOKUP($A26,'[2]02'!$G$3:$O$53,2,FALSE),0)</f>
        <v>0</v>
      </c>
      <c r="C26" s="21">
        <f>IFERROR(VLOOKUP($A26,'[2]02'!$G$3:$O$53,3,FALSE),0)</f>
        <v>0</v>
      </c>
      <c r="D26" s="21">
        <f>IFERROR(VLOOKUP($A26,'[2]02'!$G$3:$O$53,4,FALSE),0)</f>
        <v>0</v>
      </c>
      <c r="E26" s="21">
        <f>IFERROR(VLOOKUP($A26,'[2]02'!$G$3:$O$53,5,FALSE),0)</f>
        <v>9</v>
      </c>
      <c r="F26" s="21">
        <f>IFERROR(VLOOKUP($A26,'[2]02'!$G$3:$O$53,6,FALSE),0)</f>
        <v>9</v>
      </c>
      <c r="G26" s="21">
        <f>IFERROR(VLOOKUP($A26,'[2]02'!$G$3:$O$53,7,FALSE),0)</f>
        <v>0</v>
      </c>
      <c r="H26" s="21">
        <f>IFERROR(VLOOKUP($A26,'[2]02'!$G$3:$O$53,8,FALSE),0)</f>
        <v>7</v>
      </c>
      <c r="I26" s="21"/>
      <c r="J26" s="21"/>
      <c r="K26" s="21"/>
      <c r="L26" s="21"/>
      <c r="M26" s="21"/>
      <c r="N26" s="22">
        <f t="shared" si="1"/>
        <v>25</v>
      </c>
    </row>
    <row r="27" spans="1:14" x14ac:dyDescent="0.25">
      <c r="A27" s="3" t="s">
        <v>40</v>
      </c>
      <c r="B27" s="21">
        <f>IFERROR(VLOOKUP($A27,'[2]02'!$G$3:$O$53,2,FALSE),0)</f>
        <v>4</v>
      </c>
      <c r="C27" s="21">
        <f>IFERROR(VLOOKUP($A27,'[2]02'!$G$3:$O$53,3,FALSE),0)</f>
        <v>0</v>
      </c>
      <c r="D27" s="21">
        <f>IFERROR(VLOOKUP($A27,'[2]02'!$G$3:$O$53,4,FALSE),0)</f>
        <v>0</v>
      </c>
      <c r="E27" s="21">
        <f>IFERROR(VLOOKUP($A27,'[2]02'!$G$3:$O$53,5,FALSE),0)</f>
        <v>12</v>
      </c>
      <c r="F27" s="21">
        <f>IFERROR(VLOOKUP($A27,'[2]02'!$G$3:$O$53,6,FALSE),0)</f>
        <v>9</v>
      </c>
      <c r="G27" s="21">
        <f>IFERROR(VLOOKUP($A27,'[2]02'!$G$3:$O$53,7,FALSE),0)</f>
        <v>11</v>
      </c>
      <c r="H27" s="21">
        <f>IFERROR(VLOOKUP($A27,'[2]02'!$G$3:$O$53,8,FALSE),0)</f>
        <v>34</v>
      </c>
      <c r="I27" s="21"/>
      <c r="J27" s="21"/>
      <c r="K27" s="21"/>
      <c r="L27" s="21"/>
      <c r="M27" s="21"/>
      <c r="N27" s="22">
        <f t="shared" si="1"/>
        <v>70</v>
      </c>
    </row>
  </sheetData>
  <mergeCells count="3">
    <mergeCell ref="A1:A3"/>
    <mergeCell ref="B1:N2"/>
    <mergeCell ref="B18:N18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18.42578125" bestFit="1" customWidth="1"/>
    <col min="7" max="7" width="13.8554687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bestFit="1" customWidth="1"/>
    <col min="16" max="16" width="10.7109375" bestFit="1" customWidth="1"/>
    <col min="17" max="17" width="9.85546875" bestFit="1" customWidth="1"/>
    <col min="18" max="18" width="8.85546875" bestFit="1" customWidth="1"/>
    <col min="19" max="19" width="12.7109375" bestFit="1" customWidth="1"/>
    <col min="20" max="20" width="7" bestFit="1" customWidth="1"/>
    <col min="21" max="21" width="9.28515625" bestFit="1" customWidth="1"/>
    <col min="22" max="22" width="9.5703125" bestFit="1" customWidth="1"/>
    <col min="23" max="23" width="11.7109375" bestFit="1" customWidth="1"/>
    <col min="24" max="24" width="10.85546875" bestFit="1" customWidth="1"/>
    <col min="25" max="25" width="7.140625" bestFit="1" customWidth="1"/>
    <col min="26" max="26" width="12.85546875" bestFit="1" customWidth="1"/>
  </cols>
  <sheetData>
    <row r="1" spans="1:7" x14ac:dyDescent="0.25">
      <c r="A1" t="s">
        <v>96</v>
      </c>
      <c r="B1" t="s">
        <v>73</v>
      </c>
      <c r="C1" t="s">
        <v>88</v>
      </c>
      <c r="D1" t="s">
        <v>89</v>
      </c>
    </row>
    <row r="2" spans="1:7" x14ac:dyDescent="0.25">
      <c r="A2" t="s">
        <v>97</v>
      </c>
      <c r="B2" t="s">
        <v>74</v>
      </c>
      <c r="C2" t="s">
        <v>90</v>
      </c>
      <c r="D2">
        <v>2</v>
      </c>
    </row>
    <row r="3" spans="1:7" x14ac:dyDescent="0.25">
      <c r="A3" t="s">
        <v>97</v>
      </c>
      <c r="B3" t="s">
        <v>76</v>
      </c>
      <c r="C3" t="s">
        <v>90</v>
      </c>
      <c r="D3">
        <v>0</v>
      </c>
      <c r="F3" s="30" t="s">
        <v>98</v>
      </c>
      <c r="G3" t="s">
        <v>100</v>
      </c>
    </row>
    <row r="4" spans="1:7" x14ac:dyDescent="0.25">
      <c r="A4" t="s">
        <v>97</v>
      </c>
      <c r="B4" t="s">
        <v>75</v>
      </c>
      <c r="C4" t="s">
        <v>90</v>
      </c>
      <c r="D4">
        <v>0</v>
      </c>
      <c r="F4" s="31" t="s">
        <v>104</v>
      </c>
      <c r="G4" s="32">
        <v>900</v>
      </c>
    </row>
    <row r="5" spans="1:7" x14ac:dyDescent="0.25">
      <c r="A5" t="s">
        <v>97</v>
      </c>
      <c r="B5" t="s">
        <v>77</v>
      </c>
      <c r="C5" t="s">
        <v>90</v>
      </c>
      <c r="D5">
        <v>0</v>
      </c>
      <c r="F5" s="31" t="s">
        <v>97</v>
      </c>
      <c r="G5" s="32">
        <v>519</v>
      </c>
    </row>
    <row r="6" spans="1:7" x14ac:dyDescent="0.25">
      <c r="A6" t="s">
        <v>97</v>
      </c>
      <c r="B6" t="s">
        <v>78</v>
      </c>
      <c r="C6" t="s">
        <v>90</v>
      </c>
      <c r="D6">
        <v>0</v>
      </c>
      <c r="F6" s="31" t="s">
        <v>103</v>
      </c>
      <c r="G6" s="32">
        <v>2322</v>
      </c>
    </row>
    <row r="7" spans="1:7" x14ac:dyDescent="0.25">
      <c r="A7" t="s">
        <v>103</v>
      </c>
      <c r="B7" t="s">
        <v>79</v>
      </c>
      <c r="C7" t="s">
        <v>90</v>
      </c>
      <c r="D7">
        <v>23</v>
      </c>
      <c r="F7" s="31" t="s">
        <v>99</v>
      </c>
      <c r="G7" s="32">
        <v>3741</v>
      </c>
    </row>
    <row r="8" spans="1:7" x14ac:dyDescent="0.25">
      <c r="A8" t="s">
        <v>103</v>
      </c>
      <c r="B8" t="s">
        <v>83</v>
      </c>
      <c r="C8" t="s">
        <v>90</v>
      </c>
      <c r="D8">
        <v>0</v>
      </c>
    </row>
    <row r="9" spans="1:7" x14ac:dyDescent="0.25">
      <c r="A9" t="s">
        <v>103</v>
      </c>
      <c r="B9" t="s">
        <v>82</v>
      </c>
      <c r="C9" t="s">
        <v>90</v>
      </c>
      <c r="D9">
        <v>0</v>
      </c>
    </row>
    <row r="10" spans="1:7" x14ac:dyDescent="0.25">
      <c r="A10" t="s">
        <v>103</v>
      </c>
      <c r="B10" t="s">
        <v>81</v>
      </c>
      <c r="C10" t="s">
        <v>90</v>
      </c>
      <c r="D10">
        <v>0</v>
      </c>
      <c r="F10" s="30" t="s">
        <v>98</v>
      </c>
      <c r="G10" t="s">
        <v>100</v>
      </c>
    </row>
    <row r="11" spans="1:7" x14ac:dyDescent="0.25">
      <c r="A11" t="s">
        <v>103</v>
      </c>
      <c r="B11" t="s">
        <v>80</v>
      </c>
      <c r="C11" t="s">
        <v>90</v>
      </c>
      <c r="D11">
        <v>0</v>
      </c>
      <c r="F11" s="31" t="s">
        <v>87</v>
      </c>
      <c r="G11" s="32">
        <v>9</v>
      </c>
    </row>
    <row r="12" spans="1:7" x14ac:dyDescent="0.25">
      <c r="A12" t="s">
        <v>104</v>
      </c>
      <c r="B12" t="s">
        <v>84</v>
      </c>
      <c r="C12" t="s">
        <v>90</v>
      </c>
      <c r="D12">
        <v>0</v>
      </c>
      <c r="F12" s="31" t="s">
        <v>80</v>
      </c>
      <c r="G12" s="32">
        <v>11</v>
      </c>
    </row>
    <row r="13" spans="1:7" x14ac:dyDescent="0.25">
      <c r="A13" t="s">
        <v>104</v>
      </c>
      <c r="B13" t="s">
        <v>85</v>
      </c>
      <c r="C13" t="s">
        <v>90</v>
      </c>
      <c r="D13">
        <v>18</v>
      </c>
      <c r="F13" s="31" t="s">
        <v>75</v>
      </c>
      <c r="G13" s="32">
        <v>51</v>
      </c>
    </row>
    <row r="14" spans="1:7" x14ac:dyDescent="0.25">
      <c r="A14" t="s">
        <v>104</v>
      </c>
      <c r="B14" t="s">
        <v>86</v>
      </c>
      <c r="C14" t="s">
        <v>90</v>
      </c>
      <c r="D14">
        <v>0</v>
      </c>
      <c r="F14" s="31" t="s">
        <v>107</v>
      </c>
      <c r="G14" s="32">
        <v>39</v>
      </c>
    </row>
    <row r="15" spans="1:7" x14ac:dyDescent="0.25">
      <c r="A15" t="s">
        <v>104</v>
      </c>
      <c r="B15" t="s">
        <v>87</v>
      </c>
      <c r="C15" t="s">
        <v>90</v>
      </c>
      <c r="D15">
        <v>0</v>
      </c>
      <c r="F15" s="31" t="s">
        <v>106</v>
      </c>
      <c r="G15" s="32">
        <v>21</v>
      </c>
    </row>
    <row r="16" spans="1:7" x14ac:dyDescent="0.25">
      <c r="A16" t="s">
        <v>97</v>
      </c>
      <c r="B16" t="s">
        <v>74</v>
      </c>
      <c r="C16" t="s">
        <v>91</v>
      </c>
      <c r="D16">
        <v>0</v>
      </c>
      <c r="F16" s="31" t="s">
        <v>109</v>
      </c>
      <c r="G16" s="32">
        <v>70</v>
      </c>
    </row>
    <row r="17" spans="1:7" x14ac:dyDescent="0.25">
      <c r="A17" t="s">
        <v>97</v>
      </c>
      <c r="B17" t="s">
        <v>76</v>
      </c>
      <c r="C17" t="s">
        <v>91</v>
      </c>
      <c r="D17">
        <v>0</v>
      </c>
      <c r="F17" s="31" t="s">
        <v>105</v>
      </c>
      <c r="G17" s="32">
        <v>681</v>
      </c>
    </row>
    <row r="18" spans="1:7" x14ac:dyDescent="0.25">
      <c r="A18" t="s">
        <v>97</v>
      </c>
      <c r="B18" t="s">
        <v>75</v>
      </c>
      <c r="C18" t="s">
        <v>91</v>
      </c>
      <c r="D18">
        <v>1</v>
      </c>
      <c r="F18" s="31" t="s">
        <v>108</v>
      </c>
      <c r="G18" s="32">
        <v>25</v>
      </c>
    </row>
    <row r="19" spans="1:7" x14ac:dyDescent="0.25">
      <c r="A19" t="s">
        <v>97</v>
      </c>
      <c r="B19" t="s">
        <v>77</v>
      </c>
      <c r="C19" t="s">
        <v>91</v>
      </c>
      <c r="D19">
        <v>0</v>
      </c>
      <c r="F19" s="31" t="s">
        <v>84</v>
      </c>
      <c r="G19" s="32">
        <v>0</v>
      </c>
    </row>
    <row r="20" spans="1:7" x14ac:dyDescent="0.25">
      <c r="A20" t="s">
        <v>97</v>
      </c>
      <c r="B20" t="s">
        <v>78</v>
      </c>
      <c r="C20" t="s">
        <v>91</v>
      </c>
      <c r="D20">
        <v>0</v>
      </c>
      <c r="F20" s="31" t="s">
        <v>76</v>
      </c>
      <c r="G20" s="32">
        <v>0</v>
      </c>
    </row>
    <row r="21" spans="1:7" x14ac:dyDescent="0.25">
      <c r="A21" t="s">
        <v>103</v>
      </c>
      <c r="B21" t="s">
        <v>79</v>
      </c>
      <c r="C21" t="s">
        <v>91</v>
      </c>
      <c r="D21">
        <v>19</v>
      </c>
      <c r="F21" s="31" t="s">
        <v>74</v>
      </c>
      <c r="G21" s="32">
        <v>391</v>
      </c>
    </row>
    <row r="22" spans="1:7" x14ac:dyDescent="0.25">
      <c r="A22" t="s">
        <v>103</v>
      </c>
      <c r="B22" t="s">
        <v>83</v>
      </c>
      <c r="C22" t="s">
        <v>91</v>
      </c>
      <c r="D22">
        <v>0</v>
      </c>
      <c r="F22" s="31" t="s">
        <v>86</v>
      </c>
      <c r="G22" s="32">
        <v>0</v>
      </c>
    </row>
    <row r="23" spans="1:7" x14ac:dyDescent="0.25">
      <c r="A23" t="s">
        <v>103</v>
      </c>
      <c r="B23" t="s">
        <v>82</v>
      </c>
      <c r="C23" t="s">
        <v>91</v>
      </c>
      <c r="D23">
        <v>0</v>
      </c>
      <c r="F23" s="31" t="s">
        <v>82</v>
      </c>
      <c r="G23" s="32">
        <v>60</v>
      </c>
    </row>
    <row r="24" spans="1:7" x14ac:dyDescent="0.25">
      <c r="A24" t="s">
        <v>103</v>
      </c>
      <c r="B24" t="s">
        <v>81</v>
      </c>
      <c r="C24" t="s">
        <v>91</v>
      </c>
      <c r="D24">
        <v>0</v>
      </c>
      <c r="F24" s="31" t="s">
        <v>79</v>
      </c>
      <c r="G24" s="32">
        <v>2214</v>
      </c>
    </row>
    <row r="25" spans="1:7" x14ac:dyDescent="0.25">
      <c r="A25" t="s">
        <v>103</v>
      </c>
      <c r="B25" t="s">
        <v>80</v>
      </c>
      <c r="C25" t="s">
        <v>91</v>
      </c>
      <c r="D25">
        <v>0</v>
      </c>
      <c r="F25" s="31" t="s">
        <v>78</v>
      </c>
      <c r="G25" s="32">
        <v>10</v>
      </c>
    </row>
    <row r="26" spans="1:7" x14ac:dyDescent="0.25">
      <c r="A26" t="s">
        <v>104</v>
      </c>
      <c r="B26" t="s">
        <v>84</v>
      </c>
      <c r="C26" t="s">
        <v>91</v>
      </c>
      <c r="D26">
        <v>0</v>
      </c>
      <c r="F26" s="31" t="s">
        <v>81</v>
      </c>
      <c r="G26" s="32">
        <v>16</v>
      </c>
    </row>
    <row r="27" spans="1:7" x14ac:dyDescent="0.25">
      <c r="A27" t="s">
        <v>104</v>
      </c>
      <c r="B27" t="s">
        <v>85</v>
      </c>
      <c r="C27" t="s">
        <v>91</v>
      </c>
      <c r="D27">
        <v>14</v>
      </c>
      <c r="F27" s="31" t="s">
        <v>83</v>
      </c>
      <c r="G27" s="32">
        <v>0</v>
      </c>
    </row>
    <row r="28" spans="1:7" x14ac:dyDescent="0.25">
      <c r="A28" t="s">
        <v>104</v>
      </c>
      <c r="B28" t="s">
        <v>86</v>
      </c>
      <c r="C28" t="s">
        <v>91</v>
      </c>
      <c r="D28">
        <v>0</v>
      </c>
      <c r="F28" s="31" t="s">
        <v>85</v>
      </c>
      <c r="G28" s="32">
        <v>140</v>
      </c>
    </row>
    <row r="29" spans="1:7" x14ac:dyDescent="0.25">
      <c r="A29" t="s">
        <v>104</v>
      </c>
      <c r="B29" t="s">
        <v>87</v>
      </c>
      <c r="C29" t="s">
        <v>91</v>
      </c>
      <c r="D29">
        <v>0</v>
      </c>
      <c r="F29" s="31" t="s">
        <v>77</v>
      </c>
      <c r="G29" s="32">
        <v>3</v>
      </c>
    </row>
    <row r="30" spans="1:7" x14ac:dyDescent="0.25">
      <c r="A30" t="s">
        <v>97</v>
      </c>
      <c r="B30" t="s">
        <v>74</v>
      </c>
      <c r="C30" t="s">
        <v>92</v>
      </c>
      <c r="D30">
        <v>49</v>
      </c>
      <c r="F30" s="31" t="s">
        <v>99</v>
      </c>
      <c r="G30" s="32">
        <v>3741</v>
      </c>
    </row>
    <row r="31" spans="1:7" x14ac:dyDescent="0.25">
      <c r="A31" t="s">
        <v>97</v>
      </c>
      <c r="B31" t="s">
        <v>76</v>
      </c>
      <c r="C31" t="s">
        <v>92</v>
      </c>
      <c r="D31">
        <v>0</v>
      </c>
    </row>
    <row r="32" spans="1:7" x14ac:dyDescent="0.25">
      <c r="A32" t="s">
        <v>97</v>
      </c>
      <c r="B32" t="s">
        <v>75</v>
      </c>
      <c r="C32" t="s">
        <v>92</v>
      </c>
      <c r="D32">
        <v>0</v>
      </c>
    </row>
    <row r="33" spans="1:26" x14ac:dyDescent="0.25">
      <c r="A33" t="s">
        <v>97</v>
      </c>
      <c r="B33" t="s">
        <v>77</v>
      </c>
      <c r="C33" t="s">
        <v>92</v>
      </c>
      <c r="D33">
        <v>0</v>
      </c>
      <c r="F33" s="30" t="s">
        <v>100</v>
      </c>
      <c r="G33" s="30" t="s">
        <v>101</v>
      </c>
    </row>
    <row r="34" spans="1:26" x14ac:dyDescent="0.25">
      <c r="A34" t="s">
        <v>97</v>
      </c>
      <c r="B34" t="s">
        <v>78</v>
      </c>
      <c r="C34" t="s">
        <v>92</v>
      </c>
      <c r="D34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t="s">
        <v>103</v>
      </c>
      <c r="B35" t="s">
        <v>79</v>
      </c>
      <c r="C35" t="s">
        <v>92</v>
      </c>
      <c r="D35">
        <v>187</v>
      </c>
      <c r="F35" s="31" t="s">
        <v>90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4</v>
      </c>
      <c r="M35" s="32">
        <v>0</v>
      </c>
      <c r="N35" s="32">
        <v>0</v>
      </c>
      <c r="O35" s="32">
        <v>0</v>
      </c>
      <c r="P35" s="32">
        <v>0</v>
      </c>
      <c r="Q35" s="32">
        <v>2</v>
      </c>
      <c r="R35" s="32">
        <v>0</v>
      </c>
      <c r="S35" s="32">
        <v>0</v>
      </c>
      <c r="T35" s="32">
        <v>23</v>
      </c>
      <c r="U35" s="32">
        <v>0</v>
      </c>
      <c r="V35" s="32">
        <v>0</v>
      </c>
      <c r="W35" s="32">
        <v>0</v>
      </c>
      <c r="X35" s="32">
        <v>18</v>
      </c>
      <c r="Y35" s="32">
        <v>0</v>
      </c>
      <c r="Z35" s="32">
        <v>47</v>
      </c>
    </row>
    <row r="36" spans="1:26" x14ac:dyDescent="0.25">
      <c r="A36" t="s">
        <v>103</v>
      </c>
      <c r="B36" t="s">
        <v>83</v>
      </c>
      <c r="C36" t="s">
        <v>92</v>
      </c>
      <c r="D36">
        <v>0</v>
      </c>
      <c r="F36" s="31" t="s">
        <v>91</v>
      </c>
      <c r="G36" s="32">
        <v>0</v>
      </c>
      <c r="H36" s="32">
        <v>0</v>
      </c>
      <c r="I36" s="32">
        <v>1</v>
      </c>
      <c r="J36" s="32">
        <v>0</v>
      </c>
      <c r="K36" s="32">
        <v>0</v>
      </c>
      <c r="L36" s="32">
        <v>0</v>
      </c>
      <c r="M36" s="32">
        <v>13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19</v>
      </c>
      <c r="U36" s="32">
        <v>0</v>
      </c>
      <c r="V36" s="32">
        <v>0</v>
      </c>
      <c r="W36" s="32">
        <v>0</v>
      </c>
      <c r="X36" s="32">
        <v>14</v>
      </c>
      <c r="Y36" s="32">
        <v>0</v>
      </c>
      <c r="Z36" s="32">
        <v>47</v>
      </c>
    </row>
    <row r="37" spans="1:26" x14ac:dyDescent="0.25">
      <c r="A37" t="s">
        <v>103</v>
      </c>
      <c r="B37" t="s">
        <v>82</v>
      </c>
      <c r="C37" t="s">
        <v>92</v>
      </c>
      <c r="D37">
        <v>6</v>
      </c>
      <c r="F37" s="31" t="s">
        <v>92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26</v>
      </c>
      <c r="N37" s="32">
        <v>0</v>
      </c>
      <c r="O37" s="32">
        <v>0</v>
      </c>
      <c r="P37" s="32">
        <v>0</v>
      </c>
      <c r="Q37" s="32">
        <v>49</v>
      </c>
      <c r="R37" s="32">
        <v>0</v>
      </c>
      <c r="S37" s="32">
        <v>6</v>
      </c>
      <c r="T37" s="32">
        <v>187</v>
      </c>
      <c r="U37" s="32">
        <v>0</v>
      </c>
      <c r="V37" s="32">
        <v>0</v>
      </c>
      <c r="W37" s="32">
        <v>0</v>
      </c>
      <c r="X37" s="32">
        <v>8</v>
      </c>
      <c r="Y37" s="32">
        <v>0</v>
      </c>
      <c r="Z37" s="32">
        <v>276</v>
      </c>
    </row>
    <row r="38" spans="1:26" x14ac:dyDescent="0.25">
      <c r="A38" t="s">
        <v>103</v>
      </c>
      <c r="B38" t="s">
        <v>81</v>
      </c>
      <c r="C38" t="s">
        <v>92</v>
      </c>
      <c r="D38">
        <v>0</v>
      </c>
      <c r="F38" s="31" t="s">
        <v>93</v>
      </c>
      <c r="G38" s="32">
        <v>0</v>
      </c>
      <c r="H38" s="32">
        <v>0</v>
      </c>
      <c r="I38" s="32">
        <v>10</v>
      </c>
      <c r="J38" s="32">
        <v>0</v>
      </c>
      <c r="K38" s="32">
        <v>0</v>
      </c>
      <c r="L38" s="32">
        <v>12</v>
      </c>
      <c r="M38" s="32">
        <v>101</v>
      </c>
      <c r="N38" s="32">
        <v>9</v>
      </c>
      <c r="O38" s="32">
        <v>0</v>
      </c>
      <c r="P38" s="32">
        <v>0</v>
      </c>
      <c r="Q38" s="32">
        <v>57</v>
      </c>
      <c r="R38" s="32">
        <v>0</v>
      </c>
      <c r="S38" s="32">
        <v>54</v>
      </c>
      <c r="T38" s="32">
        <v>233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476</v>
      </c>
    </row>
    <row r="39" spans="1:26" x14ac:dyDescent="0.25">
      <c r="A39" t="s">
        <v>103</v>
      </c>
      <c r="B39" t="s">
        <v>80</v>
      </c>
      <c r="C39" t="s">
        <v>92</v>
      </c>
      <c r="D39">
        <v>0</v>
      </c>
      <c r="F39" s="31" t="s">
        <v>94</v>
      </c>
      <c r="G39" s="32">
        <v>9</v>
      </c>
      <c r="H39" s="32">
        <v>0</v>
      </c>
      <c r="I39" s="32">
        <v>0</v>
      </c>
      <c r="J39" s="32">
        <v>13</v>
      </c>
      <c r="K39" s="32">
        <v>12</v>
      </c>
      <c r="L39" s="32">
        <v>9</v>
      </c>
      <c r="M39" s="32">
        <v>287</v>
      </c>
      <c r="N39" s="32">
        <v>9</v>
      </c>
      <c r="O39" s="32">
        <v>0</v>
      </c>
      <c r="P39" s="32">
        <v>0</v>
      </c>
      <c r="Q39" s="32">
        <v>56</v>
      </c>
      <c r="R39" s="32">
        <v>0</v>
      </c>
      <c r="S39" s="32">
        <v>0</v>
      </c>
      <c r="T39" s="32">
        <v>235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630</v>
      </c>
    </row>
    <row r="40" spans="1:26" x14ac:dyDescent="0.25">
      <c r="A40" t="s">
        <v>104</v>
      </c>
      <c r="B40" t="s">
        <v>84</v>
      </c>
      <c r="C40" t="s">
        <v>92</v>
      </c>
      <c r="D40">
        <v>0</v>
      </c>
      <c r="F40" s="31" t="s">
        <v>95</v>
      </c>
      <c r="G40" s="32">
        <v>0</v>
      </c>
      <c r="H40" s="32">
        <v>11</v>
      </c>
      <c r="I40" s="32">
        <v>0</v>
      </c>
      <c r="J40" s="32">
        <v>13</v>
      </c>
      <c r="K40" s="32">
        <v>9</v>
      </c>
      <c r="L40" s="32">
        <v>11</v>
      </c>
      <c r="M40" s="32">
        <v>116</v>
      </c>
      <c r="N40" s="32">
        <v>0</v>
      </c>
      <c r="O40" s="32">
        <v>0</v>
      </c>
      <c r="P40" s="32">
        <v>0</v>
      </c>
      <c r="Q40" s="32">
        <v>62</v>
      </c>
      <c r="R40" s="32">
        <v>0</v>
      </c>
      <c r="S40" s="32">
        <v>0</v>
      </c>
      <c r="T40" s="32">
        <v>1218</v>
      </c>
      <c r="U40" s="32">
        <v>10</v>
      </c>
      <c r="V40" s="32">
        <v>16</v>
      </c>
      <c r="W40" s="32">
        <v>0</v>
      </c>
      <c r="X40" s="32">
        <v>10</v>
      </c>
      <c r="Y40" s="32">
        <v>3</v>
      </c>
      <c r="Z40" s="32">
        <v>1479</v>
      </c>
    </row>
    <row r="41" spans="1:26" x14ac:dyDescent="0.25">
      <c r="A41" t="s">
        <v>104</v>
      </c>
      <c r="B41" t="s">
        <v>85</v>
      </c>
      <c r="C41" t="s">
        <v>92</v>
      </c>
      <c r="D41">
        <v>8</v>
      </c>
      <c r="F41" s="31" t="s">
        <v>126</v>
      </c>
      <c r="G41" s="32">
        <v>0</v>
      </c>
      <c r="H41" s="32">
        <v>0</v>
      </c>
      <c r="I41" s="32">
        <v>40</v>
      </c>
      <c r="J41" s="32">
        <v>13</v>
      </c>
      <c r="K41" s="32">
        <v>0</v>
      </c>
      <c r="L41" s="32">
        <v>34</v>
      </c>
      <c r="M41" s="32">
        <v>138</v>
      </c>
      <c r="N41" s="32">
        <v>7</v>
      </c>
      <c r="O41" s="32">
        <v>0</v>
      </c>
      <c r="P41" s="32">
        <v>0</v>
      </c>
      <c r="Q41" s="32">
        <v>165</v>
      </c>
      <c r="R41" s="32">
        <v>0</v>
      </c>
      <c r="S41" s="32">
        <v>0</v>
      </c>
      <c r="T41" s="32">
        <v>299</v>
      </c>
      <c r="U41" s="32">
        <v>0</v>
      </c>
      <c r="V41" s="32">
        <v>0</v>
      </c>
      <c r="W41" s="32">
        <v>0</v>
      </c>
      <c r="X41" s="32">
        <v>90</v>
      </c>
      <c r="Y41" s="32">
        <v>0</v>
      </c>
      <c r="Z41" s="32">
        <v>786</v>
      </c>
    </row>
    <row r="42" spans="1:26" x14ac:dyDescent="0.25">
      <c r="A42" t="s">
        <v>104</v>
      </c>
      <c r="B42" t="s">
        <v>86</v>
      </c>
      <c r="C42" t="s">
        <v>92</v>
      </c>
      <c r="D42">
        <v>0</v>
      </c>
      <c r="F42" s="31" t="s">
        <v>99</v>
      </c>
      <c r="G42" s="32">
        <v>9</v>
      </c>
      <c r="H42" s="32">
        <v>11</v>
      </c>
      <c r="I42" s="32">
        <v>51</v>
      </c>
      <c r="J42" s="32">
        <v>39</v>
      </c>
      <c r="K42" s="32">
        <v>21</v>
      </c>
      <c r="L42" s="32">
        <v>70</v>
      </c>
      <c r="M42" s="32">
        <v>681</v>
      </c>
      <c r="N42" s="32">
        <v>25</v>
      </c>
      <c r="O42" s="32">
        <v>0</v>
      </c>
      <c r="P42" s="32">
        <v>0</v>
      </c>
      <c r="Q42" s="32">
        <v>391</v>
      </c>
      <c r="R42" s="32">
        <v>0</v>
      </c>
      <c r="S42" s="32">
        <v>60</v>
      </c>
      <c r="T42" s="32">
        <v>2214</v>
      </c>
      <c r="U42" s="32">
        <v>10</v>
      </c>
      <c r="V42" s="32">
        <v>16</v>
      </c>
      <c r="W42" s="32">
        <v>0</v>
      </c>
      <c r="X42" s="32">
        <v>140</v>
      </c>
      <c r="Y42" s="32">
        <v>3</v>
      </c>
      <c r="Z42" s="32">
        <v>3741</v>
      </c>
    </row>
    <row r="43" spans="1:26" x14ac:dyDescent="0.25">
      <c r="A43" t="s">
        <v>104</v>
      </c>
      <c r="B43" t="s">
        <v>87</v>
      </c>
      <c r="C43" t="s">
        <v>92</v>
      </c>
      <c r="D43">
        <v>0</v>
      </c>
    </row>
    <row r="44" spans="1:26" x14ac:dyDescent="0.25">
      <c r="A44" t="s">
        <v>97</v>
      </c>
      <c r="B44" t="s">
        <v>74</v>
      </c>
      <c r="C44" t="s">
        <v>93</v>
      </c>
      <c r="D44">
        <v>57</v>
      </c>
    </row>
    <row r="45" spans="1:26" x14ac:dyDescent="0.25">
      <c r="A45" t="s">
        <v>97</v>
      </c>
      <c r="B45" t="s">
        <v>76</v>
      </c>
      <c r="C45" t="s">
        <v>93</v>
      </c>
      <c r="D45">
        <v>0</v>
      </c>
    </row>
    <row r="46" spans="1:26" x14ac:dyDescent="0.25">
      <c r="A46" t="s">
        <v>97</v>
      </c>
      <c r="B46" t="s">
        <v>75</v>
      </c>
      <c r="C46" t="s">
        <v>93</v>
      </c>
      <c r="D46">
        <v>10</v>
      </c>
    </row>
    <row r="47" spans="1:26" x14ac:dyDescent="0.25">
      <c r="A47" t="s">
        <v>97</v>
      </c>
      <c r="B47" t="s">
        <v>77</v>
      </c>
      <c r="C47" t="s">
        <v>93</v>
      </c>
      <c r="D47">
        <v>0</v>
      </c>
    </row>
    <row r="48" spans="1:26" x14ac:dyDescent="0.25">
      <c r="A48" t="s">
        <v>97</v>
      </c>
      <c r="B48" t="s">
        <v>78</v>
      </c>
      <c r="C48" t="s">
        <v>93</v>
      </c>
      <c r="D48">
        <v>0</v>
      </c>
    </row>
    <row r="49" spans="1:4" x14ac:dyDescent="0.25">
      <c r="A49" t="s">
        <v>103</v>
      </c>
      <c r="B49" t="s">
        <v>79</v>
      </c>
      <c r="C49" t="s">
        <v>93</v>
      </c>
      <c r="D49">
        <v>233</v>
      </c>
    </row>
    <row r="50" spans="1:4" x14ac:dyDescent="0.25">
      <c r="A50" t="s">
        <v>103</v>
      </c>
      <c r="B50" t="s">
        <v>83</v>
      </c>
      <c r="C50" t="s">
        <v>93</v>
      </c>
      <c r="D50">
        <v>0</v>
      </c>
    </row>
    <row r="51" spans="1:4" x14ac:dyDescent="0.25">
      <c r="A51" t="s">
        <v>103</v>
      </c>
      <c r="B51" t="s">
        <v>82</v>
      </c>
      <c r="C51" t="s">
        <v>93</v>
      </c>
      <c r="D51">
        <v>54</v>
      </c>
    </row>
    <row r="52" spans="1:4" x14ac:dyDescent="0.25">
      <c r="A52" t="s">
        <v>103</v>
      </c>
      <c r="B52" t="s">
        <v>81</v>
      </c>
      <c r="C52" t="s">
        <v>93</v>
      </c>
      <c r="D52">
        <v>0</v>
      </c>
    </row>
    <row r="53" spans="1:4" x14ac:dyDescent="0.25">
      <c r="A53" t="s">
        <v>103</v>
      </c>
      <c r="B53" t="s">
        <v>80</v>
      </c>
      <c r="C53" t="s">
        <v>93</v>
      </c>
      <c r="D53">
        <v>0</v>
      </c>
    </row>
    <row r="54" spans="1:4" x14ac:dyDescent="0.25">
      <c r="A54" t="s">
        <v>104</v>
      </c>
      <c r="B54" t="s">
        <v>84</v>
      </c>
      <c r="C54" t="s">
        <v>93</v>
      </c>
      <c r="D54">
        <v>0</v>
      </c>
    </row>
    <row r="55" spans="1:4" x14ac:dyDescent="0.25">
      <c r="A55" t="s">
        <v>104</v>
      </c>
      <c r="B55" t="s">
        <v>85</v>
      </c>
      <c r="C55" t="s">
        <v>93</v>
      </c>
      <c r="D55">
        <v>0</v>
      </c>
    </row>
    <row r="56" spans="1:4" x14ac:dyDescent="0.25">
      <c r="A56" t="s">
        <v>104</v>
      </c>
      <c r="B56" t="s">
        <v>86</v>
      </c>
      <c r="C56" t="s">
        <v>93</v>
      </c>
      <c r="D56">
        <v>0</v>
      </c>
    </row>
    <row r="57" spans="1:4" x14ac:dyDescent="0.25">
      <c r="A57" t="s">
        <v>104</v>
      </c>
      <c r="B57" t="s">
        <v>87</v>
      </c>
      <c r="C57" t="s">
        <v>93</v>
      </c>
      <c r="D57">
        <v>0</v>
      </c>
    </row>
    <row r="58" spans="1:4" x14ac:dyDescent="0.25">
      <c r="A58" t="s">
        <v>97</v>
      </c>
      <c r="B58" t="s">
        <v>74</v>
      </c>
      <c r="C58" t="s">
        <v>94</v>
      </c>
      <c r="D58">
        <v>56</v>
      </c>
    </row>
    <row r="59" spans="1:4" x14ac:dyDescent="0.25">
      <c r="A59" t="s">
        <v>97</v>
      </c>
      <c r="B59" t="s">
        <v>76</v>
      </c>
      <c r="C59" t="s">
        <v>94</v>
      </c>
      <c r="D59">
        <v>0</v>
      </c>
    </row>
    <row r="60" spans="1:4" x14ac:dyDescent="0.25">
      <c r="A60" t="s">
        <v>97</v>
      </c>
      <c r="B60" t="s">
        <v>75</v>
      </c>
      <c r="C60" t="s">
        <v>94</v>
      </c>
      <c r="D60">
        <v>0</v>
      </c>
    </row>
    <row r="61" spans="1:4" x14ac:dyDescent="0.25">
      <c r="A61" t="s">
        <v>97</v>
      </c>
      <c r="B61" t="s">
        <v>77</v>
      </c>
      <c r="C61" t="s">
        <v>94</v>
      </c>
      <c r="D61">
        <v>0</v>
      </c>
    </row>
    <row r="62" spans="1:4" x14ac:dyDescent="0.25">
      <c r="A62" t="s">
        <v>97</v>
      </c>
      <c r="B62" t="s">
        <v>78</v>
      </c>
      <c r="C62" t="s">
        <v>94</v>
      </c>
      <c r="D62">
        <v>0</v>
      </c>
    </row>
    <row r="63" spans="1:4" x14ac:dyDescent="0.25">
      <c r="A63" t="s">
        <v>103</v>
      </c>
      <c r="B63" t="s">
        <v>79</v>
      </c>
      <c r="C63" t="s">
        <v>94</v>
      </c>
      <c r="D63">
        <v>235</v>
      </c>
    </row>
    <row r="64" spans="1:4" x14ac:dyDescent="0.25">
      <c r="A64" t="s">
        <v>103</v>
      </c>
      <c r="B64" t="s">
        <v>83</v>
      </c>
      <c r="C64" t="s">
        <v>94</v>
      </c>
      <c r="D64">
        <v>0</v>
      </c>
    </row>
    <row r="65" spans="1:4" x14ac:dyDescent="0.25">
      <c r="A65" t="s">
        <v>103</v>
      </c>
      <c r="B65" t="s">
        <v>82</v>
      </c>
      <c r="C65" t="s">
        <v>94</v>
      </c>
      <c r="D65">
        <v>0</v>
      </c>
    </row>
    <row r="66" spans="1:4" x14ac:dyDescent="0.25">
      <c r="A66" t="s">
        <v>103</v>
      </c>
      <c r="B66" t="s">
        <v>81</v>
      </c>
      <c r="C66" t="s">
        <v>94</v>
      </c>
      <c r="D66">
        <v>0</v>
      </c>
    </row>
    <row r="67" spans="1:4" x14ac:dyDescent="0.25">
      <c r="A67" t="s">
        <v>103</v>
      </c>
      <c r="B67" t="s">
        <v>80</v>
      </c>
      <c r="C67" t="s">
        <v>94</v>
      </c>
      <c r="D67">
        <v>0</v>
      </c>
    </row>
    <row r="68" spans="1:4" x14ac:dyDescent="0.25">
      <c r="A68" t="s">
        <v>104</v>
      </c>
      <c r="B68" t="s">
        <v>84</v>
      </c>
      <c r="C68" t="s">
        <v>94</v>
      </c>
      <c r="D68">
        <v>0</v>
      </c>
    </row>
    <row r="69" spans="1:4" x14ac:dyDescent="0.25">
      <c r="A69" t="s">
        <v>104</v>
      </c>
      <c r="B69" t="s">
        <v>85</v>
      </c>
      <c r="C69" t="s">
        <v>94</v>
      </c>
      <c r="D69">
        <v>0</v>
      </c>
    </row>
    <row r="70" spans="1:4" x14ac:dyDescent="0.25">
      <c r="A70" t="s">
        <v>104</v>
      </c>
      <c r="B70" t="s">
        <v>86</v>
      </c>
      <c r="C70" t="s">
        <v>94</v>
      </c>
      <c r="D70">
        <v>0</v>
      </c>
    </row>
    <row r="71" spans="1:4" x14ac:dyDescent="0.25">
      <c r="A71" t="s">
        <v>104</v>
      </c>
      <c r="B71" t="s">
        <v>87</v>
      </c>
      <c r="C71" t="s">
        <v>94</v>
      </c>
      <c r="D71">
        <v>9</v>
      </c>
    </row>
    <row r="72" spans="1:4" x14ac:dyDescent="0.25">
      <c r="A72" t="s">
        <v>97</v>
      </c>
      <c r="B72" t="s">
        <v>74</v>
      </c>
      <c r="C72" t="s">
        <v>95</v>
      </c>
      <c r="D72">
        <v>62</v>
      </c>
    </row>
    <row r="73" spans="1:4" x14ac:dyDescent="0.25">
      <c r="A73" t="s">
        <v>97</v>
      </c>
      <c r="B73" t="s">
        <v>76</v>
      </c>
      <c r="C73" t="s">
        <v>95</v>
      </c>
      <c r="D73">
        <v>0</v>
      </c>
    </row>
    <row r="74" spans="1:4" x14ac:dyDescent="0.25">
      <c r="A74" t="s">
        <v>97</v>
      </c>
      <c r="B74" t="s">
        <v>75</v>
      </c>
      <c r="C74" t="s">
        <v>95</v>
      </c>
      <c r="D74">
        <v>0</v>
      </c>
    </row>
    <row r="75" spans="1:4" x14ac:dyDescent="0.25">
      <c r="A75" t="s">
        <v>97</v>
      </c>
      <c r="B75" t="s">
        <v>77</v>
      </c>
      <c r="C75" t="s">
        <v>95</v>
      </c>
      <c r="D75">
        <v>3</v>
      </c>
    </row>
    <row r="76" spans="1:4" x14ac:dyDescent="0.25">
      <c r="A76" t="s">
        <v>97</v>
      </c>
      <c r="B76" t="s">
        <v>78</v>
      </c>
      <c r="C76" t="s">
        <v>95</v>
      </c>
      <c r="D76">
        <v>10</v>
      </c>
    </row>
    <row r="77" spans="1:4" x14ac:dyDescent="0.25">
      <c r="A77" t="s">
        <v>103</v>
      </c>
      <c r="B77" t="s">
        <v>79</v>
      </c>
      <c r="C77" t="s">
        <v>95</v>
      </c>
      <c r="D77">
        <v>1218</v>
      </c>
    </row>
    <row r="78" spans="1:4" x14ac:dyDescent="0.25">
      <c r="A78" t="s">
        <v>103</v>
      </c>
      <c r="B78" t="s">
        <v>83</v>
      </c>
      <c r="C78" t="s">
        <v>95</v>
      </c>
      <c r="D78">
        <v>0</v>
      </c>
    </row>
    <row r="79" spans="1:4" x14ac:dyDescent="0.25">
      <c r="A79" t="s">
        <v>103</v>
      </c>
      <c r="B79" t="s">
        <v>82</v>
      </c>
      <c r="C79" t="s">
        <v>95</v>
      </c>
      <c r="D79">
        <v>0</v>
      </c>
    </row>
    <row r="80" spans="1:4" x14ac:dyDescent="0.25">
      <c r="A80" t="s">
        <v>103</v>
      </c>
      <c r="B80" t="s">
        <v>81</v>
      </c>
      <c r="C80" t="s">
        <v>95</v>
      </c>
      <c r="D80">
        <v>16</v>
      </c>
    </row>
    <row r="81" spans="1:4" x14ac:dyDescent="0.25">
      <c r="A81" t="s">
        <v>103</v>
      </c>
      <c r="B81" t="s">
        <v>80</v>
      </c>
      <c r="C81" t="s">
        <v>95</v>
      </c>
      <c r="D81">
        <v>11</v>
      </c>
    </row>
    <row r="82" spans="1:4" x14ac:dyDescent="0.25">
      <c r="A82" t="s">
        <v>104</v>
      </c>
      <c r="B82" t="s">
        <v>84</v>
      </c>
      <c r="C82" t="s">
        <v>95</v>
      </c>
      <c r="D82">
        <v>0</v>
      </c>
    </row>
    <row r="83" spans="1:4" x14ac:dyDescent="0.25">
      <c r="A83" t="s">
        <v>104</v>
      </c>
      <c r="B83" t="s">
        <v>85</v>
      </c>
      <c r="C83" t="s">
        <v>95</v>
      </c>
      <c r="D83">
        <v>10</v>
      </c>
    </row>
    <row r="84" spans="1:4" x14ac:dyDescent="0.25">
      <c r="A84" t="s">
        <v>104</v>
      </c>
      <c r="B84" t="s">
        <v>86</v>
      </c>
      <c r="C84" t="s">
        <v>95</v>
      </c>
      <c r="D84">
        <v>0</v>
      </c>
    </row>
    <row r="85" spans="1:4" x14ac:dyDescent="0.25">
      <c r="A85" t="s">
        <v>104</v>
      </c>
      <c r="B85" t="s">
        <v>87</v>
      </c>
      <c r="C85" t="s">
        <v>95</v>
      </c>
      <c r="D85">
        <v>0</v>
      </c>
    </row>
    <row r="86" spans="1:4" x14ac:dyDescent="0.25">
      <c r="A86" t="s">
        <v>104</v>
      </c>
      <c r="B86" t="s">
        <v>105</v>
      </c>
      <c r="C86" t="s">
        <v>90</v>
      </c>
      <c r="D86">
        <v>0</v>
      </c>
    </row>
    <row r="87" spans="1:4" x14ac:dyDescent="0.25">
      <c r="A87" t="s">
        <v>103</v>
      </c>
      <c r="B87" t="s">
        <v>106</v>
      </c>
      <c r="C87" t="s">
        <v>90</v>
      </c>
      <c r="D87">
        <v>0</v>
      </c>
    </row>
    <row r="88" spans="1:4" x14ac:dyDescent="0.25">
      <c r="A88" t="s">
        <v>97</v>
      </c>
      <c r="B88" t="s">
        <v>107</v>
      </c>
      <c r="C88" t="s">
        <v>90</v>
      </c>
      <c r="D88">
        <v>0</v>
      </c>
    </row>
    <row r="89" spans="1:4" x14ac:dyDescent="0.25">
      <c r="A89" t="s">
        <v>97</v>
      </c>
      <c r="B89" t="s">
        <v>108</v>
      </c>
      <c r="C89" t="s">
        <v>90</v>
      </c>
      <c r="D89">
        <v>0</v>
      </c>
    </row>
    <row r="90" spans="1:4" x14ac:dyDescent="0.25">
      <c r="A90" t="s">
        <v>104</v>
      </c>
      <c r="B90" t="s">
        <v>109</v>
      </c>
      <c r="C90" t="s">
        <v>90</v>
      </c>
      <c r="D90">
        <v>4</v>
      </c>
    </row>
    <row r="91" spans="1:4" x14ac:dyDescent="0.25">
      <c r="A91" t="s">
        <v>104</v>
      </c>
      <c r="B91" t="s">
        <v>105</v>
      </c>
      <c r="C91" t="s">
        <v>91</v>
      </c>
      <c r="D91">
        <v>13</v>
      </c>
    </row>
    <row r="92" spans="1:4" x14ac:dyDescent="0.25">
      <c r="A92" t="s">
        <v>103</v>
      </c>
      <c r="B92" t="s">
        <v>106</v>
      </c>
      <c r="C92" t="s">
        <v>91</v>
      </c>
      <c r="D92">
        <v>0</v>
      </c>
    </row>
    <row r="93" spans="1:4" x14ac:dyDescent="0.25">
      <c r="A93" t="s">
        <v>97</v>
      </c>
      <c r="B93" t="s">
        <v>107</v>
      </c>
      <c r="C93" t="s">
        <v>91</v>
      </c>
      <c r="D93">
        <v>0</v>
      </c>
    </row>
    <row r="94" spans="1:4" x14ac:dyDescent="0.25">
      <c r="A94" t="s">
        <v>97</v>
      </c>
      <c r="B94" t="s">
        <v>108</v>
      </c>
      <c r="C94" t="s">
        <v>91</v>
      </c>
      <c r="D94">
        <v>0</v>
      </c>
    </row>
    <row r="95" spans="1:4" x14ac:dyDescent="0.25">
      <c r="A95" t="s">
        <v>104</v>
      </c>
      <c r="B95" t="s">
        <v>109</v>
      </c>
      <c r="C95" t="s">
        <v>91</v>
      </c>
      <c r="D95">
        <v>0</v>
      </c>
    </row>
    <row r="96" spans="1:4" x14ac:dyDescent="0.25">
      <c r="A96" t="s">
        <v>104</v>
      </c>
      <c r="B96" t="s">
        <v>105</v>
      </c>
      <c r="C96" t="s">
        <v>92</v>
      </c>
      <c r="D96">
        <v>26</v>
      </c>
    </row>
    <row r="97" spans="1:4" x14ac:dyDescent="0.25">
      <c r="A97" t="s">
        <v>103</v>
      </c>
      <c r="B97" t="s">
        <v>106</v>
      </c>
      <c r="C97" t="s">
        <v>92</v>
      </c>
      <c r="D97">
        <v>0</v>
      </c>
    </row>
    <row r="98" spans="1:4" x14ac:dyDescent="0.25">
      <c r="A98" t="s">
        <v>97</v>
      </c>
      <c r="B98" t="s">
        <v>107</v>
      </c>
      <c r="C98" t="s">
        <v>92</v>
      </c>
      <c r="D98">
        <v>0</v>
      </c>
    </row>
    <row r="99" spans="1:4" x14ac:dyDescent="0.25">
      <c r="A99" t="s">
        <v>97</v>
      </c>
      <c r="B99" t="s">
        <v>108</v>
      </c>
      <c r="C99" t="s">
        <v>92</v>
      </c>
      <c r="D99">
        <v>0</v>
      </c>
    </row>
    <row r="100" spans="1:4" x14ac:dyDescent="0.25">
      <c r="A100" t="s">
        <v>104</v>
      </c>
      <c r="B100" t="s">
        <v>109</v>
      </c>
      <c r="C100" t="s">
        <v>92</v>
      </c>
      <c r="D100">
        <v>0</v>
      </c>
    </row>
    <row r="101" spans="1:4" x14ac:dyDescent="0.25">
      <c r="A101" t="s">
        <v>104</v>
      </c>
      <c r="B101" t="s">
        <v>105</v>
      </c>
      <c r="C101" t="s">
        <v>93</v>
      </c>
      <c r="D101">
        <v>101</v>
      </c>
    </row>
    <row r="102" spans="1:4" x14ac:dyDescent="0.25">
      <c r="A102" t="s">
        <v>103</v>
      </c>
      <c r="B102" t="s">
        <v>106</v>
      </c>
      <c r="C102" t="s">
        <v>93</v>
      </c>
      <c r="D102">
        <v>0</v>
      </c>
    </row>
    <row r="103" spans="1:4" x14ac:dyDescent="0.25">
      <c r="A103" t="s">
        <v>97</v>
      </c>
      <c r="B103" t="s">
        <v>107</v>
      </c>
      <c r="C103" t="s">
        <v>93</v>
      </c>
      <c r="D103">
        <v>0</v>
      </c>
    </row>
    <row r="104" spans="1:4" x14ac:dyDescent="0.25">
      <c r="A104" t="s">
        <v>97</v>
      </c>
      <c r="B104" t="s">
        <v>108</v>
      </c>
      <c r="C104" t="s">
        <v>93</v>
      </c>
      <c r="D104">
        <v>9</v>
      </c>
    </row>
    <row r="105" spans="1:4" x14ac:dyDescent="0.25">
      <c r="A105" t="s">
        <v>104</v>
      </c>
      <c r="B105" t="s">
        <v>109</v>
      </c>
      <c r="C105" t="s">
        <v>93</v>
      </c>
      <c r="D105">
        <v>12</v>
      </c>
    </row>
    <row r="106" spans="1:4" x14ac:dyDescent="0.25">
      <c r="A106" t="s">
        <v>104</v>
      </c>
      <c r="B106" t="s">
        <v>105</v>
      </c>
      <c r="C106" t="s">
        <v>94</v>
      </c>
      <c r="D106">
        <v>287</v>
      </c>
    </row>
    <row r="107" spans="1:4" x14ac:dyDescent="0.25">
      <c r="A107" t="s">
        <v>103</v>
      </c>
      <c r="B107" t="s">
        <v>106</v>
      </c>
      <c r="C107" t="s">
        <v>94</v>
      </c>
      <c r="D107">
        <v>12</v>
      </c>
    </row>
    <row r="108" spans="1:4" x14ac:dyDescent="0.25">
      <c r="A108" t="s">
        <v>97</v>
      </c>
      <c r="B108" t="s">
        <v>107</v>
      </c>
      <c r="C108" t="s">
        <v>94</v>
      </c>
      <c r="D108">
        <v>13</v>
      </c>
    </row>
    <row r="109" spans="1:4" x14ac:dyDescent="0.25">
      <c r="A109" t="s">
        <v>97</v>
      </c>
      <c r="B109" t="s">
        <v>108</v>
      </c>
      <c r="C109" t="s">
        <v>94</v>
      </c>
      <c r="D109">
        <v>9</v>
      </c>
    </row>
    <row r="110" spans="1:4" x14ac:dyDescent="0.25">
      <c r="A110" t="s">
        <v>104</v>
      </c>
      <c r="B110" t="s">
        <v>109</v>
      </c>
      <c r="C110" t="s">
        <v>94</v>
      </c>
      <c r="D110">
        <v>9</v>
      </c>
    </row>
    <row r="111" spans="1:4" x14ac:dyDescent="0.25">
      <c r="A111" t="s">
        <v>104</v>
      </c>
      <c r="B111" t="s">
        <v>105</v>
      </c>
      <c r="C111" t="s">
        <v>95</v>
      </c>
      <c r="D111">
        <v>116</v>
      </c>
    </row>
    <row r="112" spans="1:4" x14ac:dyDescent="0.25">
      <c r="A112" t="s">
        <v>103</v>
      </c>
      <c r="B112" t="s">
        <v>106</v>
      </c>
      <c r="C112" t="s">
        <v>95</v>
      </c>
      <c r="D112">
        <v>9</v>
      </c>
    </row>
    <row r="113" spans="1:4" x14ac:dyDescent="0.25">
      <c r="A113" t="s">
        <v>97</v>
      </c>
      <c r="B113" t="s">
        <v>107</v>
      </c>
      <c r="C113" t="s">
        <v>95</v>
      </c>
      <c r="D113">
        <v>13</v>
      </c>
    </row>
    <row r="114" spans="1:4" x14ac:dyDescent="0.25">
      <c r="A114" t="s">
        <v>97</v>
      </c>
      <c r="B114" t="s">
        <v>108</v>
      </c>
      <c r="C114" t="s">
        <v>95</v>
      </c>
      <c r="D114">
        <v>0</v>
      </c>
    </row>
    <row r="115" spans="1:4" x14ac:dyDescent="0.25">
      <c r="A115" t="s">
        <v>104</v>
      </c>
      <c r="B115" t="s">
        <v>109</v>
      </c>
      <c r="C115" t="s">
        <v>95</v>
      </c>
      <c r="D115">
        <v>11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165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0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40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0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0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299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0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0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0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0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90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0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0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138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0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13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7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34</v>
      </c>
    </row>
  </sheetData>
  <pageMargins left="0.7" right="0.7" top="0.75" bottom="0.75" header="0.3" footer="0.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style="5" bestFit="1" customWidth="1"/>
    <col min="2" max="2" width="7.28515625" style="5" bestFit="1" customWidth="1"/>
    <col min="3" max="3" width="9.140625" style="5" bestFit="1" customWidth="1"/>
    <col min="4" max="16384" width="11.42578125" style="5"/>
  </cols>
  <sheetData>
    <row r="1" spans="1:4" x14ac:dyDescent="0.25">
      <c r="A1" s="39" t="s">
        <v>0</v>
      </c>
      <c r="B1" s="43" t="s">
        <v>110</v>
      </c>
      <c r="C1" s="43"/>
      <c r="D1" s="44"/>
    </row>
    <row r="2" spans="1:4" ht="22.5" customHeight="1" thickBot="1" x14ac:dyDescent="0.3">
      <c r="A2" s="40"/>
      <c r="B2" s="46"/>
      <c r="C2" s="46"/>
      <c r="D2" s="47"/>
    </row>
    <row r="3" spans="1:4" ht="15.75" thickBot="1" x14ac:dyDescent="0.3">
      <c r="A3" s="41"/>
      <c r="B3" s="9" t="s">
        <v>14</v>
      </c>
      <c r="C3" s="9" t="s">
        <v>20</v>
      </c>
      <c r="D3" s="10" t="s">
        <v>29</v>
      </c>
    </row>
    <row r="4" spans="1:4" x14ac:dyDescent="0.25">
      <c r="A4" s="1" t="s">
        <v>2</v>
      </c>
      <c r="B4" s="19">
        <f>IFERROR(VLOOKUP($A4,'[2]03'!$G$3:$I$146,2,FALSE),0)</f>
        <v>7680</v>
      </c>
      <c r="C4" s="19"/>
      <c r="D4" s="19">
        <f t="shared" ref="D4:D17" si="0">SUM(B4:C4)</f>
        <v>7680</v>
      </c>
    </row>
    <row r="5" spans="1:4" x14ac:dyDescent="0.25">
      <c r="A5" s="1" t="s">
        <v>102</v>
      </c>
      <c r="B5" s="19">
        <f>IFERROR(VLOOKUP($A5,'[2]03'!$G$3:$I$146,2,FALSE),0)</f>
        <v>261</v>
      </c>
      <c r="C5" s="19"/>
      <c r="D5" s="19">
        <f t="shared" si="0"/>
        <v>261</v>
      </c>
    </row>
    <row r="6" spans="1:4" x14ac:dyDescent="0.25">
      <c r="A6" s="2" t="s">
        <v>3</v>
      </c>
      <c r="B6" s="19">
        <f>IFERROR(VLOOKUP($A6,'[2]03'!$G$3:$I$146,2,FALSE),0)</f>
        <v>6080</v>
      </c>
      <c r="C6" s="19"/>
      <c r="D6" s="19">
        <f t="shared" si="0"/>
        <v>6080</v>
      </c>
    </row>
    <row r="7" spans="1:4" x14ac:dyDescent="0.25">
      <c r="A7" s="2" t="s">
        <v>30</v>
      </c>
      <c r="B7" s="19">
        <f>IFERROR(VLOOKUP($A7,'[2]03'!$G$3:$I$146,2,FALSE),0)-B26</f>
        <v>871</v>
      </c>
      <c r="C7" s="19"/>
      <c r="D7" s="19">
        <f t="shared" si="0"/>
        <v>871</v>
      </c>
    </row>
    <row r="8" spans="1:4" x14ac:dyDescent="0.25">
      <c r="A8" s="2" t="s">
        <v>31</v>
      </c>
      <c r="B8" s="19">
        <f>IFERROR(VLOOKUP($A8,'[2]03'!$G$3:$I$146,2,FALSE),0)</f>
        <v>189</v>
      </c>
      <c r="C8" s="19"/>
      <c r="D8" s="19">
        <f t="shared" si="0"/>
        <v>189</v>
      </c>
    </row>
    <row r="9" spans="1:4" x14ac:dyDescent="0.25">
      <c r="A9" s="2" t="s">
        <v>32</v>
      </c>
      <c r="B9" s="19">
        <f>IFERROR(VLOOKUP($A9,'[2]03'!$G$3:$I$146,2,FALSE),0)</f>
        <v>4128</v>
      </c>
      <c r="C9" s="19"/>
      <c r="D9" s="19">
        <f t="shared" si="0"/>
        <v>4128</v>
      </c>
    </row>
    <row r="10" spans="1:4" x14ac:dyDescent="0.25">
      <c r="A10" s="3" t="s">
        <v>8</v>
      </c>
      <c r="B10" s="20">
        <f>IFERROR(VLOOKUP($A10,'[2]03'!$G$3:$I$146,2,FALSE),0)</f>
        <v>246</v>
      </c>
      <c r="C10" s="20"/>
      <c r="D10" s="19">
        <f t="shared" si="0"/>
        <v>246</v>
      </c>
    </row>
    <row r="11" spans="1:4" x14ac:dyDescent="0.25">
      <c r="A11" s="1" t="s">
        <v>33</v>
      </c>
      <c r="B11" s="19">
        <f>IFERROR(VLOOKUP($A11,'[2]03'!$G$3:$I$146,2,FALSE),0)</f>
        <v>1357</v>
      </c>
      <c r="C11" s="19"/>
      <c r="D11" s="19">
        <f t="shared" si="0"/>
        <v>1357</v>
      </c>
    </row>
    <row r="12" spans="1:4" x14ac:dyDescent="0.25">
      <c r="A12" s="3" t="s">
        <v>7</v>
      </c>
      <c r="B12" s="20">
        <f>IFERROR(VLOOKUP($A12,'[2]03'!$G$3:$I$146,2,FALSE),0)</f>
        <v>435</v>
      </c>
      <c r="C12" s="20"/>
      <c r="D12" s="19">
        <f t="shared" si="0"/>
        <v>435</v>
      </c>
    </row>
    <row r="13" spans="1:4" x14ac:dyDescent="0.25">
      <c r="A13" s="4" t="s">
        <v>6</v>
      </c>
      <c r="B13" s="19">
        <f>IFERROR(VLOOKUP($A13,'[2]03'!$G$3:$I$146,2,FALSE),0)-B24</f>
        <v>26</v>
      </c>
      <c r="C13" s="19"/>
      <c r="D13" s="19">
        <f t="shared" si="0"/>
        <v>26</v>
      </c>
    </row>
    <row r="14" spans="1:4" x14ac:dyDescent="0.25">
      <c r="A14" s="1" t="s">
        <v>4</v>
      </c>
      <c r="B14" s="19">
        <f>IFERROR(VLOOKUP($A14,'[2]03'!$G$3:$I$146,2,FALSE),0)</f>
        <v>771</v>
      </c>
      <c r="C14" s="19"/>
      <c r="D14" s="19">
        <f t="shared" si="0"/>
        <v>771</v>
      </c>
    </row>
    <row r="15" spans="1:4" x14ac:dyDescent="0.25">
      <c r="A15" s="3" t="s">
        <v>28</v>
      </c>
      <c r="B15" s="21">
        <f>IFERROR(VLOOKUP($A15,'[2]03'!$G$3:$I$146,2,FALSE),0)-B23</f>
        <v>730</v>
      </c>
      <c r="C15" s="21"/>
      <c r="D15" s="19">
        <f t="shared" si="0"/>
        <v>730</v>
      </c>
    </row>
    <row r="16" spans="1:4" x14ac:dyDescent="0.25">
      <c r="A16" s="3" t="s">
        <v>27</v>
      </c>
      <c r="B16" s="21">
        <f>IFERROR(VLOOKUP($A16,'[2]03'!$G$3:$I$146,2,FALSE),0)-B27</f>
        <v>153</v>
      </c>
      <c r="C16" s="21"/>
      <c r="D16" s="19">
        <f t="shared" si="0"/>
        <v>153</v>
      </c>
    </row>
    <row r="17" spans="1:4" ht="15.75" thickBot="1" x14ac:dyDescent="0.3">
      <c r="A17" s="3" t="s">
        <v>5</v>
      </c>
      <c r="B17" s="21">
        <f>IFERROR(VLOOKUP($A17,'[2]03'!$G$3:$I$146,2,FALSE),0)</f>
        <v>272</v>
      </c>
      <c r="C17" s="21"/>
      <c r="D17" s="19">
        <f t="shared" si="0"/>
        <v>272</v>
      </c>
    </row>
    <row r="18" spans="1:4" x14ac:dyDescent="0.25">
      <c r="A18" s="23" t="s">
        <v>34</v>
      </c>
      <c r="B18" s="49"/>
      <c r="C18" s="49"/>
      <c r="D18" s="50"/>
    </row>
    <row r="19" spans="1:4" hidden="1" x14ac:dyDescent="0.25">
      <c r="A19" s="3" t="s">
        <v>55</v>
      </c>
      <c r="B19" s="22">
        <f>IFERROR(VLOOKUP($A19,'[2]03'!$G$3:$I$146,2,FALSE),0)</f>
        <v>0</v>
      </c>
      <c r="C19" s="22"/>
      <c r="D19" s="22">
        <f t="shared" ref="D19:D27" si="1">SUM(B19:C19)</f>
        <v>0</v>
      </c>
    </row>
    <row r="20" spans="1:4" hidden="1" x14ac:dyDescent="0.25">
      <c r="A20" s="3" t="s">
        <v>56</v>
      </c>
      <c r="B20" s="22">
        <f>IFERROR(VLOOKUP($A20,'[2]03'!$G$3:$I$146,2,FALSE),0)</f>
        <v>0</v>
      </c>
      <c r="C20" s="22"/>
      <c r="D20" s="22">
        <f t="shared" si="1"/>
        <v>0</v>
      </c>
    </row>
    <row r="21" spans="1:4" hidden="1" x14ac:dyDescent="0.25">
      <c r="A21" s="3" t="s">
        <v>57</v>
      </c>
      <c r="B21" s="22">
        <f>IFERROR(VLOOKUP($A21,'[2]03'!$G$3:$I$146,2,FALSE),0)</f>
        <v>0</v>
      </c>
      <c r="C21" s="22"/>
      <c r="D21" s="22">
        <f t="shared" si="1"/>
        <v>0</v>
      </c>
    </row>
    <row r="22" spans="1:4" hidden="1" x14ac:dyDescent="0.25">
      <c r="A22" s="3" t="s">
        <v>35</v>
      </c>
      <c r="B22" s="21">
        <f>IFERROR(VLOOKUP($A22,'[2]03'!$G$3:$I$146,2,FALSE),0)</f>
        <v>0</v>
      </c>
      <c r="C22" s="21"/>
      <c r="D22" s="22">
        <f t="shared" si="1"/>
        <v>0</v>
      </c>
    </row>
    <row r="23" spans="1:4" x14ac:dyDescent="0.25">
      <c r="A23" s="3" t="s">
        <v>36</v>
      </c>
      <c r="B23" s="21">
        <f>IFERROR(VLOOKUP($A23,'[2]03'!$G$3:$I$146,2,FALSE),0)</f>
        <v>184</v>
      </c>
      <c r="C23" s="21"/>
      <c r="D23" s="22">
        <f t="shared" si="1"/>
        <v>184</v>
      </c>
    </row>
    <row r="24" spans="1:4" x14ac:dyDescent="0.25">
      <c r="A24" s="3" t="s">
        <v>37</v>
      </c>
      <c r="B24" s="21">
        <f>IFERROR(VLOOKUP($A24,'[2]03'!$G$3:$I$146,2,FALSE),0)</f>
        <v>209</v>
      </c>
      <c r="C24" s="21"/>
      <c r="D24" s="22">
        <f t="shared" si="1"/>
        <v>209</v>
      </c>
    </row>
    <row r="25" spans="1:4" x14ac:dyDescent="0.25">
      <c r="A25" s="3" t="s">
        <v>38</v>
      </c>
      <c r="B25" s="21">
        <f>IFERROR(VLOOKUP($A25,'[2]03'!$G$3:$I$146,2,FALSE),0)</f>
        <v>357</v>
      </c>
      <c r="C25" s="21"/>
      <c r="D25" s="22">
        <f t="shared" si="1"/>
        <v>357</v>
      </c>
    </row>
    <row r="26" spans="1:4" x14ac:dyDescent="0.25">
      <c r="A26" s="3" t="s">
        <v>39</v>
      </c>
      <c r="B26" s="21">
        <f>IFERROR(VLOOKUP($A26,'[2]03'!$G$3:$I$146,2,FALSE),0)</f>
        <v>502</v>
      </c>
      <c r="C26" s="21"/>
      <c r="D26" s="22">
        <f t="shared" si="1"/>
        <v>502</v>
      </c>
    </row>
    <row r="27" spans="1:4" x14ac:dyDescent="0.25">
      <c r="A27" s="3" t="s">
        <v>40</v>
      </c>
      <c r="B27" s="21">
        <f>IFERROR(VLOOKUP($A27,'[2]03'!$G$3:$I$146,2,FALSE),0)</f>
        <v>194</v>
      </c>
      <c r="C27" s="21"/>
      <c r="D27" s="22">
        <f t="shared" si="1"/>
        <v>194</v>
      </c>
    </row>
  </sheetData>
  <mergeCells count="3">
    <mergeCell ref="A1:A3"/>
    <mergeCell ref="B1:D2"/>
    <mergeCell ref="B18:D18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7" customWidth="1"/>
    <col min="4" max="4" width="7.7109375" customWidth="1"/>
    <col min="6" max="6" width="18.42578125" bestFit="1" customWidth="1"/>
    <col min="7" max="7" width="13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95</v>
      </c>
      <c r="D2" s="5">
        <v>7680</v>
      </c>
    </row>
    <row r="3" spans="1:7" x14ac:dyDescent="0.25">
      <c r="A3" s="5" t="s">
        <v>97</v>
      </c>
      <c r="B3" s="5" t="s">
        <v>76</v>
      </c>
      <c r="C3" s="5" t="s">
        <v>95</v>
      </c>
      <c r="D3" s="5">
        <v>261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95</v>
      </c>
      <c r="D4" s="5">
        <v>6080</v>
      </c>
      <c r="F4" s="31" t="s">
        <v>104</v>
      </c>
      <c r="G4" s="32">
        <v>2304</v>
      </c>
    </row>
    <row r="5" spans="1:7" x14ac:dyDescent="0.25">
      <c r="A5" s="5" t="s">
        <v>97</v>
      </c>
      <c r="B5" s="5" t="s">
        <v>77</v>
      </c>
      <c r="C5" s="5" t="s">
        <v>95</v>
      </c>
      <c r="D5" s="5">
        <v>871</v>
      </c>
      <c r="F5" s="31" t="s">
        <v>97</v>
      </c>
      <c r="G5" s="32">
        <v>15940</v>
      </c>
    </row>
    <row r="6" spans="1:7" x14ac:dyDescent="0.25">
      <c r="A6" s="5" t="s">
        <v>97</v>
      </c>
      <c r="B6" s="5" t="s">
        <v>78</v>
      </c>
      <c r="C6" s="5" t="s">
        <v>95</v>
      </c>
      <c r="D6" s="5">
        <v>189</v>
      </c>
      <c r="F6" s="31" t="s">
        <v>103</v>
      </c>
      <c r="G6" s="32">
        <v>6401</v>
      </c>
    </row>
    <row r="7" spans="1:7" x14ac:dyDescent="0.25">
      <c r="A7" s="5" t="s">
        <v>103</v>
      </c>
      <c r="B7" s="5" t="s">
        <v>79</v>
      </c>
      <c r="C7" s="5" t="s">
        <v>95</v>
      </c>
      <c r="D7" s="5">
        <v>4128</v>
      </c>
      <c r="F7" s="31" t="s">
        <v>99</v>
      </c>
      <c r="G7" s="32">
        <v>24645</v>
      </c>
    </row>
    <row r="8" spans="1:7" x14ac:dyDescent="0.25">
      <c r="A8" s="5" t="s">
        <v>103</v>
      </c>
      <c r="B8" s="5" t="s">
        <v>83</v>
      </c>
      <c r="C8" s="5" t="s">
        <v>95</v>
      </c>
      <c r="D8" s="5">
        <v>246</v>
      </c>
    </row>
    <row r="9" spans="1:7" x14ac:dyDescent="0.25">
      <c r="A9" s="5" t="s">
        <v>103</v>
      </c>
      <c r="B9" s="5" t="s">
        <v>82</v>
      </c>
      <c r="C9" s="5" t="s">
        <v>95</v>
      </c>
      <c r="D9" s="5">
        <v>1357</v>
      </c>
    </row>
    <row r="10" spans="1:7" x14ac:dyDescent="0.25">
      <c r="A10" s="5" t="s">
        <v>103</v>
      </c>
      <c r="B10" s="5" t="s">
        <v>81</v>
      </c>
      <c r="C10" s="5" t="s">
        <v>95</v>
      </c>
      <c r="D10" s="5">
        <v>435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95</v>
      </c>
      <c r="D11" s="5">
        <v>26</v>
      </c>
      <c r="F11" s="31" t="s">
        <v>87</v>
      </c>
      <c r="G11" s="32">
        <v>272</v>
      </c>
    </row>
    <row r="12" spans="1:7" x14ac:dyDescent="0.25">
      <c r="A12" s="5" t="s">
        <v>104</v>
      </c>
      <c r="B12" s="5" t="s">
        <v>84</v>
      </c>
      <c r="C12" s="5" t="s">
        <v>95</v>
      </c>
      <c r="D12" s="5">
        <v>771</v>
      </c>
      <c r="F12" s="31" t="s">
        <v>80</v>
      </c>
      <c r="G12" s="32">
        <v>26</v>
      </c>
    </row>
    <row r="13" spans="1:7" x14ac:dyDescent="0.25">
      <c r="A13" s="5" t="s">
        <v>104</v>
      </c>
      <c r="B13" s="5" t="s">
        <v>85</v>
      </c>
      <c r="C13" s="5" t="s">
        <v>95</v>
      </c>
      <c r="D13" s="5">
        <v>730</v>
      </c>
      <c r="F13" s="31" t="s">
        <v>75</v>
      </c>
      <c r="G13" s="32">
        <v>6080</v>
      </c>
    </row>
    <row r="14" spans="1:7" x14ac:dyDescent="0.25">
      <c r="A14" s="5" t="s">
        <v>104</v>
      </c>
      <c r="B14" s="5" t="s">
        <v>86</v>
      </c>
      <c r="C14" s="5" t="s">
        <v>95</v>
      </c>
      <c r="D14" s="5">
        <v>153</v>
      </c>
      <c r="F14" s="31" t="s">
        <v>107</v>
      </c>
      <c r="G14" s="32">
        <v>357</v>
      </c>
    </row>
    <row r="15" spans="1:7" x14ac:dyDescent="0.25">
      <c r="A15" s="5" t="s">
        <v>104</v>
      </c>
      <c r="B15" s="5" t="s">
        <v>87</v>
      </c>
      <c r="C15" s="5" t="s">
        <v>95</v>
      </c>
      <c r="D15" s="5">
        <v>272</v>
      </c>
      <c r="F15" s="31" t="s">
        <v>106</v>
      </c>
      <c r="G15" s="32">
        <v>209</v>
      </c>
    </row>
    <row r="16" spans="1:7" x14ac:dyDescent="0.25">
      <c r="A16" s="5" t="s">
        <v>104</v>
      </c>
      <c r="B16" s="5" t="s">
        <v>105</v>
      </c>
      <c r="C16" s="5" t="s">
        <v>95</v>
      </c>
      <c r="D16" s="5">
        <v>184</v>
      </c>
      <c r="F16" s="31" t="s">
        <v>109</v>
      </c>
      <c r="G16" s="32">
        <v>194</v>
      </c>
    </row>
    <row r="17" spans="1:7" x14ac:dyDescent="0.25">
      <c r="A17" s="5" t="s">
        <v>103</v>
      </c>
      <c r="B17" s="5" t="s">
        <v>106</v>
      </c>
      <c r="C17" s="5" t="s">
        <v>95</v>
      </c>
      <c r="D17" s="5">
        <v>209</v>
      </c>
      <c r="F17" s="31" t="s">
        <v>105</v>
      </c>
      <c r="G17" s="32">
        <v>184</v>
      </c>
    </row>
    <row r="18" spans="1:7" x14ac:dyDescent="0.25">
      <c r="A18" s="5" t="s">
        <v>97</v>
      </c>
      <c r="B18" s="5" t="s">
        <v>107</v>
      </c>
      <c r="C18" s="5" t="s">
        <v>95</v>
      </c>
      <c r="D18" s="5">
        <v>357</v>
      </c>
      <c r="F18" s="31" t="s">
        <v>108</v>
      </c>
      <c r="G18" s="32">
        <v>502</v>
      </c>
    </row>
    <row r="19" spans="1:7" x14ac:dyDescent="0.25">
      <c r="A19" s="5" t="s">
        <v>97</v>
      </c>
      <c r="B19" s="5" t="s">
        <v>108</v>
      </c>
      <c r="C19" s="5" t="s">
        <v>95</v>
      </c>
      <c r="D19" s="5">
        <v>502</v>
      </c>
      <c r="F19" s="31" t="s">
        <v>84</v>
      </c>
      <c r="G19" s="32">
        <v>771</v>
      </c>
    </row>
    <row r="20" spans="1:7" x14ac:dyDescent="0.25">
      <c r="A20" s="5" t="s">
        <v>104</v>
      </c>
      <c r="B20" s="5" t="s">
        <v>109</v>
      </c>
      <c r="C20" s="5" t="s">
        <v>95</v>
      </c>
      <c r="D20" s="5">
        <v>194</v>
      </c>
      <c r="F20" s="31" t="s">
        <v>76</v>
      </c>
      <c r="G20" s="32">
        <v>261</v>
      </c>
    </row>
    <row r="21" spans="1:7" x14ac:dyDescent="0.25">
      <c r="F21" s="31" t="s">
        <v>74</v>
      </c>
      <c r="G21" s="32">
        <v>7680</v>
      </c>
    </row>
    <row r="22" spans="1:7" x14ac:dyDescent="0.25">
      <c r="F22" s="31" t="s">
        <v>86</v>
      </c>
      <c r="G22" s="32">
        <v>153</v>
      </c>
    </row>
    <row r="23" spans="1:7" x14ac:dyDescent="0.25">
      <c r="F23" s="31" t="s">
        <v>82</v>
      </c>
      <c r="G23" s="32">
        <v>1357</v>
      </c>
    </row>
    <row r="24" spans="1:7" x14ac:dyDescent="0.25">
      <c r="F24" s="31" t="s">
        <v>79</v>
      </c>
      <c r="G24" s="32">
        <v>4128</v>
      </c>
    </row>
    <row r="25" spans="1:7" x14ac:dyDescent="0.25">
      <c r="F25" s="31" t="s">
        <v>78</v>
      </c>
      <c r="G25" s="32">
        <v>189</v>
      </c>
    </row>
    <row r="26" spans="1:7" x14ac:dyDescent="0.25">
      <c r="F26" s="31" t="s">
        <v>81</v>
      </c>
      <c r="G26" s="32">
        <v>435</v>
      </c>
    </row>
    <row r="27" spans="1:7" x14ac:dyDescent="0.25">
      <c r="F27" s="31" t="s">
        <v>83</v>
      </c>
      <c r="G27" s="32">
        <v>246</v>
      </c>
    </row>
    <row r="28" spans="1:7" x14ac:dyDescent="0.25">
      <c r="F28" s="31" t="s">
        <v>85</v>
      </c>
      <c r="G28" s="32">
        <v>730</v>
      </c>
    </row>
    <row r="29" spans="1:7" x14ac:dyDescent="0.25">
      <c r="F29" s="31" t="s">
        <v>77</v>
      </c>
      <c r="G29" s="32">
        <v>871</v>
      </c>
    </row>
    <row r="30" spans="1:7" x14ac:dyDescent="0.25">
      <c r="F30" s="31" t="s">
        <v>99</v>
      </c>
      <c r="G30" s="32">
        <v>24645</v>
      </c>
    </row>
  </sheetData>
  <pageMargins left="0.7" right="0.7" top="0.75" bottom="0.75" header="0.3" footer="0.3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style="5" bestFit="1" customWidth="1"/>
    <col min="2" max="2" width="8.85546875" style="5" bestFit="1" customWidth="1"/>
    <col min="3" max="3" width="11.5703125" style="5" bestFit="1" customWidth="1"/>
    <col min="4" max="4" width="8.85546875" style="5" bestFit="1" customWidth="1"/>
    <col min="5" max="6" width="7.42578125" style="5" bestFit="1" customWidth="1"/>
    <col min="7" max="7" width="7.28515625" style="5" bestFit="1" customWidth="1"/>
    <col min="8" max="8" width="7" style="5" customWidth="1"/>
    <col min="9" max="9" width="9.85546875" style="5" hidden="1" customWidth="1"/>
    <col min="10" max="10" width="9.5703125" style="5" hidden="1" customWidth="1"/>
    <col min="11" max="11" width="11" style="5" hidden="1" customWidth="1"/>
    <col min="12" max="12" width="9.85546875" style="5" hidden="1" customWidth="1"/>
    <col min="13" max="13" width="9.140625" style="5" hidden="1" customWidth="1"/>
    <col min="14" max="16384" width="11.42578125" style="5"/>
  </cols>
  <sheetData>
    <row r="1" spans="1:14" x14ac:dyDescent="0.25">
      <c r="A1" s="39" t="s">
        <v>0</v>
      </c>
      <c r="B1" s="42" t="s">
        <v>64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5.75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>
        <f>IFERROR(VLOOKUP($A4,'[2]04'!$G$3:$O$119,2,FALSE),0)-B19</f>
        <v>36</v>
      </c>
      <c r="C4" s="19">
        <f>IFERROR(VLOOKUP($A4,'[2]04'!$G$3:$O$119,3,FALSE),0)-C19</f>
        <v>18</v>
      </c>
      <c r="D4" s="19">
        <f>IFERROR(VLOOKUP($A4,'[2]04'!$G$3:$O$119,4,FALSE),0)-D19</f>
        <v>14</v>
      </c>
      <c r="E4" s="19">
        <f>IFERROR(VLOOKUP($A4,'[2]04'!$G$3:$O$119,5,FALSE),0)-E19</f>
        <v>29</v>
      </c>
      <c r="F4" s="19">
        <f>IFERROR(VLOOKUP($A4,'[2]04'!$G$3:$O$119,6,FALSE),0)-F19</f>
        <v>16</v>
      </c>
      <c r="G4" s="19">
        <f>IFERROR(VLOOKUP($A4,'[2]04'!$G$3:$O$119,7,FALSE),0)-G19</f>
        <v>57</v>
      </c>
      <c r="H4" s="19">
        <f>IFERROR(VLOOKUP($A4,'[2]04'!$G$3:$O$119,8,FALSE),0)-H19</f>
        <v>13</v>
      </c>
      <c r="I4" s="19"/>
      <c r="J4" s="19"/>
      <c r="K4" s="19"/>
      <c r="L4" s="19"/>
      <c r="M4" s="19"/>
      <c r="N4" s="19">
        <f>SUM(B4:M4)</f>
        <v>183</v>
      </c>
    </row>
    <row r="5" spans="1:14" x14ac:dyDescent="0.25">
      <c r="A5" s="1" t="s">
        <v>102</v>
      </c>
      <c r="B5" s="19">
        <f>IFERROR(VLOOKUP($A5,'[2]04'!$G$3:$O$119,2,FALSE),0)</f>
        <v>3</v>
      </c>
      <c r="C5" s="19">
        <f>IFERROR(VLOOKUP($A5,'[2]04'!$G$3:$O$119,3,FALSE),0)</f>
        <v>0</v>
      </c>
      <c r="D5" s="19">
        <f>IFERROR(VLOOKUP($A5,'[2]04'!$G$3:$O$119,4,FALSE),0)</f>
        <v>1</v>
      </c>
      <c r="E5" s="19">
        <f>IFERROR(VLOOKUP($A5,'[2]04'!$G$3:$O$119,5,FALSE),0)</f>
        <v>1</v>
      </c>
      <c r="F5" s="19">
        <f>IFERROR(VLOOKUP($A5,'[2]04'!$G$3:$O$119,6,FALSE),0)</f>
        <v>0</v>
      </c>
      <c r="G5" s="19">
        <f>IFERROR(VLOOKUP($A5,'[2]04'!$G$3:$O$119,7,FALSE),0)</f>
        <v>0</v>
      </c>
      <c r="H5" s="19">
        <f>IFERROR(VLOOKUP($A5,'[2]04'!$G$3:$O$119,8,FALSE),0)</f>
        <v>0</v>
      </c>
      <c r="I5" s="19"/>
      <c r="J5" s="19"/>
      <c r="K5" s="19"/>
      <c r="L5" s="19"/>
      <c r="M5" s="19"/>
      <c r="N5" s="19">
        <f t="shared" ref="N5:N17" si="0">SUM(B5:M5)</f>
        <v>5</v>
      </c>
    </row>
    <row r="6" spans="1:14" x14ac:dyDescent="0.25">
      <c r="A6" s="2" t="s">
        <v>3</v>
      </c>
      <c r="B6" s="19">
        <f>IFERROR(VLOOKUP($A6,'[2]04'!$G$3:$O$119,2,FALSE),0)-B20</f>
        <v>98</v>
      </c>
      <c r="C6" s="19">
        <f>IFERROR(VLOOKUP($A6,'[2]04'!$G$3:$O$119,3,FALSE),0)-C20</f>
        <v>41</v>
      </c>
      <c r="D6" s="19">
        <f>IFERROR(VLOOKUP($A6,'[2]04'!$G$3:$O$119,4,FALSE),0)-D20</f>
        <v>81</v>
      </c>
      <c r="E6" s="19">
        <f>IFERROR(VLOOKUP($A6,'[2]04'!$G$3:$O$119,5,FALSE),0)-E20</f>
        <v>93</v>
      </c>
      <c r="F6" s="19">
        <f>IFERROR(VLOOKUP($A6,'[2]04'!$G$3:$O$119,6,FALSE),0)-F20</f>
        <v>69</v>
      </c>
      <c r="G6" s="19">
        <f>IFERROR(VLOOKUP($A6,'[2]04'!$G$3:$O$119,7,FALSE),0)-G20</f>
        <v>266</v>
      </c>
      <c r="H6" s="19">
        <f>IFERROR(VLOOKUP($A6,'[2]04'!$G$3:$O$119,8,FALSE),0)-H20</f>
        <v>60</v>
      </c>
      <c r="I6" s="19"/>
      <c r="J6" s="19"/>
      <c r="K6" s="19"/>
      <c r="L6" s="19"/>
      <c r="M6" s="19"/>
      <c r="N6" s="19">
        <f t="shared" si="0"/>
        <v>708</v>
      </c>
    </row>
    <row r="7" spans="1:14" x14ac:dyDescent="0.25">
      <c r="A7" s="2" t="s">
        <v>30</v>
      </c>
      <c r="B7" s="19">
        <f>IFERROR(VLOOKUP($A7,'[2]04'!$G$3:$O$119,2,FALSE),0)-B26</f>
        <v>3</v>
      </c>
      <c r="C7" s="19">
        <f>IFERROR(VLOOKUP($A7,'[2]04'!$G$3:$O$119,3,FALSE),0)-C26</f>
        <v>1</v>
      </c>
      <c r="D7" s="19">
        <f>IFERROR(VLOOKUP($A7,'[2]04'!$G$3:$O$119,4,FALSE),0)-D26</f>
        <v>2</v>
      </c>
      <c r="E7" s="19">
        <f>IFERROR(VLOOKUP($A7,'[2]04'!$G$3:$O$119,5,FALSE),0)-E26</f>
        <v>1</v>
      </c>
      <c r="F7" s="19">
        <f>IFERROR(VLOOKUP($A7,'[2]04'!$G$3:$O$119,6,FALSE),0)-F26</f>
        <v>1</v>
      </c>
      <c r="G7" s="19">
        <f>IFERROR(VLOOKUP($A7,'[2]04'!$G$3:$O$119,7,FALSE),0)-G26</f>
        <v>0</v>
      </c>
      <c r="H7" s="19">
        <f>IFERROR(VLOOKUP($A7,'[2]04'!$G$3:$O$119,8,FALSE),0)-H26</f>
        <v>9</v>
      </c>
      <c r="I7" s="19"/>
      <c r="J7" s="19"/>
      <c r="K7" s="19"/>
      <c r="L7" s="19"/>
      <c r="M7" s="19"/>
      <c r="N7" s="19">
        <f t="shared" si="0"/>
        <v>17</v>
      </c>
    </row>
    <row r="8" spans="1:14" x14ac:dyDescent="0.25">
      <c r="A8" s="2" t="s">
        <v>31</v>
      </c>
      <c r="B8" s="19">
        <f>IFERROR(VLOOKUP($A8,'[2]04'!$G$3:$O$119,2,FALSE),0)</f>
        <v>0</v>
      </c>
      <c r="C8" s="19">
        <f>IFERROR(VLOOKUP($A8,'[2]04'!$G$3:$O$119,3,FALSE),0)</f>
        <v>1</v>
      </c>
      <c r="D8" s="19">
        <f>IFERROR(VLOOKUP($A8,'[2]04'!$G$3:$O$119,4,FALSE),0)</f>
        <v>1</v>
      </c>
      <c r="E8" s="19">
        <f>IFERROR(VLOOKUP($A8,'[2]04'!$G$3:$O$119,5,FALSE),0)</f>
        <v>0</v>
      </c>
      <c r="F8" s="19">
        <f>IFERROR(VLOOKUP($A8,'[2]04'!$G$3:$O$119,6,FALSE),0)</f>
        <v>0</v>
      </c>
      <c r="G8" s="19">
        <f>IFERROR(VLOOKUP($A8,'[2]04'!$G$3:$O$119,7,FALSE),0)</f>
        <v>0</v>
      </c>
      <c r="H8" s="19">
        <f>IFERROR(VLOOKUP($A8,'[2]04'!$G$3:$O$119,8,FALSE),0)</f>
        <v>0</v>
      </c>
      <c r="I8" s="19"/>
      <c r="J8" s="19"/>
      <c r="K8" s="19"/>
      <c r="L8" s="19"/>
      <c r="M8" s="19"/>
      <c r="N8" s="19">
        <f t="shared" si="0"/>
        <v>2</v>
      </c>
    </row>
    <row r="9" spans="1:14" x14ac:dyDescent="0.25">
      <c r="A9" s="2" t="s">
        <v>32</v>
      </c>
      <c r="B9" s="19">
        <f>IFERROR(VLOOKUP($A9,'[2]04'!$G$3:$O$119,2,FALSE),0)-B21</f>
        <v>12</v>
      </c>
      <c r="C9" s="19">
        <f>IFERROR(VLOOKUP($A9,'[2]04'!$G$3:$O$119,3,FALSE),0)-C21</f>
        <v>13</v>
      </c>
      <c r="D9" s="19">
        <f>IFERROR(VLOOKUP($A9,'[2]04'!$G$3:$O$119,4,FALSE),0)-D21</f>
        <v>46</v>
      </c>
      <c r="E9" s="19">
        <f>IFERROR(VLOOKUP($A9,'[2]04'!$G$3:$O$119,5,FALSE),0)-E21</f>
        <v>55</v>
      </c>
      <c r="F9" s="19">
        <f>IFERROR(VLOOKUP($A9,'[2]04'!$G$3:$O$119,6,FALSE),0)-F21</f>
        <v>23</v>
      </c>
      <c r="G9" s="19">
        <f>IFERROR(VLOOKUP($A9,'[2]04'!$G$3:$O$119,7,FALSE),0)-G21</f>
        <v>204</v>
      </c>
      <c r="H9" s="19">
        <f>IFERROR(VLOOKUP($A9,'[2]04'!$G$3:$O$119,8,FALSE),0)-H21</f>
        <v>103</v>
      </c>
      <c r="I9" s="19"/>
      <c r="J9" s="19"/>
      <c r="K9" s="19"/>
      <c r="L9" s="19"/>
      <c r="M9" s="19"/>
      <c r="N9" s="19">
        <f t="shared" si="0"/>
        <v>456</v>
      </c>
    </row>
    <row r="10" spans="1:14" x14ac:dyDescent="0.25">
      <c r="A10" s="3" t="s">
        <v>8</v>
      </c>
      <c r="B10" s="19">
        <f>IFERROR(VLOOKUP($A10,'[2]04'!$G$3:$O$119,2,FALSE),0)</f>
        <v>0</v>
      </c>
      <c r="C10" s="19">
        <f>IFERROR(VLOOKUP($A10,'[2]04'!$G$3:$O$119,3,FALSE),0)</f>
        <v>2</v>
      </c>
      <c r="D10" s="20">
        <f>IFERROR(VLOOKUP($A10,'[2]04'!$G$3:$O$119,4,FALSE),0)</f>
        <v>1</v>
      </c>
      <c r="E10" s="20">
        <f>IFERROR(VLOOKUP($A10,'[2]04'!$G$3:$O$119,5,FALSE),0)</f>
        <v>0</v>
      </c>
      <c r="F10" s="20">
        <f>IFERROR(VLOOKUP($A10,'[2]04'!$G$3:$O$119,6,FALSE),0)</f>
        <v>0</v>
      </c>
      <c r="G10" s="20">
        <f>IFERROR(VLOOKUP($A10,'[2]04'!$G$3:$O$119,7,FALSE),0)</f>
        <v>3</v>
      </c>
      <c r="H10" s="20">
        <f>IFERROR(VLOOKUP($A10,'[2]04'!$G$3:$O$119,8,FALSE),0)</f>
        <v>3</v>
      </c>
      <c r="I10" s="20"/>
      <c r="J10" s="20"/>
      <c r="K10" s="20"/>
      <c r="L10" s="20"/>
      <c r="M10" s="20"/>
      <c r="N10" s="19">
        <f t="shared" si="0"/>
        <v>9</v>
      </c>
    </row>
    <row r="11" spans="1:14" x14ac:dyDescent="0.25">
      <c r="A11" s="1" t="s">
        <v>33</v>
      </c>
      <c r="B11" s="19">
        <f>IFERROR(VLOOKUP($A11,'[2]04'!$G$3:$O$119,2,FALSE),0)</f>
        <v>39</v>
      </c>
      <c r="C11" s="19">
        <f>IFERROR(VLOOKUP($A11,'[2]04'!$G$3:$O$119,3,FALSE),0)</f>
        <v>19</v>
      </c>
      <c r="D11" s="19">
        <f>IFERROR(VLOOKUP($A11,'[2]04'!$G$3:$O$119,4,FALSE),0)</f>
        <v>3</v>
      </c>
      <c r="E11" s="19">
        <f>IFERROR(VLOOKUP($A11,'[2]04'!$G$3:$O$119,5,FALSE),0)</f>
        <v>2</v>
      </c>
      <c r="F11" s="19">
        <f>IFERROR(VLOOKUP($A11,'[2]04'!$G$3:$O$119,6,FALSE),0)</f>
        <v>7</v>
      </c>
      <c r="G11" s="19">
        <f>IFERROR(VLOOKUP($A11,'[2]04'!$G$3:$O$119,7,FALSE),0)</f>
        <v>3</v>
      </c>
      <c r="H11" s="19">
        <f>IFERROR(VLOOKUP($A11,'[2]04'!$G$3:$O$119,8,FALSE),0)</f>
        <v>10</v>
      </c>
      <c r="I11" s="19"/>
      <c r="J11" s="19"/>
      <c r="K11" s="19"/>
      <c r="L11" s="19"/>
      <c r="M11" s="19"/>
      <c r="N11" s="19">
        <f t="shared" si="0"/>
        <v>83</v>
      </c>
    </row>
    <row r="12" spans="1:14" x14ac:dyDescent="0.25">
      <c r="A12" s="3" t="s">
        <v>7</v>
      </c>
      <c r="B12" s="19">
        <f>IFERROR(VLOOKUP($A12,'[2]04'!$G$3:$O$119,2,FALSE),0)</f>
        <v>1</v>
      </c>
      <c r="C12" s="19">
        <f>IFERROR(VLOOKUP($A12,'[2]04'!$G$3:$O$119,3,FALSE),0)</f>
        <v>0</v>
      </c>
      <c r="D12" s="20">
        <f>IFERROR(VLOOKUP($A12,'[2]04'!$G$3:$O$119,4,FALSE),0)</f>
        <v>1</v>
      </c>
      <c r="E12" s="20">
        <f>IFERROR(VLOOKUP($A12,'[2]04'!$G$3:$O$119,5,FALSE),0)</f>
        <v>1</v>
      </c>
      <c r="F12" s="20">
        <f>IFERROR(VLOOKUP($A12,'[2]04'!$G$3:$O$119,6,FALSE),0)</f>
        <v>0</v>
      </c>
      <c r="G12" s="20">
        <f>IFERROR(VLOOKUP($A12,'[2]04'!$G$3:$O$119,7,FALSE),0)</f>
        <v>87</v>
      </c>
      <c r="H12" s="20">
        <f>IFERROR(VLOOKUP($A12,'[2]04'!$G$3:$O$119,8,FALSE),0)</f>
        <v>2</v>
      </c>
      <c r="I12" s="20"/>
      <c r="J12" s="20"/>
      <c r="K12" s="20"/>
      <c r="L12" s="20"/>
      <c r="M12" s="20"/>
      <c r="N12" s="19">
        <f t="shared" si="0"/>
        <v>92</v>
      </c>
    </row>
    <row r="13" spans="1:14" x14ac:dyDescent="0.25">
      <c r="A13" s="4" t="s">
        <v>6</v>
      </c>
      <c r="B13" s="19">
        <f>IFERROR(VLOOKUP($A13,'[2]04'!$G$3:$O$119,2,FALSE),0)-B24</f>
        <v>3</v>
      </c>
      <c r="C13" s="19">
        <f>IFERROR(VLOOKUP($A13,'[2]04'!$G$3:$O$119,3,FALSE),0)-C24</f>
        <v>8</v>
      </c>
      <c r="D13" s="20">
        <f>IFERROR(VLOOKUP($A13,'[2]04'!$G$3:$O$119,4,FALSE),0)-D24</f>
        <v>4</v>
      </c>
      <c r="E13" s="19">
        <f>IFERROR(VLOOKUP($A13,'[2]04'!$G$3:$O$119,5,FALSE),0)-E24</f>
        <v>6</v>
      </c>
      <c r="F13" s="19">
        <f>IFERROR(VLOOKUP($A13,'[2]04'!$G$3:$O$119,6,FALSE),0)-F24</f>
        <v>1</v>
      </c>
      <c r="G13" s="19">
        <f>IFERROR(VLOOKUP($A13,'[2]04'!$G$3:$O$119,7,FALSE),0)-G24</f>
        <v>9</v>
      </c>
      <c r="H13" s="19">
        <f>IFERROR(VLOOKUP($A13,'[2]04'!$G$3:$O$119,8,FALSE),0)-H24</f>
        <v>1</v>
      </c>
      <c r="I13" s="19"/>
      <c r="J13" s="19"/>
      <c r="K13" s="19"/>
      <c r="L13" s="19"/>
      <c r="M13" s="19"/>
      <c r="N13" s="19">
        <f t="shared" si="0"/>
        <v>32</v>
      </c>
    </row>
    <row r="14" spans="1:14" x14ac:dyDescent="0.25">
      <c r="A14" s="1" t="s">
        <v>4</v>
      </c>
      <c r="B14" s="19">
        <f>IFERROR(VLOOKUP($A14,'[2]04'!$G$3:$O$119,2,FALSE),0)-B22</f>
        <v>2</v>
      </c>
      <c r="C14" s="19">
        <f>IFERROR(VLOOKUP($A14,'[2]04'!$G$3:$O$119,3,FALSE),0)-C22</f>
        <v>19</v>
      </c>
      <c r="D14" s="20">
        <f>IFERROR(VLOOKUP($A14,'[2]04'!$G$3:$O$119,4,FALSE),0)-D22</f>
        <v>8</v>
      </c>
      <c r="E14" s="19">
        <f>IFERROR(VLOOKUP($A14,'[2]04'!$G$3:$O$119,5,FALSE),0)-E22</f>
        <v>9</v>
      </c>
      <c r="F14" s="19">
        <f>IFERROR(VLOOKUP($A14,'[2]04'!$G$3:$O$119,6,FALSE),0)-F22</f>
        <v>40</v>
      </c>
      <c r="G14" s="19">
        <f>IFERROR(VLOOKUP($A14,'[2]04'!$G$3:$O$119,7,FALSE),0)-G22</f>
        <v>6</v>
      </c>
      <c r="H14" s="19">
        <f>IFERROR(VLOOKUP($A14,'[2]04'!$G$3:$O$119,8,FALSE),0)-H22</f>
        <v>5</v>
      </c>
      <c r="I14" s="19"/>
      <c r="J14" s="19"/>
      <c r="K14" s="19"/>
      <c r="L14" s="19"/>
      <c r="M14" s="19"/>
      <c r="N14" s="19">
        <f t="shared" si="0"/>
        <v>89</v>
      </c>
    </row>
    <row r="15" spans="1:14" x14ac:dyDescent="0.25">
      <c r="A15" s="3" t="s">
        <v>28</v>
      </c>
      <c r="B15" s="21">
        <f>IFERROR(VLOOKUP($A15,'[2]04'!$G$3:$O$119,2,FALSE),0)-B23</f>
        <v>36</v>
      </c>
      <c r="C15" s="21">
        <f>IFERROR(VLOOKUP($A15,'[2]04'!$G$3:$O$119,3,FALSE),0)-C23</f>
        <v>12</v>
      </c>
      <c r="D15" s="21">
        <f>IFERROR(VLOOKUP($A15,'[2]04'!$G$3:$O$119,4,FALSE),0)-D23</f>
        <v>7</v>
      </c>
      <c r="E15" s="21">
        <f>IFERROR(VLOOKUP($A15,'[2]04'!$G$3:$O$119,5,FALSE),0)-E23</f>
        <v>11</v>
      </c>
      <c r="F15" s="21">
        <f>IFERROR(VLOOKUP($A15,'[2]04'!$G$3:$O$119,6,FALSE),0)-F23</f>
        <v>14</v>
      </c>
      <c r="G15" s="21">
        <f>IFERROR(VLOOKUP($A15,'[2]04'!$G$3:$O$119,7,FALSE),0)-G23</f>
        <v>14</v>
      </c>
      <c r="H15" s="21">
        <f>IFERROR(VLOOKUP($A15,'[2]04'!$G$3:$O$119,8,FALSE),0)-H23</f>
        <v>6</v>
      </c>
      <c r="I15" s="21"/>
      <c r="J15" s="21"/>
      <c r="K15" s="21"/>
      <c r="L15" s="21"/>
      <c r="M15" s="21"/>
      <c r="N15" s="19">
        <f t="shared" si="0"/>
        <v>100</v>
      </c>
    </row>
    <row r="16" spans="1:14" x14ac:dyDescent="0.25">
      <c r="A16" s="3" t="s">
        <v>27</v>
      </c>
      <c r="B16" s="21">
        <f>IFERROR(VLOOKUP($A16,'[2]04'!$G$3:$O$119,2,FALSE),0)-B27</f>
        <v>0</v>
      </c>
      <c r="C16" s="21">
        <f>IFERROR(VLOOKUP($A16,'[2]04'!$G$3:$O$119,3,FALSE),0)-C27</f>
        <v>1</v>
      </c>
      <c r="D16" s="21">
        <f>IFERROR(VLOOKUP($A16,'[2]04'!$G$3:$O$119,4,FALSE),0)-D27</f>
        <v>2</v>
      </c>
      <c r="E16" s="21">
        <f>IFERROR(VLOOKUP($A16,'[2]04'!$G$3:$O$119,5,FALSE),0)-E27</f>
        <v>0</v>
      </c>
      <c r="F16" s="21">
        <f>IFERROR(VLOOKUP($A16,'[2]04'!$G$3:$O$119,6,FALSE),0)-F27</f>
        <v>0</v>
      </c>
      <c r="G16" s="21">
        <f>IFERROR(VLOOKUP($A16,'[2]04'!$G$3:$O$119,7,FALSE),0)-G27</f>
        <v>3</v>
      </c>
      <c r="H16" s="21">
        <f>IFERROR(VLOOKUP($A16,'[2]04'!$G$3:$O$119,8,FALSE),0)-H27</f>
        <v>0</v>
      </c>
      <c r="I16" s="21"/>
      <c r="J16" s="21"/>
      <c r="K16" s="21"/>
      <c r="L16" s="21"/>
      <c r="M16" s="21"/>
      <c r="N16" s="19">
        <f t="shared" si="0"/>
        <v>6</v>
      </c>
    </row>
    <row r="17" spans="1:14" ht="15.75" thickBot="1" x14ac:dyDescent="0.3">
      <c r="A17" s="3" t="s">
        <v>5</v>
      </c>
      <c r="B17" s="21">
        <f>IFERROR(VLOOKUP($A17,'[2]04'!$G$3:$O$119,2,FALSE),0)</f>
        <v>0</v>
      </c>
      <c r="C17" s="21">
        <f>IFERROR(VLOOKUP($A17,'[2]04'!$G$3:$O$119,3,FALSE),0)</f>
        <v>0</v>
      </c>
      <c r="D17" s="21">
        <f>IFERROR(VLOOKUP($A17,'[2]04'!$G$3:$O$119,4,FALSE),0)</f>
        <v>0</v>
      </c>
      <c r="E17" s="21">
        <f>IFERROR(VLOOKUP($A17,'[2]04'!$G$3:$O$119,5,FALSE),0)</f>
        <v>0</v>
      </c>
      <c r="F17" s="21">
        <f>IFERROR(VLOOKUP($A17,'[2]04'!$G$3:$O$119,6,FALSE),0)</f>
        <v>0</v>
      </c>
      <c r="G17" s="21">
        <f>IFERROR(VLOOKUP($A17,'[2]04'!$G$3:$O$119,7,FALSE),0)</f>
        <v>2</v>
      </c>
      <c r="H17" s="21">
        <f>IFERROR(VLOOKUP($A17,'[2]04'!$G$3:$O$119,8,FALSE),0)</f>
        <v>0</v>
      </c>
      <c r="I17" s="21"/>
      <c r="J17" s="21"/>
      <c r="K17" s="21"/>
      <c r="L17" s="21"/>
      <c r="M17" s="21"/>
      <c r="N17" s="19">
        <f t="shared" si="0"/>
        <v>2</v>
      </c>
    </row>
    <row r="18" spans="1:14" x14ac:dyDescent="0.25">
      <c r="A18" s="23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hidden="1" x14ac:dyDescent="0.25">
      <c r="A19" s="3" t="s">
        <v>55</v>
      </c>
      <c r="B19" s="21">
        <f>IFERROR(VLOOKUP($A19,'[2]04'!$G$3:$O$119,2,FALSE),0)</f>
        <v>1</v>
      </c>
      <c r="C19" s="21">
        <f>IFERROR(VLOOKUP($A19,'[2]04'!$G$3:$O$119,3,FALSE),0)</f>
        <v>1</v>
      </c>
      <c r="D19" s="22">
        <f>IFERROR(VLOOKUP($A19,'[2]04'!$G$3:$O$119,4,FALSE),0)</f>
        <v>27</v>
      </c>
      <c r="E19" s="22">
        <f>IFERROR(VLOOKUP($A19,'[2]04'!$G$3:$O$119,5,FALSE),0)</f>
        <v>18</v>
      </c>
      <c r="F19" s="22">
        <f>IFERROR(VLOOKUP($A19,'[2]04'!$G$3:$O$119,6,FALSE),0)</f>
        <v>27</v>
      </c>
      <c r="G19" s="22">
        <f>IFERROR(VLOOKUP($A19,'[2]04'!$G$3:$O$119,7,FALSE),0)</f>
        <v>20</v>
      </c>
      <c r="H19" s="22">
        <f>IFERROR(VLOOKUP($A19,'[2]04'!$G$3:$O$119,8,FALSE),0)</f>
        <v>14</v>
      </c>
      <c r="I19" s="22"/>
      <c r="J19" s="22"/>
      <c r="K19" s="22"/>
      <c r="L19" s="22"/>
      <c r="M19" s="22"/>
      <c r="N19" s="22">
        <f>SUM(B19:M19)</f>
        <v>108</v>
      </c>
    </row>
    <row r="20" spans="1:14" hidden="1" x14ac:dyDescent="0.25">
      <c r="A20" s="3" t="s">
        <v>56</v>
      </c>
      <c r="B20" s="21">
        <f>IFERROR(VLOOKUP($A20,'[2]04'!$G$3:$O$119,2,FALSE),0)</f>
        <v>6</v>
      </c>
      <c r="C20" s="21">
        <f>IFERROR(VLOOKUP($A20,'[2]04'!$G$3:$O$119,3,FALSE),0)</f>
        <v>0</v>
      </c>
      <c r="D20" s="22">
        <f>IFERROR(VLOOKUP($A20,'[2]04'!$G$3:$O$119,4,FALSE),0)</f>
        <v>8</v>
      </c>
      <c r="E20" s="22">
        <f>IFERROR(VLOOKUP($A20,'[2]04'!$G$3:$O$119,5,FALSE),0)</f>
        <v>2</v>
      </c>
      <c r="F20" s="22">
        <f>IFERROR(VLOOKUP($A20,'[2]04'!$G$3:$O$119,6,FALSE),0)</f>
        <v>1</v>
      </c>
      <c r="G20" s="22">
        <f>IFERROR(VLOOKUP($A20,'[2]04'!$G$3:$O$119,7,FALSE),0)</f>
        <v>0</v>
      </c>
      <c r="H20" s="22">
        <f>IFERROR(VLOOKUP($A20,'[2]04'!$G$3:$O$119,8,FALSE),0)</f>
        <v>5</v>
      </c>
      <c r="I20" s="22"/>
      <c r="J20" s="22"/>
      <c r="K20" s="22"/>
      <c r="L20" s="22"/>
      <c r="M20" s="22"/>
      <c r="N20" s="22">
        <f t="shared" ref="N20:N27" si="1">SUM(B20:M20)</f>
        <v>22</v>
      </c>
    </row>
    <row r="21" spans="1:14" hidden="1" x14ac:dyDescent="0.25">
      <c r="A21" s="3" t="s">
        <v>57</v>
      </c>
      <c r="B21" s="21">
        <f>IFERROR(VLOOKUP($A21,'[2]04'!$G$3:$O$119,2,FALSE),0)</f>
        <v>20</v>
      </c>
      <c r="C21" s="21">
        <f>IFERROR(VLOOKUP($A21,'[2]04'!$G$3:$O$119,3,FALSE),0)</f>
        <v>10</v>
      </c>
      <c r="D21" s="22">
        <f>IFERROR(VLOOKUP($A21,'[2]04'!$G$3:$O$119,4,FALSE),0)</f>
        <v>28</v>
      </c>
      <c r="E21" s="22">
        <f>IFERROR(VLOOKUP($A21,'[2]04'!$G$3:$O$119,5,FALSE),0)</f>
        <v>21</v>
      </c>
      <c r="F21" s="22">
        <f>IFERROR(VLOOKUP($A21,'[2]04'!$G$3:$O$119,6,FALSE),0)</f>
        <v>32</v>
      </c>
      <c r="G21" s="22">
        <f>IFERROR(VLOOKUP($A21,'[2]04'!$G$3:$O$119,7,FALSE),0)</f>
        <v>44</v>
      </c>
      <c r="H21" s="22">
        <f>IFERROR(VLOOKUP($A21,'[2]04'!$G$3:$O$119,8,FALSE),0)</f>
        <v>17</v>
      </c>
      <c r="I21" s="22"/>
      <c r="J21" s="22"/>
      <c r="K21" s="22"/>
      <c r="L21" s="22"/>
      <c r="M21" s="22"/>
      <c r="N21" s="22">
        <f t="shared" si="1"/>
        <v>172</v>
      </c>
    </row>
    <row r="22" spans="1:14" hidden="1" x14ac:dyDescent="0.25">
      <c r="A22" s="3" t="s">
        <v>35</v>
      </c>
      <c r="B22" s="21">
        <f>IFERROR(VLOOKUP($A22,'[2]04'!$G$3:$O$119,2,FALSE),0)</f>
        <v>7</v>
      </c>
      <c r="C22" s="21">
        <f>IFERROR(VLOOKUP($A22,'[2]04'!$G$3:$O$119,3,FALSE),0)</f>
        <v>3</v>
      </c>
      <c r="D22" s="21">
        <f>IFERROR(VLOOKUP($A22,'[2]04'!$G$3:$O$119,4,FALSE),0)</f>
        <v>10</v>
      </c>
      <c r="E22" s="21">
        <f>IFERROR(VLOOKUP($A22,'[2]04'!$G$3:$O$119,5,FALSE),0)</f>
        <v>9</v>
      </c>
      <c r="F22" s="21">
        <f>IFERROR(VLOOKUP($A22,'[2]04'!$G$3:$O$119,6,FALSE),0)</f>
        <v>13</v>
      </c>
      <c r="G22" s="21">
        <f>IFERROR(VLOOKUP($A22,'[2]04'!$G$3:$O$119,7,FALSE),0)</f>
        <v>3</v>
      </c>
      <c r="H22" s="21">
        <f>IFERROR(VLOOKUP($A22,'[2]04'!$G$3:$O$119,8,FALSE),0)</f>
        <v>2</v>
      </c>
      <c r="I22" s="21"/>
      <c r="J22" s="21"/>
      <c r="K22" s="21"/>
      <c r="L22" s="21"/>
      <c r="M22" s="21"/>
      <c r="N22" s="22">
        <f t="shared" si="1"/>
        <v>47</v>
      </c>
    </row>
    <row r="23" spans="1:14" x14ac:dyDescent="0.25">
      <c r="A23" s="3" t="s">
        <v>36</v>
      </c>
      <c r="B23" s="21">
        <f>IFERROR(VLOOKUP($A23,'[2]04'!$G$3:$O$119,2,FALSE),0)</f>
        <v>0</v>
      </c>
      <c r="C23" s="21">
        <f>IFERROR(VLOOKUP($A23,'[2]04'!$G$3:$O$119,3,FALSE),0)</f>
        <v>0</v>
      </c>
      <c r="D23" s="21">
        <f>IFERROR(VLOOKUP($A23,'[2]04'!$G$3:$O$119,4,FALSE),0)</f>
        <v>2</v>
      </c>
      <c r="E23" s="21">
        <f>IFERROR(VLOOKUP($A23,'[2]04'!$G$3:$O$119,5,FALSE),0)</f>
        <v>11</v>
      </c>
      <c r="F23" s="21">
        <f>IFERROR(VLOOKUP($A23,'[2]04'!$G$3:$O$119,6,FALSE),0)</f>
        <v>0</v>
      </c>
      <c r="G23" s="21">
        <f>IFERROR(VLOOKUP($A23,'[2]04'!$G$3:$O$119,7,FALSE),0)</f>
        <v>8</v>
      </c>
      <c r="H23" s="21">
        <f>IFERROR(VLOOKUP($A23,'[2]04'!$G$3:$O$119,8,FALSE),0)</f>
        <v>12</v>
      </c>
      <c r="I23" s="21"/>
      <c r="J23" s="21"/>
      <c r="K23" s="21"/>
      <c r="L23" s="21"/>
      <c r="M23" s="21"/>
      <c r="N23" s="22">
        <f t="shared" si="1"/>
        <v>33</v>
      </c>
    </row>
    <row r="24" spans="1:14" x14ac:dyDescent="0.25">
      <c r="A24" s="3" t="s">
        <v>37</v>
      </c>
      <c r="B24" s="21">
        <f>IFERROR(VLOOKUP($A24,'[2]04'!$G$3:$O$119,2,FALSE),0)</f>
        <v>0</v>
      </c>
      <c r="C24" s="21">
        <f>IFERROR(VLOOKUP($A24,'[2]04'!$G$3:$O$119,3,FALSE),0)</f>
        <v>4</v>
      </c>
      <c r="D24" s="21">
        <f>IFERROR(VLOOKUP($A24,'[2]04'!$G$3:$O$119,4,FALSE),0)</f>
        <v>6</v>
      </c>
      <c r="E24" s="21">
        <f>IFERROR(VLOOKUP($A24,'[2]04'!$G$3:$O$119,5,FALSE),0)</f>
        <v>2</v>
      </c>
      <c r="F24" s="21">
        <f>IFERROR(VLOOKUP($A24,'[2]04'!$G$3:$O$119,6,FALSE),0)</f>
        <v>4</v>
      </c>
      <c r="G24" s="21">
        <f>IFERROR(VLOOKUP($A24,'[2]04'!$G$3:$O$119,7,FALSE),0)</f>
        <v>1</v>
      </c>
      <c r="H24" s="21">
        <f>IFERROR(VLOOKUP($A24,'[2]04'!$G$3:$O$119,8,FALSE),0)</f>
        <v>2</v>
      </c>
      <c r="I24" s="21"/>
      <c r="J24" s="21"/>
      <c r="K24" s="21"/>
      <c r="L24" s="21"/>
      <c r="M24" s="21"/>
      <c r="N24" s="22">
        <f t="shared" si="1"/>
        <v>19</v>
      </c>
    </row>
    <row r="25" spans="1:14" x14ac:dyDescent="0.25">
      <c r="A25" s="3" t="s">
        <v>38</v>
      </c>
      <c r="B25" s="21">
        <f>IFERROR(VLOOKUP($A25,'[2]04'!$G$3:$O$119,2,FALSE),0)</f>
        <v>2</v>
      </c>
      <c r="C25" s="21">
        <f>IFERROR(VLOOKUP($A25,'[2]04'!$G$3:$O$119,3,FALSE),0)</f>
        <v>2</v>
      </c>
      <c r="D25" s="21">
        <f>IFERROR(VLOOKUP($A25,'[2]04'!$G$3:$O$119,4,FALSE),0)</f>
        <v>17</v>
      </c>
      <c r="E25" s="21">
        <f>IFERROR(VLOOKUP($A25,'[2]04'!$G$3:$O$119,5,FALSE),0)</f>
        <v>14</v>
      </c>
      <c r="F25" s="21">
        <f>IFERROR(VLOOKUP($A25,'[2]04'!$G$3:$O$119,6,FALSE),0)</f>
        <v>2</v>
      </c>
      <c r="G25" s="21">
        <f>IFERROR(VLOOKUP($A25,'[2]04'!$G$3:$O$119,7,FALSE),0)</f>
        <v>5</v>
      </c>
      <c r="H25" s="21">
        <f>IFERROR(VLOOKUP($A25,'[2]04'!$G$3:$O$119,8,FALSE),0)</f>
        <v>6</v>
      </c>
      <c r="I25" s="21"/>
      <c r="J25" s="21"/>
      <c r="K25" s="21"/>
      <c r="L25" s="21"/>
      <c r="M25" s="21"/>
      <c r="N25" s="22">
        <f t="shared" si="1"/>
        <v>48</v>
      </c>
    </row>
    <row r="26" spans="1:14" x14ac:dyDescent="0.25">
      <c r="A26" s="3" t="s">
        <v>39</v>
      </c>
      <c r="B26" s="21">
        <f>IFERROR(VLOOKUP($A26,'[2]04'!$G$3:$O$119,2,FALSE),0)</f>
        <v>7</v>
      </c>
      <c r="C26" s="21">
        <f>IFERROR(VLOOKUP($A26,'[2]04'!$G$3:$O$119,3,FALSE),0)</f>
        <v>9</v>
      </c>
      <c r="D26" s="21">
        <f>IFERROR(VLOOKUP($A26,'[2]04'!$G$3:$O$119,4,FALSE),0)</f>
        <v>10</v>
      </c>
      <c r="E26" s="21">
        <f>IFERROR(VLOOKUP($A26,'[2]04'!$G$3:$O$119,5,FALSE),0)</f>
        <v>2</v>
      </c>
      <c r="F26" s="21">
        <f>IFERROR(VLOOKUP($A26,'[2]04'!$G$3:$O$119,6,FALSE),0)</f>
        <v>8</v>
      </c>
      <c r="G26" s="21">
        <f>IFERROR(VLOOKUP($A26,'[2]04'!$G$3:$O$119,7,FALSE),0)</f>
        <v>6</v>
      </c>
      <c r="H26" s="21">
        <f>IFERROR(VLOOKUP($A26,'[2]04'!$G$3:$O$119,8,FALSE),0)</f>
        <v>3</v>
      </c>
      <c r="I26" s="21"/>
      <c r="J26" s="21"/>
      <c r="K26" s="21"/>
      <c r="L26" s="21"/>
      <c r="M26" s="21"/>
      <c r="N26" s="22">
        <f t="shared" si="1"/>
        <v>45</v>
      </c>
    </row>
    <row r="27" spans="1:14" x14ac:dyDescent="0.25">
      <c r="A27" s="3" t="s">
        <v>40</v>
      </c>
      <c r="B27" s="21">
        <f>IFERROR(VLOOKUP($A27,'[2]04'!$G$3:$O$119,2,FALSE),0)</f>
        <v>1</v>
      </c>
      <c r="C27" s="21">
        <f>IFERROR(VLOOKUP($A27,'[2]04'!$G$3:$O$119,3,FALSE),0)</f>
        <v>3</v>
      </c>
      <c r="D27" s="21">
        <f>IFERROR(VLOOKUP($A27,'[2]04'!$G$3:$O$119,4,FALSE),0)</f>
        <v>2</v>
      </c>
      <c r="E27" s="21">
        <f>IFERROR(VLOOKUP($A27,'[2]04'!$G$3:$O$119,5,FALSE),0)</f>
        <v>6</v>
      </c>
      <c r="F27" s="21">
        <f>IFERROR(VLOOKUP($A27,'[2]04'!$G$3:$O$119,6,FALSE),0)</f>
        <v>2</v>
      </c>
      <c r="G27" s="21">
        <f>IFERROR(VLOOKUP($A27,'[2]04'!$G$3:$O$119,7,FALSE),0)</f>
        <v>6</v>
      </c>
      <c r="H27" s="21">
        <f>IFERROR(VLOOKUP($A27,'[2]04'!$G$3:$O$119,8,FALSE),0)</f>
        <v>2</v>
      </c>
      <c r="I27" s="21"/>
      <c r="J27" s="21"/>
      <c r="K27" s="21"/>
      <c r="L27" s="21"/>
      <c r="M27" s="21"/>
      <c r="N27" s="22">
        <f t="shared" si="1"/>
        <v>22</v>
      </c>
    </row>
  </sheetData>
  <mergeCells count="3">
    <mergeCell ref="A1:A3"/>
    <mergeCell ref="B1:N2"/>
    <mergeCell ref="B18:N18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18.42578125" bestFit="1" customWidth="1"/>
    <col min="7" max="7" width="13.8554687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bestFit="1" customWidth="1"/>
    <col min="16" max="16" width="10.7109375" bestFit="1" customWidth="1"/>
    <col min="17" max="17" width="9.85546875" bestFit="1" customWidth="1"/>
    <col min="18" max="18" width="8.85546875" bestFit="1" customWidth="1"/>
    <col min="19" max="19" width="12.7109375" bestFit="1" customWidth="1"/>
    <col min="20" max="20" width="7" bestFit="1" customWidth="1"/>
    <col min="21" max="21" width="9.28515625" bestFit="1" customWidth="1"/>
    <col min="22" max="22" width="9.5703125" bestFit="1" customWidth="1"/>
    <col min="23" max="23" width="11.7109375" bestFit="1" customWidth="1"/>
    <col min="24" max="24" width="10.85546875" bestFit="1" customWidth="1"/>
    <col min="25" max="25" width="7.140625" bestFit="1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36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3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98</v>
      </c>
      <c r="F4" s="31" t="s">
        <v>104</v>
      </c>
      <c r="G4" s="32">
        <v>252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3</v>
      </c>
      <c r="F5" s="31" t="s">
        <v>97</v>
      </c>
      <c r="G5" s="32">
        <v>1008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0</v>
      </c>
      <c r="F6" s="31" t="s">
        <v>103</v>
      </c>
      <c r="G6" s="32">
        <v>691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12</v>
      </c>
      <c r="F7" s="31" t="s">
        <v>99</v>
      </c>
      <c r="G7" s="32">
        <v>1951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0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39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1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3</v>
      </c>
      <c r="F11" s="31" t="s">
        <v>87</v>
      </c>
      <c r="G11" s="32">
        <v>2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2</v>
      </c>
      <c r="F12" s="31" t="s">
        <v>80</v>
      </c>
      <c r="G12" s="32">
        <v>32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36</v>
      </c>
      <c r="F13" s="31" t="s">
        <v>75</v>
      </c>
      <c r="G13" s="32">
        <v>708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0</v>
      </c>
      <c r="F14" s="31" t="s">
        <v>107</v>
      </c>
      <c r="G14" s="32">
        <v>48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0</v>
      </c>
      <c r="F15" s="31" t="s">
        <v>106</v>
      </c>
      <c r="G15" s="32">
        <v>19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18</v>
      </c>
      <c r="F16" s="31" t="s">
        <v>109</v>
      </c>
      <c r="G16" s="32">
        <v>22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0</v>
      </c>
      <c r="F17" s="31" t="s">
        <v>105</v>
      </c>
      <c r="G17" s="32">
        <v>33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41</v>
      </c>
      <c r="F18" s="31" t="s">
        <v>108</v>
      </c>
      <c r="G18" s="32">
        <v>45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1</v>
      </c>
      <c r="F19" s="31" t="s">
        <v>84</v>
      </c>
      <c r="G19" s="32">
        <v>89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1</v>
      </c>
      <c r="F20" s="31" t="s">
        <v>76</v>
      </c>
      <c r="G20" s="32">
        <v>5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13</v>
      </c>
      <c r="F21" s="31" t="s">
        <v>74</v>
      </c>
      <c r="G21" s="32">
        <v>183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2</v>
      </c>
      <c r="F22" s="31" t="s">
        <v>86</v>
      </c>
      <c r="G22" s="32">
        <v>6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19</v>
      </c>
      <c r="F23" s="31" t="s">
        <v>82</v>
      </c>
      <c r="G23" s="32">
        <v>83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0</v>
      </c>
      <c r="F24" s="31" t="s">
        <v>79</v>
      </c>
      <c r="G24" s="32">
        <v>456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8</v>
      </c>
      <c r="F25" s="31" t="s">
        <v>78</v>
      </c>
      <c r="G25" s="32">
        <v>2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19</v>
      </c>
      <c r="F26" s="31" t="s">
        <v>81</v>
      </c>
      <c r="G26" s="32">
        <v>92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12</v>
      </c>
      <c r="F27" s="31" t="s">
        <v>83</v>
      </c>
      <c r="G27" s="32">
        <v>9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1</v>
      </c>
      <c r="F28" s="31" t="s">
        <v>85</v>
      </c>
      <c r="G28" s="32">
        <v>100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0</v>
      </c>
      <c r="F29" s="31" t="s">
        <v>77</v>
      </c>
      <c r="G29" s="32">
        <v>17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14</v>
      </c>
      <c r="F30" s="31" t="s">
        <v>99</v>
      </c>
      <c r="G30" s="32">
        <v>1951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1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81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2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1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46</v>
      </c>
      <c r="F35" s="31" t="s">
        <v>90</v>
      </c>
      <c r="G35" s="32">
        <v>0</v>
      </c>
      <c r="H35" s="32">
        <v>3</v>
      </c>
      <c r="I35" s="32">
        <v>98</v>
      </c>
      <c r="J35" s="32">
        <v>2</v>
      </c>
      <c r="K35" s="32">
        <v>0</v>
      </c>
      <c r="L35" s="32">
        <v>1</v>
      </c>
      <c r="M35" s="32">
        <v>0</v>
      </c>
      <c r="N35" s="32">
        <v>7</v>
      </c>
      <c r="O35" s="32">
        <v>2</v>
      </c>
      <c r="P35" s="32">
        <v>3</v>
      </c>
      <c r="Q35" s="32">
        <v>36</v>
      </c>
      <c r="R35" s="32">
        <v>0</v>
      </c>
      <c r="S35" s="32">
        <v>39</v>
      </c>
      <c r="T35" s="32">
        <v>12</v>
      </c>
      <c r="U35" s="32">
        <v>0</v>
      </c>
      <c r="V35" s="32">
        <v>1</v>
      </c>
      <c r="W35" s="32">
        <v>0</v>
      </c>
      <c r="X35" s="32">
        <v>36</v>
      </c>
      <c r="Y35" s="32">
        <v>3</v>
      </c>
      <c r="Z35" s="32">
        <v>243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1</v>
      </c>
      <c r="F36" s="31" t="s">
        <v>91</v>
      </c>
      <c r="G36" s="32">
        <v>0</v>
      </c>
      <c r="H36" s="32">
        <v>8</v>
      </c>
      <c r="I36" s="32">
        <v>41</v>
      </c>
      <c r="J36" s="32">
        <v>2</v>
      </c>
      <c r="K36" s="32">
        <v>4</v>
      </c>
      <c r="L36" s="32">
        <v>3</v>
      </c>
      <c r="M36" s="32">
        <v>0</v>
      </c>
      <c r="N36" s="32">
        <v>9</v>
      </c>
      <c r="O36" s="32">
        <v>19</v>
      </c>
      <c r="P36" s="32">
        <v>0</v>
      </c>
      <c r="Q36" s="32">
        <v>18</v>
      </c>
      <c r="R36" s="32">
        <v>1</v>
      </c>
      <c r="S36" s="32">
        <v>19</v>
      </c>
      <c r="T36" s="32">
        <v>13</v>
      </c>
      <c r="U36" s="32">
        <v>1</v>
      </c>
      <c r="V36" s="32">
        <v>0</v>
      </c>
      <c r="W36" s="32">
        <v>2</v>
      </c>
      <c r="X36" s="32">
        <v>12</v>
      </c>
      <c r="Y36" s="32">
        <v>1</v>
      </c>
      <c r="Z36" s="32">
        <v>153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3</v>
      </c>
      <c r="F37" s="31" t="s">
        <v>92</v>
      </c>
      <c r="G37" s="32">
        <v>0</v>
      </c>
      <c r="H37" s="32">
        <v>4</v>
      </c>
      <c r="I37" s="32">
        <v>81</v>
      </c>
      <c r="J37" s="32">
        <v>17</v>
      </c>
      <c r="K37" s="32">
        <v>6</v>
      </c>
      <c r="L37" s="32">
        <v>2</v>
      </c>
      <c r="M37" s="32">
        <v>2</v>
      </c>
      <c r="N37" s="32">
        <v>10</v>
      </c>
      <c r="O37" s="32">
        <v>8</v>
      </c>
      <c r="P37" s="32">
        <v>1</v>
      </c>
      <c r="Q37" s="32">
        <v>14</v>
      </c>
      <c r="R37" s="32">
        <v>2</v>
      </c>
      <c r="S37" s="32">
        <v>3</v>
      </c>
      <c r="T37" s="32">
        <v>46</v>
      </c>
      <c r="U37" s="32">
        <v>1</v>
      </c>
      <c r="V37" s="32">
        <v>1</v>
      </c>
      <c r="W37" s="32">
        <v>1</v>
      </c>
      <c r="X37" s="32">
        <v>7</v>
      </c>
      <c r="Y37" s="32">
        <v>2</v>
      </c>
      <c r="Z37" s="32">
        <v>208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1</v>
      </c>
      <c r="F38" s="31" t="s">
        <v>93</v>
      </c>
      <c r="G38" s="32">
        <v>0</v>
      </c>
      <c r="H38" s="32">
        <v>6</v>
      </c>
      <c r="I38" s="32">
        <v>93</v>
      </c>
      <c r="J38" s="32">
        <v>14</v>
      </c>
      <c r="K38" s="32">
        <v>2</v>
      </c>
      <c r="L38" s="32">
        <v>6</v>
      </c>
      <c r="M38" s="32">
        <v>11</v>
      </c>
      <c r="N38" s="32">
        <v>2</v>
      </c>
      <c r="O38" s="32">
        <v>9</v>
      </c>
      <c r="P38" s="32">
        <v>1</v>
      </c>
      <c r="Q38" s="32">
        <v>29</v>
      </c>
      <c r="R38" s="32">
        <v>0</v>
      </c>
      <c r="S38" s="32">
        <v>2</v>
      </c>
      <c r="T38" s="32">
        <v>55</v>
      </c>
      <c r="U38" s="32">
        <v>0</v>
      </c>
      <c r="V38" s="32">
        <v>1</v>
      </c>
      <c r="W38" s="32">
        <v>0</v>
      </c>
      <c r="X38" s="32">
        <v>11</v>
      </c>
      <c r="Y38" s="32">
        <v>1</v>
      </c>
      <c r="Z38" s="32">
        <v>243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4</v>
      </c>
      <c r="F39" s="31" t="s">
        <v>94</v>
      </c>
      <c r="G39" s="32">
        <v>0</v>
      </c>
      <c r="H39" s="32">
        <v>1</v>
      </c>
      <c r="I39" s="32">
        <v>69</v>
      </c>
      <c r="J39" s="32">
        <v>2</v>
      </c>
      <c r="K39" s="32">
        <v>4</v>
      </c>
      <c r="L39" s="32">
        <v>2</v>
      </c>
      <c r="M39" s="32">
        <v>0</v>
      </c>
      <c r="N39" s="32">
        <v>8</v>
      </c>
      <c r="O39" s="32">
        <v>40</v>
      </c>
      <c r="P39" s="32">
        <v>0</v>
      </c>
      <c r="Q39" s="32">
        <v>16</v>
      </c>
      <c r="R39" s="32">
        <v>0</v>
      </c>
      <c r="S39" s="32">
        <v>7</v>
      </c>
      <c r="T39" s="32">
        <v>23</v>
      </c>
      <c r="U39" s="32">
        <v>0</v>
      </c>
      <c r="V39" s="32">
        <v>0</v>
      </c>
      <c r="W39" s="32">
        <v>0</v>
      </c>
      <c r="X39" s="32">
        <v>14</v>
      </c>
      <c r="Y39" s="32">
        <v>1</v>
      </c>
      <c r="Z39" s="32">
        <v>187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8</v>
      </c>
      <c r="F40" s="31" t="s">
        <v>95</v>
      </c>
      <c r="G40" s="32">
        <v>2</v>
      </c>
      <c r="H40" s="32">
        <v>9</v>
      </c>
      <c r="I40" s="32">
        <v>266</v>
      </c>
      <c r="J40" s="32">
        <v>5</v>
      </c>
      <c r="K40" s="32">
        <v>1</v>
      </c>
      <c r="L40" s="32">
        <v>6</v>
      </c>
      <c r="M40" s="32">
        <v>8</v>
      </c>
      <c r="N40" s="32">
        <v>6</v>
      </c>
      <c r="O40" s="32">
        <v>6</v>
      </c>
      <c r="P40" s="32">
        <v>0</v>
      </c>
      <c r="Q40" s="32">
        <v>57</v>
      </c>
      <c r="R40" s="32">
        <v>3</v>
      </c>
      <c r="S40" s="32">
        <v>3</v>
      </c>
      <c r="T40" s="32">
        <v>204</v>
      </c>
      <c r="U40" s="32">
        <v>0</v>
      </c>
      <c r="V40" s="32">
        <v>87</v>
      </c>
      <c r="W40" s="32">
        <v>3</v>
      </c>
      <c r="X40" s="32">
        <v>14</v>
      </c>
      <c r="Y40" s="32">
        <v>0</v>
      </c>
      <c r="Z40" s="32">
        <v>680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7</v>
      </c>
      <c r="F41" s="31" t="s">
        <v>126</v>
      </c>
      <c r="G41" s="32">
        <v>0</v>
      </c>
      <c r="H41" s="32">
        <v>1</v>
      </c>
      <c r="I41" s="32">
        <v>60</v>
      </c>
      <c r="J41" s="32">
        <v>6</v>
      </c>
      <c r="K41" s="32">
        <v>2</v>
      </c>
      <c r="L41" s="32">
        <v>2</v>
      </c>
      <c r="M41" s="32">
        <v>12</v>
      </c>
      <c r="N41" s="32">
        <v>3</v>
      </c>
      <c r="O41" s="32">
        <v>5</v>
      </c>
      <c r="P41" s="32">
        <v>0</v>
      </c>
      <c r="Q41" s="32">
        <v>13</v>
      </c>
      <c r="R41" s="32">
        <v>0</v>
      </c>
      <c r="S41" s="32">
        <v>10</v>
      </c>
      <c r="T41" s="32">
        <v>103</v>
      </c>
      <c r="U41" s="32">
        <v>0</v>
      </c>
      <c r="V41" s="32">
        <v>2</v>
      </c>
      <c r="W41" s="32">
        <v>3</v>
      </c>
      <c r="X41" s="32">
        <v>6</v>
      </c>
      <c r="Y41" s="32">
        <v>9</v>
      </c>
      <c r="Z41" s="32">
        <v>237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2</v>
      </c>
      <c r="F42" s="31" t="s">
        <v>99</v>
      </c>
      <c r="G42" s="32">
        <v>2</v>
      </c>
      <c r="H42" s="32">
        <v>32</v>
      </c>
      <c r="I42" s="32">
        <v>708</v>
      </c>
      <c r="J42" s="32">
        <v>48</v>
      </c>
      <c r="K42" s="32">
        <v>19</v>
      </c>
      <c r="L42" s="32">
        <v>22</v>
      </c>
      <c r="M42" s="32">
        <v>33</v>
      </c>
      <c r="N42" s="32">
        <v>45</v>
      </c>
      <c r="O42" s="32">
        <v>89</v>
      </c>
      <c r="P42" s="32">
        <v>5</v>
      </c>
      <c r="Q42" s="32">
        <v>183</v>
      </c>
      <c r="R42" s="32">
        <v>6</v>
      </c>
      <c r="S42" s="32">
        <v>83</v>
      </c>
      <c r="T42" s="32">
        <v>456</v>
      </c>
      <c r="U42" s="32">
        <v>2</v>
      </c>
      <c r="V42" s="32">
        <v>92</v>
      </c>
      <c r="W42" s="32">
        <v>9</v>
      </c>
      <c r="X42" s="32">
        <v>100</v>
      </c>
      <c r="Y42" s="32">
        <v>17</v>
      </c>
      <c r="Z42" s="32">
        <v>1951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0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29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1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93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1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0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55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0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2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1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6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9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11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0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0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16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0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69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1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0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23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0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7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0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1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40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14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0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0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57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0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266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0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0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204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3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3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87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9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6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14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3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2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0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0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2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7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1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0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4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2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9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3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2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6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17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10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2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11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2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14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2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6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0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4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2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8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2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8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1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5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6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6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13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0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60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9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0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103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3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10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2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1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5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6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0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0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12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2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6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3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2</v>
      </c>
    </row>
  </sheetData>
  <pageMargins left="0.7" right="0.7" top="0.75" bottom="0.75" header="0.3" footer="0.3"/>
  <tableParts count="1"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style="5" bestFit="1" customWidth="1"/>
    <col min="2" max="2" width="8.85546875" style="5" bestFit="1" customWidth="1"/>
    <col min="3" max="3" width="11.5703125" style="5" bestFit="1" customWidth="1"/>
    <col min="4" max="4" width="8.85546875" style="5" bestFit="1" customWidth="1"/>
    <col min="5" max="6" width="7.42578125" style="5" bestFit="1" customWidth="1"/>
    <col min="7" max="7" width="7.28515625" style="5" bestFit="1" customWidth="1"/>
    <col min="8" max="8" width="7" style="5" customWidth="1"/>
    <col min="9" max="9" width="9.85546875" style="5" hidden="1" customWidth="1"/>
    <col min="10" max="10" width="9.5703125" style="5" hidden="1" customWidth="1"/>
    <col min="11" max="11" width="11" style="5" hidden="1" customWidth="1"/>
    <col min="12" max="12" width="9.85546875" style="5" hidden="1" customWidth="1"/>
    <col min="13" max="13" width="9.140625" style="5" hidden="1" customWidth="1"/>
    <col min="14" max="16384" width="11.42578125" style="5"/>
  </cols>
  <sheetData>
    <row r="1" spans="1:14" x14ac:dyDescent="0.25">
      <c r="A1" s="39" t="s">
        <v>0</v>
      </c>
      <c r="B1" s="42" t="s">
        <v>65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5.75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>
        <f>IFERROR(VLOOKUP($A4,'[2]05'!$G$3:$O$164,2,FALSE),0)-B19</f>
        <v>2564</v>
      </c>
      <c r="C4" s="19">
        <f>IFERROR(VLOOKUP($A4,'[2]05'!$G$3:$O$164,3,FALSE),0)-C19</f>
        <v>1786</v>
      </c>
      <c r="D4" s="19">
        <f>IFERROR(VLOOKUP($A4,'[2]05'!$G$3:$O$164,4,FALSE),0)-D19</f>
        <v>2385</v>
      </c>
      <c r="E4" s="19">
        <f>IFERROR(VLOOKUP($A4,'[2]05'!$G$3:$O$164,5,FALSE),0)-E19</f>
        <v>2407</v>
      </c>
      <c r="F4" s="19">
        <f>IFERROR(VLOOKUP($A4,'[2]05'!$G$3:$O$164,6,FALSE),0)-F19</f>
        <v>2322</v>
      </c>
      <c r="G4" s="19">
        <f>IFERROR(VLOOKUP($A4,'[2]05'!$G$3:$O$164,7,FALSE),0)-G19</f>
        <v>2473</v>
      </c>
      <c r="H4" s="19">
        <f>IFERROR(VLOOKUP($A4,'[2]05'!$G$3:$O$164,8,FALSE),0)-H19</f>
        <v>2333</v>
      </c>
      <c r="I4" s="19"/>
      <c r="J4" s="19"/>
      <c r="K4" s="19"/>
      <c r="L4" s="19"/>
      <c r="M4" s="19"/>
      <c r="N4" s="19">
        <f>SUM(B4:M4)</f>
        <v>16270</v>
      </c>
    </row>
    <row r="5" spans="1:14" x14ac:dyDescent="0.25">
      <c r="A5" s="1" t="s">
        <v>102</v>
      </c>
      <c r="B5" s="19">
        <f>IFERROR(VLOOKUP($A5,'[2]05'!$G$3:$O$164,2,FALSE),0)</f>
        <v>134</v>
      </c>
      <c r="C5" s="19">
        <f>IFERROR(VLOOKUP($A5,'[2]05'!$G$3:$O$164,3,FALSE),0)</f>
        <v>131</v>
      </c>
      <c r="D5" s="19">
        <f>IFERROR(VLOOKUP($A5,'[2]05'!$G$3:$O$164,4,FALSE),0)</f>
        <v>102</v>
      </c>
      <c r="E5" s="19">
        <f>IFERROR(VLOOKUP($A5,'[2]05'!$G$3:$O$164,5,FALSE),0)</f>
        <v>77</v>
      </c>
      <c r="F5" s="19">
        <f>IFERROR(VLOOKUP($A5,'[2]05'!$G$3:$O$164,6,FALSE),0)</f>
        <v>109</v>
      </c>
      <c r="G5" s="19">
        <f>IFERROR(VLOOKUP($A5,'[2]05'!$G$3:$O$164,7,FALSE),0)</f>
        <v>135</v>
      </c>
      <c r="H5" s="19">
        <f>IFERROR(VLOOKUP($A5,'[2]05'!$G$3:$O$164,8,FALSE),0)</f>
        <v>106</v>
      </c>
      <c r="I5" s="19"/>
      <c r="J5" s="19"/>
      <c r="K5" s="19"/>
      <c r="L5" s="19"/>
      <c r="M5" s="19"/>
      <c r="N5" s="19">
        <f t="shared" ref="N5:N17" si="0">SUM(B5:M5)</f>
        <v>794</v>
      </c>
    </row>
    <row r="6" spans="1:14" x14ac:dyDescent="0.25">
      <c r="A6" s="2" t="s">
        <v>3</v>
      </c>
      <c r="B6" s="19">
        <f>IFERROR(VLOOKUP($A6,'[2]05'!$G$3:$O$164,2,FALSE),0)-B20</f>
        <v>2932</v>
      </c>
      <c r="C6" s="19">
        <f>IFERROR(VLOOKUP($A6,'[2]05'!$G$3:$O$164,3,FALSE),0)-C20</f>
        <v>2365</v>
      </c>
      <c r="D6" s="19">
        <f>IFERROR(VLOOKUP($A6,'[2]05'!$G$3:$O$164,4,FALSE),0)-D20</f>
        <v>2947</v>
      </c>
      <c r="E6" s="19">
        <f>IFERROR(VLOOKUP($A6,'[2]05'!$G$3:$O$164,5,FALSE),0)-E20</f>
        <v>3069</v>
      </c>
      <c r="F6" s="19">
        <f>IFERROR(VLOOKUP($A6,'[2]05'!$G$3:$O$164,6,FALSE),0)-F20</f>
        <v>3193</v>
      </c>
      <c r="G6" s="19">
        <f>IFERROR(VLOOKUP($A6,'[2]05'!$G$3:$O$164,7,FALSE),0)-G20</f>
        <v>2917</v>
      </c>
      <c r="H6" s="19">
        <f>IFERROR(VLOOKUP($A6,'[2]05'!$G$3:$O$164,8,FALSE),0)-H20</f>
        <v>2943</v>
      </c>
      <c r="I6" s="19"/>
      <c r="J6" s="19"/>
      <c r="K6" s="19"/>
      <c r="L6" s="19"/>
      <c r="M6" s="19"/>
      <c r="N6" s="19">
        <f t="shared" si="0"/>
        <v>20366</v>
      </c>
    </row>
    <row r="7" spans="1:14" x14ac:dyDescent="0.25">
      <c r="A7" s="2" t="s">
        <v>30</v>
      </c>
      <c r="B7" s="19">
        <f>IFERROR(VLOOKUP($A7,'[2]05'!$G$3:$O$164,2,FALSE),0)-B26</f>
        <v>247</v>
      </c>
      <c r="C7" s="19">
        <f>IFERROR(VLOOKUP($A7,'[2]05'!$G$3:$O$164,3,FALSE),0)-C26</f>
        <v>174</v>
      </c>
      <c r="D7" s="19">
        <f>IFERROR(VLOOKUP($A7,'[2]05'!$G$3:$O$164,4,FALSE),0)-D26</f>
        <v>214</v>
      </c>
      <c r="E7" s="19">
        <f>IFERROR(VLOOKUP($A7,'[2]05'!$G$3:$O$164,5,FALSE),0)-E26</f>
        <v>262</v>
      </c>
      <c r="F7" s="19">
        <f>IFERROR(VLOOKUP($A7,'[2]05'!$G$3:$O$164,6,FALSE),0)-F26</f>
        <v>233</v>
      </c>
      <c r="G7" s="19">
        <f>IFERROR(VLOOKUP($A7,'[2]05'!$G$3:$O$164,7,FALSE),0)-G26</f>
        <v>229</v>
      </c>
      <c r="H7" s="19">
        <f>IFERROR(VLOOKUP($A7,'[2]05'!$G$3:$O$164,8,FALSE),0)-H26</f>
        <v>286</v>
      </c>
      <c r="I7" s="19"/>
      <c r="J7" s="19"/>
      <c r="K7" s="19"/>
      <c r="L7" s="19"/>
      <c r="M7" s="19"/>
      <c r="N7" s="19">
        <f t="shared" si="0"/>
        <v>1645</v>
      </c>
    </row>
    <row r="8" spans="1:14" x14ac:dyDescent="0.25">
      <c r="A8" s="2" t="s">
        <v>31</v>
      </c>
      <c r="B8" s="19">
        <f>IFERROR(VLOOKUP($A8,'[2]05'!$G$3:$O$164,2,FALSE),0)</f>
        <v>78</v>
      </c>
      <c r="C8" s="19">
        <f>IFERROR(VLOOKUP($A8,'[2]05'!$G$3:$O$164,3,FALSE),0)</f>
        <v>73</v>
      </c>
      <c r="D8" s="19">
        <f>IFERROR(VLOOKUP($A8,'[2]05'!$G$3:$O$164,4,FALSE),0)</f>
        <v>116</v>
      </c>
      <c r="E8" s="19">
        <f>IFERROR(VLOOKUP($A8,'[2]05'!$G$3:$O$164,5,FALSE),0)</f>
        <v>116</v>
      </c>
      <c r="F8" s="19">
        <f>IFERROR(VLOOKUP($A8,'[2]05'!$G$3:$O$164,6,FALSE),0)</f>
        <v>113</v>
      </c>
      <c r="G8" s="19">
        <f>IFERROR(VLOOKUP($A8,'[2]05'!$G$3:$O$164,7,FALSE),0)</f>
        <v>101</v>
      </c>
      <c r="H8" s="19">
        <f>IFERROR(VLOOKUP($A8,'[2]05'!$G$3:$O$164,8,FALSE),0)</f>
        <v>132</v>
      </c>
      <c r="I8" s="19"/>
      <c r="J8" s="19"/>
      <c r="K8" s="19"/>
      <c r="L8" s="19"/>
      <c r="M8" s="19"/>
      <c r="N8" s="19">
        <f t="shared" si="0"/>
        <v>729</v>
      </c>
    </row>
    <row r="9" spans="1:14" x14ac:dyDescent="0.25">
      <c r="A9" s="2" t="s">
        <v>32</v>
      </c>
      <c r="B9" s="19">
        <f>IFERROR(VLOOKUP($A9,'[2]05'!$G$3:$O$164,2,FALSE),0)-B21</f>
        <v>924</v>
      </c>
      <c r="C9" s="19">
        <f>IFERROR(VLOOKUP($A9,'[2]05'!$G$3:$O$164,3,FALSE),0)-C21</f>
        <v>955</v>
      </c>
      <c r="D9" s="19">
        <f>IFERROR(VLOOKUP($A9,'[2]05'!$G$3:$O$164,4,FALSE),0)-D21</f>
        <v>1197</v>
      </c>
      <c r="E9" s="19">
        <f>IFERROR(VLOOKUP($A9,'[2]05'!$G$3:$O$164,5,FALSE),0)-E21</f>
        <v>1010</v>
      </c>
      <c r="F9" s="19">
        <f>IFERROR(VLOOKUP($A9,'[2]05'!$G$3:$O$164,6,FALSE),0)-F21</f>
        <v>1201</v>
      </c>
      <c r="G9" s="19">
        <f>IFERROR(VLOOKUP($A9,'[2]05'!$G$3:$O$164,7,FALSE),0)-G21</f>
        <v>1398</v>
      </c>
      <c r="H9" s="19">
        <f>IFERROR(VLOOKUP($A9,'[2]05'!$G$3:$O$164,8,FALSE),0)-H21</f>
        <v>1127</v>
      </c>
      <c r="I9" s="19"/>
      <c r="J9" s="19"/>
      <c r="K9" s="19"/>
      <c r="L9" s="19"/>
      <c r="M9" s="19"/>
      <c r="N9" s="19">
        <f t="shared" si="0"/>
        <v>7812</v>
      </c>
    </row>
    <row r="10" spans="1:14" x14ac:dyDescent="0.25">
      <c r="A10" s="3" t="s">
        <v>8</v>
      </c>
      <c r="B10" s="19">
        <f>IFERROR(VLOOKUP($A10,'[2]05'!$G$3:$O$164,2,FALSE),0)</f>
        <v>88</v>
      </c>
      <c r="C10" s="19">
        <f>IFERROR(VLOOKUP($A10,'[2]05'!$G$3:$O$164,3,FALSE),0)</f>
        <v>110</v>
      </c>
      <c r="D10" s="20">
        <f>IFERROR(VLOOKUP($A10,'[2]05'!$G$3:$O$164,4,FALSE),0)</f>
        <v>114</v>
      </c>
      <c r="E10" s="20">
        <f>IFERROR(VLOOKUP($A10,'[2]05'!$G$3:$O$164,5,FALSE),0)</f>
        <v>139</v>
      </c>
      <c r="F10" s="20">
        <f>IFERROR(VLOOKUP($A10,'[2]05'!$G$3:$O$164,6,FALSE),0)</f>
        <v>117</v>
      </c>
      <c r="G10" s="20">
        <f>IFERROR(VLOOKUP($A10,'[2]05'!$G$3:$O$164,7,FALSE),0)</f>
        <v>141</v>
      </c>
      <c r="H10" s="20">
        <f>IFERROR(VLOOKUP($A10,'[2]05'!$G$3:$O$164,8,FALSE),0)</f>
        <v>120</v>
      </c>
      <c r="I10" s="20"/>
      <c r="J10" s="20"/>
      <c r="K10" s="20"/>
      <c r="L10" s="20"/>
      <c r="M10" s="20"/>
      <c r="N10" s="19">
        <f t="shared" si="0"/>
        <v>829</v>
      </c>
    </row>
    <row r="11" spans="1:14" x14ac:dyDescent="0.25">
      <c r="A11" s="1" t="s">
        <v>33</v>
      </c>
      <c r="B11" s="19">
        <f>IFERROR(VLOOKUP($A11,'[2]05'!$G$3:$O$164,2,FALSE),0)</f>
        <v>421</v>
      </c>
      <c r="C11" s="19">
        <f>IFERROR(VLOOKUP($A11,'[2]05'!$G$3:$O$164,3,FALSE),0)</f>
        <v>252</v>
      </c>
      <c r="D11" s="19">
        <f>IFERROR(VLOOKUP($A11,'[2]05'!$G$3:$O$164,4,FALSE),0)</f>
        <v>408</v>
      </c>
      <c r="E11" s="19">
        <f>IFERROR(VLOOKUP($A11,'[2]05'!$G$3:$O$164,5,FALSE),0)</f>
        <v>416</v>
      </c>
      <c r="F11" s="19">
        <f>IFERROR(VLOOKUP($A11,'[2]05'!$G$3:$O$164,6,FALSE),0)</f>
        <v>449</v>
      </c>
      <c r="G11" s="19">
        <f>IFERROR(VLOOKUP($A11,'[2]05'!$G$3:$O$164,7,FALSE),0)</f>
        <v>365</v>
      </c>
      <c r="H11" s="19">
        <f>IFERROR(VLOOKUP($A11,'[2]05'!$G$3:$O$164,8,FALSE),0)</f>
        <v>330</v>
      </c>
      <c r="I11" s="19"/>
      <c r="J11" s="19"/>
      <c r="K11" s="19"/>
      <c r="L11" s="19"/>
      <c r="M11" s="19"/>
      <c r="N11" s="19">
        <f t="shared" si="0"/>
        <v>2641</v>
      </c>
    </row>
    <row r="12" spans="1:14" x14ac:dyDescent="0.25">
      <c r="A12" s="3" t="s">
        <v>7</v>
      </c>
      <c r="B12" s="19">
        <f>IFERROR(VLOOKUP($A12,'[2]05'!$G$3:$O$164,2,FALSE),0)</f>
        <v>71</v>
      </c>
      <c r="C12" s="19">
        <f>IFERROR(VLOOKUP($A12,'[2]05'!$G$3:$O$164,3,FALSE),0)</f>
        <v>55</v>
      </c>
      <c r="D12" s="20">
        <f>IFERROR(VLOOKUP($A12,'[2]05'!$G$3:$O$164,4,FALSE),0)</f>
        <v>102</v>
      </c>
      <c r="E12" s="20">
        <f>IFERROR(VLOOKUP($A12,'[2]05'!$G$3:$O$164,5,FALSE),0)</f>
        <v>135</v>
      </c>
      <c r="F12" s="20">
        <f>IFERROR(VLOOKUP($A12,'[2]05'!$G$3:$O$164,6,FALSE),0)</f>
        <v>116</v>
      </c>
      <c r="G12" s="20">
        <f>IFERROR(VLOOKUP($A12,'[2]05'!$G$3:$O$164,7,FALSE),0)</f>
        <v>102</v>
      </c>
      <c r="H12" s="20">
        <f>IFERROR(VLOOKUP($A12,'[2]05'!$G$3:$O$164,8,FALSE),0)</f>
        <v>118</v>
      </c>
      <c r="I12" s="20"/>
      <c r="J12" s="20"/>
      <c r="K12" s="20"/>
      <c r="L12" s="20"/>
      <c r="M12" s="20"/>
      <c r="N12" s="19">
        <f t="shared" si="0"/>
        <v>699</v>
      </c>
    </row>
    <row r="13" spans="1:14" x14ac:dyDescent="0.25">
      <c r="A13" s="4" t="s">
        <v>6</v>
      </c>
      <c r="B13" s="19">
        <f>IFERROR(VLOOKUP($A13,'[2]05'!$G$3:$O$164,2,FALSE),0)-B24</f>
        <v>34</v>
      </c>
      <c r="C13" s="19">
        <f>IFERROR(VLOOKUP($A13,'[2]05'!$G$3:$O$164,3,FALSE),0)-C24</f>
        <v>46</v>
      </c>
      <c r="D13" s="20">
        <f>IFERROR(VLOOKUP($A13,'[2]05'!$G$3:$O$164,4,FALSE),0)-D24</f>
        <v>75</v>
      </c>
      <c r="E13" s="19">
        <f>IFERROR(VLOOKUP($A13,'[2]05'!$G$3:$O$164,5,FALSE),0)-E24</f>
        <v>100</v>
      </c>
      <c r="F13" s="19">
        <f>IFERROR(VLOOKUP($A13,'[2]05'!$G$3:$O$164,6,FALSE),0)-F24</f>
        <v>87</v>
      </c>
      <c r="G13" s="19">
        <f>IFERROR(VLOOKUP($A13,'[2]05'!$G$3:$O$164,7,FALSE),0)-G24</f>
        <v>75</v>
      </c>
      <c r="H13" s="19">
        <f>IFERROR(VLOOKUP($A13,'[2]05'!$G$3:$O$164,8,FALSE),0)-H24</f>
        <v>63</v>
      </c>
      <c r="I13" s="19"/>
      <c r="J13" s="19"/>
      <c r="K13" s="19"/>
      <c r="L13" s="19"/>
      <c r="M13" s="19"/>
      <c r="N13" s="19">
        <f t="shared" si="0"/>
        <v>480</v>
      </c>
    </row>
    <row r="14" spans="1:14" x14ac:dyDescent="0.25">
      <c r="A14" s="1" t="s">
        <v>4</v>
      </c>
      <c r="B14" s="19">
        <f>IFERROR(VLOOKUP($A14,'[2]05'!$G$3:$O$164,2,FALSE),0)-B22</f>
        <v>215</v>
      </c>
      <c r="C14" s="19">
        <f>IFERROR(VLOOKUP($A14,'[2]05'!$G$3:$O$164,3,FALSE),0)-C22</f>
        <v>247</v>
      </c>
      <c r="D14" s="20">
        <f>IFERROR(VLOOKUP($A14,'[2]05'!$G$3:$O$164,4,FALSE),0)-D22</f>
        <v>267</v>
      </c>
      <c r="E14" s="19">
        <f>IFERROR(VLOOKUP($A14,'[2]05'!$G$3:$O$164,5,FALSE),0)-E22</f>
        <v>252</v>
      </c>
      <c r="F14" s="19">
        <f>IFERROR(VLOOKUP($A14,'[2]05'!$G$3:$O$164,6,FALSE),0)-F22</f>
        <v>354</v>
      </c>
      <c r="G14" s="19">
        <f>IFERROR(VLOOKUP($A14,'[2]05'!$G$3:$O$164,7,FALSE),0)-G22</f>
        <v>261</v>
      </c>
      <c r="H14" s="19">
        <f>IFERROR(VLOOKUP($A14,'[2]05'!$G$3:$O$164,8,FALSE),0)-H22</f>
        <v>332</v>
      </c>
      <c r="I14" s="19"/>
      <c r="J14" s="19"/>
      <c r="K14" s="19"/>
      <c r="L14" s="19"/>
      <c r="M14" s="19"/>
      <c r="N14" s="19">
        <f t="shared" si="0"/>
        <v>1928</v>
      </c>
    </row>
    <row r="15" spans="1:14" x14ac:dyDescent="0.25">
      <c r="A15" s="3" t="s">
        <v>28</v>
      </c>
      <c r="B15" s="21">
        <f>IFERROR(VLOOKUP($A15,'[2]05'!$G$3:$O$164,2,FALSE),0)-B23</f>
        <v>132</v>
      </c>
      <c r="C15" s="21">
        <f>IFERROR(VLOOKUP($A15,'[2]05'!$G$3:$O$164,3,FALSE),0)-C23</f>
        <v>105</v>
      </c>
      <c r="D15" s="21">
        <f>IFERROR(VLOOKUP($A15,'[2]05'!$G$3:$O$164,4,FALSE),0)-D23</f>
        <v>74</v>
      </c>
      <c r="E15" s="21">
        <f>IFERROR(VLOOKUP($A15,'[2]05'!$G$3:$O$164,5,FALSE),0)-E23</f>
        <v>238</v>
      </c>
      <c r="F15" s="21">
        <f>IFERROR(VLOOKUP($A15,'[2]05'!$G$3:$O$164,6,FALSE),0)-F23</f>
        <v>270</v>
      </c>
      <c r="G15" s="21">
        <f>IFERROR(VLOOKUP($A15,'[2]05'!$G$3:$O$164,7,FALSE),0)-G23</f>
        <v>243</v>
      </c>
      <c r="H15" s="21">
        <f>IFERROR(VLOOKUP($A15,'[2]05'!$G$3:$O$164,8,FALSE),0)-H23</f>
        <v>126</v>
      </c>
      <c r="I15" s="21"/>
      <c r="J15" s="21"/>
      <c r="K15" s="21"/>
      <c r="L15" s="21"/>
      <c r="M15" s="21"/>
      <c r="N15" s="19">
        <f t="shared" si="0"/>
        <v>1188</v>
      </c>
    </row>
    <row r="16" spans="1:14" x14ac:dyDescent="0.25">
      <c r="A16" s="3" t="s">
        <v>27</v>
      </c>
      <c r="B16" s="21">
        <f>IFERROR(VLOOKUP($A16,'[2]05'!$G$3:$O$164,2,FALSE),0)-B27</f>
        <v>138</v>
      </c>
      <c r="C16" s="21">
        <f>IFERROR(VLOOKUP($A16,'[2]05'!$G$3:$O$164,3,FALSE),0)-C27</f>
        <v>124</v>
      </c>
      <c r="D16" s="21">
        <f>IFERROR(VLOOKUP($A16,'[2]05'!$G$3:$O$164,4,FALSE),0)-D27</f>
        <v>131</v>
      </c>
      <c r="E16" s="21">
        <f>IFERROR(VLOOKUP($A16,'[2]05'!$G$3:$O$164,5,FALSE),0)-E27</f>
        <v>80</v>
      </c>
      <c r="F16" s="21">
        <f>IFERROR(VLOOKUP($A16,'[2]05'!$G$3:$O$164,6,FALSE),0)-F27</f>
        <v>89</v>
      </c>
      <c r="G16" s="21">
        <f>IFERROR(VLOOKUP($A16,'[2]05'!$G$3:$O$164,7,FALSE),0)-G27</f>
        <v>117</v>
      </c>
      <c r="H16" s="21">
        <f>IFERROR(VLOOKUP($A16,'[2]05'!$G$3:$O$164,8,FALSE),0)-H27</f>
        <v>85</v>
      </c>
      <c r="I16" s="21"/>
      <c r="J16" s="21"/>
      <c r="K16" s="21"/>
      <c r="L16" s="21"/>
      <c r="M16" s="21"/>
      <c r="N16" s="19">
        <f t="shared" si="0"/>
        <v>764</v>
      </c>
    </row>
    <row r="17" spans="1:14" ht="15.75" thickBot="1" x14ac:dyDescent="0.3">
      <c r="A17" s="3" t="s">
        <v>5</v>
      </c>
      <c r="B17" s="21">
        <f>IFERROR(VLOOKUP($A17,'[2]05'!$G$3:$O$164,2,FALSE),0)</f>
        <v>36</v>
      </c>
      <c r="C17" s="21">
        <f>IFERROR(VLOOKUP($A17,'[2]05'!$G$3:$O$164,3,FALSE),0)</f>
        <v>47</v>
      </c>
      <c r="D17" s="21">
        <f>IFERROR(VLOOKUP($A17,'[2]05'!$G$3:$O$164,4,FALSE),0)</f>
        <v>63</v>
      </c>
      <c r="E17" s="21">
        <f>IFERROR(VLOOKUP($A17,'[2]05'!$G$3:$O$164,5,FALSE),0)</f>
        <v>80</v>
      </c>
      <c r="F17" s="21">
        <f>IFERROR(VLOOKUP($A17,'[2]05'!$G$3:$O$164,6,FALSE),0)</f>
        <v>85</v>
      </c>
      <c r="G17" s="21">
        <f>IFERROR(VLOOKUP($A17,'[2]05'!$G$3:$O$164,7,FALSE),0)</f>
        <v>72</v>
      </c>
      <c r="H17" s="21">
        <f>IFERROR(VLOOKUP($A17,'[2]05'!$G$3:$O$164,8,FALSE),0)</f>
        <v>76</v>
      </c>
      <c r="I17" s="21"/>
      <c r="J17" s="21"/>
      <c r="K17" s="21"/>
      <c r="L17" s="21"/>
      <c r="M17" s="21"/>
      <c r="N17" s="19">
        <f t="shared" si="0"/>
        <v>459</v>
      </c>
    </row>
    <row r="18" spans="1:14" x14ac:dyDescent="0.25">
      <c r="A18" s="23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hidden="1" x14ac:dyDescent="0.25">
      <c r="A19" s="3" t="s">
        <v>55</v>
      </c>
      <c r="B19" s="21">
        <f>IFERROR(VLOOKUP($A19,'[2]05'!$G$3:$O$164,2,FALSE),0)</f>
        <v>994</v>
      </c>
      <c r="C19" s="21">
        <f>IFERROR(VLOOKUP($A19,'[2]05'!$G$3:$O$164,3,FALSE),0)</f>
        <v>632</v>
      </c>
      <c r="D19" s="22">
        <f>IFERROR(VLOOKUP($A19,'[2]05'!$G$3:$O$164,4,FALSE),0)</f>
        <v>1045</v>
      </c>
      <c r="E19" s="22">
        <f>IFERROR(VLOOKUP($A19,'[2]05'!$G$3:$O$164,5,FALSE),0)</f>
        <v>992</v>
      </c>
      <c r="F19" s="22">
        <f>IFERROR(VLOOKUP($A19,'[2]05'!$G$3:$O$164,6,FALSE),0)</f>
        <v>1070</v>
      </c>
      <c r="G19" s="22">
        <f>IFERROR(VLOOKUP($A19,'[2]05'!$G$3:$O$164,7,FALSE),0)</f>
        <v>967</v>
      </c>
      <c r="H19" s="22">
        <f>IFERROR(VLOOKUP($A19,'[2]05'!$G$3:$O$164,8,FALSE),0)</f>
        <v>923</v>
      </c>
      <c r="I19" s="22"/>
      <c r="J19" s="22"/>
      <c r="K19" s="22"/>
      <c r="L19" s="22"/>
      <c r="M19" s="22"/>
      <c r="N19" s="22">
        <f>SUM(B19:M19)</f>
        <v>6623</v>
      </c>
    </row>
    <row r="20" spans="1:14" hidden="1" x14ac:dyDescent="0.25">
      <c r="A20" s="3" t="s">
        <v>56</v>
      </c>
      <c r="B20" s="21">
        <f>IFERROR(VLOOKUP($A20,'[2]05'!$G$3:$O$164,2,FALSE),0)</f>
        <v>504</v>
      </c>
      <c r="C20" s="21">
        <f>IFERROR(VLOOKUP($A20,'[2]05'!$G$3:$O$164,3,FALSE),0)</f>
        <v>333</v>
      </c>
      <c r="D20" s="22">
        <f>IFERROR(VLOOKUP($A20,'[2]05'!$G$3:$O$164,4,FALSE),0)</f>
        <v>348</v>
      </c>
      <c r="E20" s="22">
        <f>IFERROR(VLOOKUP($A20,'[2]05'!$G$3:$O$164,5,FALSE),0)</f>
        <v>466</v>
      </c>
      <c r="F20" s="22">
        <f>IFERROR(VLOOKUP($A20,'[2]05'!$G$3:$O$164,6,FALSE),0)</f>
        <v>485</v>
      </c>
      <c r="G20" s="22">
        <f>IFERROR(VLOOKUP($A20,'[2]05'!$G$3:$O$164,7,FALSE),0)</f>
        <v>367</v>
      </c>
      <c r="H20" s="22">
        <f>IFERROR(VLOOKUP($A20,'[2]05'!$G$3:$O$164,8,FALSE),0)</f>
        <v>576</v>
      </c>
      <c r="I20" s="22"/>
      <c r="J20" s="22"/>
      <c r="K20" s="22"/>
      <c r="L20" s="22"/>
      <c r="M20" s="22"/>
      <c r="N20" s="22">
        <f t="shared" ref="N20:N27" si="1">SUM(B20:M20)</f>
        <v>3079</v>
      </c>
    </row>
    <row r="21" spans="1:14" hidden="1" x14ac:dyDescent="0.25">
      <c r="A21" s="3" t="s">
        <v>57</v>
      </c>
      <c r="B21" s="21">
        <f>IFERROR(VLOOKUP($A21,'[2]05'!$G$3:$O$164,2,FALSE),0)</f>
        <v>651</v>
      </c>
      <c r="C21" s="21">
        <f>IFERROR(VLOOKUP($A21,'[2]05'!$G$3:$O$164,3,FALSE),0)</f>
        <v>576</v>
      </c>
      <c r="D21" s="22">
        <f>IFERROR(VLOOKUP($A21,'[2]05'!$G$3:$O$164,4,FALSE),0)</f>
        <v>788</v>
      </c>
      <c r="E21" s="22">
        <f>IFERROR(VLOOKUP($A21,'[2]05'!$G$3:$O$164,5,FALSE),0)</f>
        <v>721</v>
      </c>
      <c r="F21" s="22">
        <f>IFERROR(VLOOKUP($A21,'[2]05'!$G$3:$O$164,6,FALSE),0)</f>
        <v>862</v>
      </c>
      <c r="G21" s="22">
        <f>IFERROR(VLOOKUP($A21,'[2]05'!$G$3:$O$164,7,FALSE),0)</f>
        <v>697</v>
      </c>
      <c r="H21" s="22">
        <f>IFERROR(VLOOKUP($A21,'[2]05'!$G$3:$O$164,8,FALSE),0)</f>
        <v>745</v>
      </c>
      <c r="I21" s="22"/>
      <c r="J21" s="22"/>
      <c r="K21" s="22"/>
      <c r="L21" s="22"/>
      <c r="M21" s="22"/>
      <c r="N21" s="22">
        <f t="shared" si="1"/>
        <v>5040</v>
      </c>
    </row>
    <row r="22" spans="1:14" hidden="1" x14ac:dyDescent="0.25">
      <c r="A22" s="3" t="s">
        <v>35</v>
      </c>
      <c r="B22" s="21">
        <f>IFERROR(VLOOKUP($A22,'[2]05'!$G$3:$O$164,2,FALSE),0)</f>
        <v>653</v>
      </c>
      <c r="C22" s="21">
        <f>IFERROR(VLOOKUP($A22,'[2]05'!$G$3:$O$164,3,FALSE),0)</f>
        <v>708</v>
      </c>
      <c r="D22" s="21">
        <f>IFERROR(VLOOKUP($A22,'[2]05'!$G$3:$O$164,4,FALSE),0)</f>
        <v>544</v>
      </c>
      <c r="E22" s="21">
        <f>IFERROR(VLOOKUP($A22,'[2]05'!$G$3:$O$164,5,FALSE),0)</f>
        <v>595</v>
      </c>
      <c r="F22" s="21">
        <f>IFERROR(VLOOKUP($A22,'[2]05'!$G$3:$O$164,6,FALSE),0)</f>
        <v>734</v>
      </c>
      <c r="G22" s="21">
        <f>IFERROR(VLOOKUP($A22,'[2]05'!$G$3:$O$164,7,FALSE),0)</f>
        <v>786</v>
      </c>
      <c r="H22" s="21">
        <f>IFERROR(VLOOKUP($A22,'[2]05'!$G$3:$O$164,8,FALSE),0)</f>
        <v>659</v>
      </c>
      <c r="I22" s="21"/>
      <c r="J22" s="21"/>
      <c r="K22" s="21"/>
      <c r="L22" s="21"/>
      <c r="M22" s="21"/>
      <c r="N22" s="22">
        <f t="shared" si="1"/>
        <v>4679</v>
      </c>
    </row>
    <row r="23" spans="1:14" x14ac:dyDescent="0.25">
      <c r="A23" s="3" t="s">
        <v>36</v>
      </c>
      <c r="B23" s="21">
        <f>IFERROR(VLOOKUP($A23,'[2]05'!$G$3:$O$164,2,FALSE),0)</f>
        <v>405</v>
      </c>
      <c r="C23" s="21">
        <f>IFERROR(VLOOKUP($A23,'[2]05'!$G$3:$O$164,3,FALSE),0)</f>
        <v>402</v>
      </c>
      <c r="D23" s="21">
        <f>IFERROR(VLOOKUP($A23,'[2]05'!$G$3:$O$164,4,FALSE),0)</f>
        <v>457</v>
      </c>
      <c r="E23" s="21">
        <f>IFERROR(VLOOKUP($A23,'[2]05'!$G$3:$O$164,5,FALSE),0)</f>
        <v>332</v>
      </c>
      <c r="F23" s="21">
        <f>IFERROR(VLOOKUP($A23,'[2]05'!$G$3:$O$164,6,FALSE),0)</f>
        <v>423</v>
      </c>
      <c r="G23" s="21">
        <f>IFERROR(VLOOKUP($A23,'[2]05'!$G$3:$O$164,7,FALSE),0)</f>
        <v>408</v>
      </c>
      <c r="H23" s="21">
        <f>IFERROR(VLOOKUP($A23,'[2]05'!$G$3:$O$164,8,FALSE),0)</f>
        <v>400</v>
      </c>
      <c r="I23" s="21"/>
      <c r="J23" s="21"/>
      <c r="K23" s="21"/>
      <c r="L23" s="21"/>
      <c r="M23" s="21"/>
      <c r="N23" s="22">
        <f t="shared" si="1"/>
        <v>2827</v>
      </c>
    </row>
    <row r="24" spans="1:14" x14ac:dyDescent="0.25">
      <c r="A24" s="3" t="s">
        <v>37</v>
      </c>
      <c r="B24" s="21">
        <f>IFERROR(VLOOKUP($A24,'[2]05'!$G$3:$O$164,2,FALSE),0)</f>
        <v>202</v>
      </c>
      <c r="C24" s="21">
        <f>IFERROR(VLOOKUP($A24,'[2]05'!$G$3:$O$164,3,FALSE),0)</f>
        <v>188</v>
      </c>
      <c r="D24" s="21">
        <f>IFERROR(VLOOKUP($A24,'[2]05'!$G$3:$O$164,4,FALSE),0)</f>
        <v>216</v>
      </c>
      <c r="E24" s="21">
        <f>IFERROR(VLOOKUP($A24,'[2]05'!$G$3:$O$164,5,FALSE),0)</f>
        <v>181</v>
      </c>
      <c r="F24" s="21">
        <f>IFERROR(VLOOKUP($A24,'[2]05'!$G$3:$O$164,6,FALSE),0)</f>
        <v>177</v>
      </c>
      <c r="G24" s="21">
        <f>IFERROR(VLOOKUP($A24,'[2]05'!$G$3:$O$164,7,FALSE),0)</f>
        <v>199</v>
      </c>
      <c r="H24" s="21">
        <f>IFERROR(VLOOKUP($A24,'[2]05'!$G$3:$O$164,8,FALSE),0)</f>
        <v>190</v>
      </c>
      <c r="I24" s="21"/>
      <c r="J24" s="21"/>
      <c r="K24" s="21"/>
      <c r="L24" s="21"/>
      <c r="M24" s="21"/>
      <c r="N24" s="22">
        <f t="shared" si="1"/>
        <v>1353</v>
      </c>
    </row>
    <row r="25" spans="1:14" x14ac:dyDescent="0.25">
      <c r="A25" s="3" t="s">
        <v>38</v>
      </c>
      <c r="B25" s="21">
        <f>IFERROR(VLOOKUP($A25,'[2]05'!$G$3:$O$164,2,FALSE),0)</f>
        <v>187</v>
      </c>
      <c r="C25" s="21">
        <f>IFERROR(VLOOKUP($A25,'[2]05'!$G$3:$O$164,3,FALSE),0)</f>
        <v>170</v>
      </c>
      <c r="D25" s="21">
        <f>IFERROR(VLOOKUP($A25,'[2]05'!$G$3:$O$164,4,FALSE),0)</f>
        <v>208</v>
      </c>
      <c r="E25" s="21">
        <f>IFERROR(VLOOKUP($A25,'[2]05'!$G$3:$O$164,5,FALSE),0)</f>
        <v>238</v>
      </c>
      <c r="F25" s="21">
        <f>IFERROR(VLOOKUP($A25,'[2]05'!$G$3:$O$164,6,FALSE),0)</f>
        <v>172</v>
      </c>
      <c r="G25" s="21">
        <f>IFERROR(VLOOKUP($A25,'[2]05'!$G$3:$O$164,7,FALSE),0)</f>
        <v>201</v>
      </c>
      <c r="H25" s="21">
        <f>IFERROR(VLOOKUP($A25,'[2]05'!$G$3:$O$164,8,FALSE),0)</f>
        <v>93</v>
      </c>
      <c r="I25" s="21"/>
      <c r="J25" s="21"/>
      <c r="K25" s="21"/>
      <c r="L25" s="21"/>
      <c r="M25" s="21"/>
      <c r="N25" s="22">
        <f t="shared" si="1"/>
        <v>1269</v>
      </c>
    </row>
    <row r="26" spans="1:14" x14ac:dyDescent="0.25">
      <c r="A26" s="3" t="s">
        <v>39</v>
      </c>
      <c r="B26" s="21">
        <f>IFERROR(VLOOKUP($A26,'[2]05'!$G$3:$O$164,2,FALSE),0)</f>
        <v>495</v>
      </c>
      <c r="C26" s="21">
        <f>IFERROR(VLOOKUP($A26,'[2]05'!$G$3:$O$164,3,FALSE),0)</f>
        <v>432</v>
      </c>
      <c r="D26" s="21">
        <f>IFERROR(VLOOKUP($A26,'[2]05'!$G$3:$O$164,4,FALSE),0)</f>
        <v>552</v>
      </c>
      <c r="E26" s="21">
        <f>IFERROR(VLOOKUP($A26,'[2]05'!$G$3:$O$164,5,FALSE),0)</f>
        <v>401</v>
      </c>
      <c r="F26" s="21">
        <f>IFERROR(VLOOKUP($A26,'[2]05'!$G$3:$O$164,6,FALSE),0)</f>
        <v>442</v>
      </c>
      <c r="G26" s="21">
        <f>IFERROR(VLOOKUP($A26,'[2]05'!$G$3:$O$164,7,FALSE),0)</f>
        <v>427</v>
      </c>
      <c r="H26" s="21">
        <f>IFERROR(VLOOKUP($A26,'[2]05'!$G$3:$O$164,8,FALSE),0)</f>
        <v>392</v>
      </c>
      <c r="I26" s="21"/>
      <c r="J26" s="21"/>
      <c r="K26" s="21"/>
      <c r="L26" s="21"/>
      <c r="M26" s="21"/>
      <c r="N26" s="22">
        <f t="shared" si="1"/>
        <v>3141</v>
      </c>
    </row>
    <row r="27" spans="1:14" x14ac:dyDescent="0.25">
      <c r="A27" s="3" t="s">
        <v>40</v>
      </c>
      <c r="B27" s="21">
        <f>IFERROR(VLOOKUP($A27,'[2]05'!$G$3:$O$164,2,FALSE),0)</f>
        <v>299</v>
      </c>
      <c r="C27" s="21">
        <f>IFERROR(VLOOKUP($A27,'[2]05'!$G$3:$O$164,3,FALSE),0)</f>
        <v>155</v>
      </c>
      <c r="D27" s="21">
        <f>IFERROR(VLOOKUP($A27,'[2]05'!$G$3:$O$164,4,FALSE),0)</f>
        <v>277</v>
      </c>
      <c r="E27" s="21">
        <f>IFERROR(VLOOKUP($A27,'[2]05'!$G$3:$O$164,5,FALSE),0)</f>
        <v>306</v>
      </c>
      <c r="F27" s="21">
        <f>IFERROR(VLOOKUP($A27,'[2]05'!$G$3:$O$164,6,FALSE),0)</f>
        <v>238</v>
      </c>
      <c r="G27" s="21">
        <f>IFERROR(VLOOKUP($A27,'[2]05'!$G$3:$O$164,7,FALSE),0)</f>
        <v>277</v>
      </c>
      <c r="H27" s="21">
        <f>IFERROR(VLOOKUP($A27,'[2]05'!$G$3:$O$164,8,FALSE),0)</f>
        <v>330</v>
      </c>
      <c r="I27" s="21"/>
      <c r="J27" s="21"/>
      <c r="K27" s="21"/>
      <c r="L27" s="21"/>
      <c r="M27" s="21"/>
      <c r="N27" s="22">
        <f t="shared" si="1"/>
        <v>1882</v>
      </c>
    </row>
  </sheetData>
  <mergeCells count="3">
    <mergeCell ref="A1:A3"/>
    <mergeCell ref="B1:N2"/>
    <mergeCell ref="B18:N18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18.42578125" bestFit="1" customWidth="1"/>
    <col min="7" max="7" width="13.8554687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bestFit="1" customWidth="1"/>
    <col min="16" max="16" width="10.7109375" bestFit="1" customWidth="1"/>
    <col min="17" max="17" width="9.85546875" bestFit="1" customWidth="1"/>
    <col min="18" max="18" width="8.85546875" bestFit="1" customWidth="1"/>
    <col min="19" max="19" width="12.7109375" bestFit="1" customWidth="1"/>
    <col min="20" max="20" width="7" bestFit="1" customWidth="1"/>
    <col min="21" max="21" width="9.28515625" bestFit="1" customWidth="1"/>
    <col min="22" max="22" width="9.5703125" bestFit="1" customWidth="1"/>
    <col min="23" max="23" width="11.7109375" bestFit="1" customWidth="1"/>
    <col min="24" max="24" width="10.85546875" bestFit="1" customWidth="1"/>
    <col min="25" max="25" width="7.140625" bestFit="1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2564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134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2932</v>
      </c>
      <c r="F4" s="31" t="s">
        <v>104</v>
      </c>
      <c r="G4" s="32">
        <v>9048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247</v>
      </c>
      <c r="F5" s="31" t="s">
        <v>97</v>
      </c>
      <c r="G5" s="32">
        <v>44214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78</v>
      </c>
      <c r="F6" s="31" t="s">
        <v>103</v>
      </c>
      <c r="G6" s="32">
        <v>13814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924</v>
      </c>
      <c r="F7" s="31" t="s">
        <v>99</v>
      </c>
      <c r="G7" s="32">
        <v>67076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88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421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71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34</v>
      </c>
      <c r="F11" s="31" t="s">
        <v>87</v>
      </c>
      <c r="G11" s="32">
        <v>459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215</v>
      </c>
      <c r="F12" s="31" t="s">
        <v>80</v>
      </c>
      <c r="G12" s="32">
        <v>480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132</v>
      </c>
      <c r="F13" s="31" t="s">
        <v>75</v>
      </c>
      <c r="G13" s="32">
        <v>20366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138</v>
      </c>
      <c r="F14" s="31" t="s">
        <v>107</v>
      </c>
      <c r="G14" s="32">
        <v>1269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36</v>
      </c>
      <c r="F15" s="31" t="s">
        <v>106</v>
      </c>
      <c r="G15" s="32">
        <v>1353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1786</v>
      </c>
      <c r="F16" s="31" t="s">
        <v>109</v>
      </c>
      <c r="G16" s="32">
        <v>1882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131</v>
      </c>
      <c r="F17" s="31" t="s">
        <v>105</v>
      </c>
      <c r="G17" s="32">
        <v>2827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2365</v>
      </c>
      <c r="F18" s="31" t="s">
        <v>108</v>
      </c>
      <c r="G18" s="32">
        <v>3141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174</v>
      </c>
      <c r="F19" s="31" t="s">
        <v>84</v>
      </c>
      <c r="G19" s="32">
        <v>1928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73</v>
      </c>
      <c r="F20" s="31" t="s">
        <v>76</v>
      </c>
      <c r="G20" s="32">
        <v>794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955</v>
      </c>
      <c r="F21" s="31" t="s">
        <v>74</v>
      </c>
      <c r="G21" s="32">
        <v>16270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110</v>
      </c>
      <c r="F22" s="31" t="s">
        <v>86</v>
      </c>
      <c r="G22" s="32">
        <v>764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252</v>
      </c>
      <c r="F23" s="31" t="s">
        <v>82</v>
      </c>
      <c r="G23" s="32">
        <v>2641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55</v>
      </c>
      <c r="F24" s="31" t="s">
        <v>79</v>
      </c>
      <c r="G24" s="32">
        <v>7812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46</v>
      </c>
      <c r="F25" s="31" t="s">
        <v>78</v>
      </c>
      <c r="G25" s="32">
        <v>729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247</v>
      </c>
      <c r="F26" s="31" t="s">
        <v>81</v>
      </c>
      <c r="G26" s="32">
        <v>699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105</v>
      </c>
      <c r="F27" s="31" t="s">
        <v>83</v>
      </c>
      <c r="G27" s="32">
        <v>829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124</v>
      </c>
      <c r="F28" s="31" t="s">
        <v>85</v>
      </c>
      <c r="G28" s="32">
        <v>1188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47</v>
      </c>
      <c r="F29" s="31" t="s">
        <v>77</v>
      </c>
      <c r="G29" s="32">
        <v>1645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2385</v>
      </c>
      <c r="F30" s="31" t="s">
        <v>99</v>
      </c>
      <c r="G30" s="32">
        <v>67076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102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2947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214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116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1197</v>
      </c>
      <c r="F35" s="31" t="s">
        <v>90</v>
      </c>
      <c r="G35" s="32">
        <v>36</v>
      </c>
      <c r="H35" s="32">
        <v>34</v>
      </c>
      <c r="I35" s="32">
        <v>2932</v>
      </c>
      <c r="J35" s="32">
        <v>187</v>
      </c>
      <c r="K35" s="32">
        <v>202</v>
      </c>
      <c r="L35" s="32">
        <v>299</v>
      </c>
      <c r="M35" s="32">
        <v>405</v>
      </c>
      <c r="N35" s="32">
        <v>495</v>
      </c>
      <c r="O35" s="32">
        <v>215</v>
      </c>
      <c r="P35" s="32">
        <v>134</v>
      </c>
      <c r="Q35" s="32">
        <v>2564</v>
      </c>
      <c r="R35" s="32">
        <v>138</v>
      </c>
      <c r="S35" s="32">
        <v>421</v>
      </c>
      <c r="T35" s="32">
        <v>924</v>
      </c>
      <c r="U35" s="32">
        <v>78</v>
      </c>
      <c r="V35" s="32">
        <v>71</v>
      </c>
      <c r="W35" s="32">
        <v>88</v>
      </c>
      <c r="X35" s="32">
        <v>132</v>
      </c>
      <c r="Y35" s="32">
        <v>247</v>
      </c>
      <c r="Z35" s="32">
        <v>9602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114</v>
      </c>
      <c r="F36" s="31" t="s">
        <v>91</v>
      </c>
      <c r="G36" s="32">
        <v>47</v>
      </c>
      <c r="H36" s="32">
        <v>46</v>
      </c>
      <c r="I36" s="32">
        <v>2365</v>
      </c>
      <c r="J36" s="32">
        <v>170</v>
      </c>
      <c r="K36" s="32">
        <v>188</v>
      </c>
      <c r="L36" s="32">
        <v>155</v>
      </c>
      <c r="M36" s="32">
        <v>402</v>
      </c>
      <c r="N36" s="32">
        <v>432</v>
      </c>
      <c r="O36" s="32">
        <v>247</v>
      </c>
      <c r="P36" s="32">
        <v>131</v>
      </c>
      <c r="Q36" s="32">
        <v>1786</v>
      </c>
      <c r="R36" s="32">
        <v>124</v>
      </c>
      <c r="S36" s="32">
        <v>252</v>
      </c>
      <c r="T36" s="32">
        <v>955</v>
      </c>
      <c r="U36" s="32">
        <v>73</v>
      </c>
      <c r="V36" s="32">
        <v>55</v>
      </c>
      <c r="W36" s="32">
        <v>110</v>
      </c>
      <c r="X36" s="32">
        <v>105</v>
      </c>
      <c r="Y36" s="32">
        <v>174</v>
      </c>
      <c r="Z36" s="32">
        <v>7817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408</v>
      </c>
      <c r="F37" s="31" t="s">
        <v>92</v>
      </c>
      <c r="G37" s="32">
        <v>63</v>
      </c>
      <c r="H37" s="32">
        <v>75</v>
      </c>
      <c r="I37" s="32">
        <v>2947</v>
      </c>
      <c r="J37" s="32">
        <v>208</v>
      </c>
      <c r="K37" s="32">
        <v>216</v>
      </c>
      <c r="L37" s="32">
        <v>277</v>
      </c>
      <c r="M37" s="32">
        <v>457</v>
      </c>
      <c r="N37" s="32">
        <v>552</v>
      </c>
      <c r="O37" s="32">
        <v>267</v>
      </c>
      <c r="P37" s="32">
        <v>102</v>
      </c>
      <c r="Q37" s="32">
        <v>2385</v>
      </c>
      <c r="R37" s="32">
        <v>131</v>
      </c>
      <c r="S37" s="32">
        <v>408</v>
      </c>
      <c r="T37" s="32">
        <v>1197</v>
      </c>
      <c r="U37" s="32">
        <v>116</v>
      </c>
      <c r="V37" s="32">
        <v>102</v>
      </c>
      <c r="W37" s="32">
        <v>114</v>
      </c>
      <c r="X37" s="32">
        <v>74</v>
      </c>
      <c r="Y37" s="32">
        <v>214</v>
      </c>
      <c r="Z37" s="32">
        <v>9905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102</v>
      </c>
      <c r="F38" s="31" t="s">
        <v>93</v>
      </c>
      <c r="G38" s="32">
        <v>80</v>
      </c>
      <c r="H38" s="32">
        <v>100</v>
      </c>
      <c r="I38" s="32">
        <v>3069</v>
      </c>
      <c r="J38" s="32">
        <v>238</v>
      </c>
      <c r="K38" s="32">
        <v>181</v>
      </c>
      <c r="L38" s="32">
        <v>306</v>
      </c>
      <c r="M38" s="32">
        <v>332</v>
      </c>
      <c r="N38" s="32">
        <v>401</v>
      </c>
      <c r="O38" s="32">
        <v>252</v>
      </c>
      <c r="P38" s="32">
        <v>77</v>
      </c>
      <c r="Q38" s="32">
        <v>2407</v>
      </c>
      <c r="R38" s="32">
        <v>80</v>
      </c>
      <c r="S38" s="32">
        <v>416</v>
      </c>
      <c r="T38" s="32">
        <v>1010</v>
      </c>
      <c r="U38" s="32">
        <v>116</v>
      </c>
      <c r="V38" s="32">
        <v>135</v>
      </c>
      <c r="W38" s="32">
        <v>139</v>
      </c>
      <c r="X38" s="32">
        <v>238</v>
      </c>
      <c r="Y38" s="32">
        <v>262</v>
      </c>
      <c r="Z38" s="32">
        <v>9839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75</v>
      </c>
      <c r="F39" s="31" t="s">
        <v>94</v>
      </c>
      <c r="G39" s="32">
        <v>85</v>
      </c>
      <c r="H39" s="32">
        <v>87</v>
      </c>
      <c r="I39" s="32">
        <v>3193</v>
      </c>
      <c r="J39" s="32">
        <v>172</v>
      </c>
      <c r="K39" s="32">
        <v>177</v>
      </c>
      <c r="L39" s="32">
        <v>238</v>
      </c>
      <c r="M39" s="32">
        <v>423</v>
      </c>
      <c r="N39" s="32">
        <v>442</v>
      </c>
      <c r="O39" s="32">
        <v>354</v>
      </c>
      <c r="P39" s="32">
        <v>109</v>
      </c>
      <c r="Q39" s="32">
        <v>2322</v>
      </c>
      <c r="R39" s="32">
        <v>89</v>
      </c>
      <c r="S39" s="32">
        <v>449</v>
      </c>
      <c r="T39" s="32">
        <v>1201</v>
      </c>
      <c r="U39" s="32">
        <v>113</v>
      </c>
      <c r="V39" s="32">
        <v>116</v>
      </c>
      <c r="W39" s="32">
        <v>117</v>
      </c>
      <c r="X39" s="32">
        <v>270</v>
      </c>
      <c r="Y39" s="32">
        <v>233</v>
      </c>
      <c r="Z39" s="32">
        <v>10190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267</v>
      </c>
      <c r="F40" s="31" t="s">
        <v>95</v>
      </c>
      <c r="G40" s="32">
        <v>72</v>
      </c>
      <c r="H40" s="32">
        <v>75</v>
      </c>
      <c r="I40" s="32">
        <v>2917</v>
      </c>
      <c r="J40" s="32">
        <v>201</v>
      </c>
      <c r="K40" s="32">
        <v>199</v>
      </c>
      <c r="L40" s="32">
        <v>277</v>
      </c>
      <c r="M40" s="32">
        <v>408</v>
      </c>
      <c r="N40" s="32">
        <v>427</v>
      </c>
      <c r="O40" s="32">
        <v>261</v>
      </c>
      <c r="P40" s="32">
        <v>135</v>
      </c>
      <c r="Q40" s="32">
        <v>2473</v>
      </c>
      <c r="R40" s="32">
        <v>117</v>
      </c>
      <c r="S40" s="32">
        <v>365</v>
      </c>
      <c r="T40" s="32">
        <v>1398</v>
      </c>
      <c r="U40" s="32">
        <v>101</v>
      </c>
      <c r="V40" s="32">
        <v>102</v>
      </c>
      <c r="W40" s="32">
        <v>141</v>
      </c>
      <c r="X40" s="32">
        <v>243</v>
      </c>
      <c r="Y40" s="32">
        <v>229</v>
      </c>
      <c r="Z40" s="32">
        <v>10141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74</v>
      </c>
      <c r="F41" s="31" t="s">
        <v>126</v>
      </c>
      <c r="G41" s="32">
        <v>76</v>
      </c>
      <c r="H41" s="32">
        <v>63</v>
      </c>
      <c r="I41" s="32">
        <v>2943</v>
      </c>
      <c r="J41" s="32">
        <v>93</v>
      </c>
      <c r="K41" s="32">
        <v>190</v>
      </c>
      <c r="L41" s="32">
        <v>330</v>
      </c>
      <c r="M41" s="32">
        <v>400</v>
      </c>
      <c r="N41" s="32">
        <v>392</v>
      </c>
      <c r="O41" s="32">
        <v>332</v>
      </c>
      <c r="P41" s="32">
        <v>106</v>
      </c>
      <c r="Q41" s="32">
        <v>2333</v>
      </c>
      <c r="R41" s="32">
        <v>85</v>
      </c>
      <c r="S41" s="32">
        <v>330</v>
      </c>
      <c r="T41" s="32">
        <v>1127</v>
      </c>
      <c r="U41" s="32">
        <v>132</v>
      </c>
      <c r="V41" s="32">
        <v>118</v>
      </c>
      <c r="W41" s="32">
        <v>120</v>
      </c>
      <c r="X41" s="32">
        <v>126</v>
      </c>
      <c r="Y41" s="32">
        <v>286</v>
      </c>
      <c r="Z41" s="32">
        <v>9582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131</v>
      </c>
      <c r="F42" s="31" t="s">
        <v>99</v>
      </c>
      <c r="G42" s="32">
        <v>459</v>
      </c>
      <c r="H42" s="32">
        <v>480</v>
      </c>
      <c r="I42" s="32">
        <v>20366</v>
      </c>
      <c r="J42" s="32">
        <v>1269</v>
      </c>
      <c r="K42" s="32">
        <v>1353</v>
      </c>
      <c r="L42" s="32">
        <v>1882</v>
      </c>
      <c r="M42" s="32">
        <v>2827</v>
      </c>
      <c r="N42" s="32">
        <v>3141</v>
      </c>
      <c r="O42" s="32">
        <v>1928</v>
      </c>
      <c r="P42" s="32">
        <v>794</v>
      </c>
      <c r="Q42" s="32">
        <v>16270</v>
      </c>
      <c r="R42" s="32">
        <v>764</v>
      </c>
      <c r="S42" s="32">
        <v>2641</v>
      </c>
      <c r="T42" s="32">
        <v>7812</v>
      </c>
      <c r="U42" s="32">
        <v>729</v>
      </c>
      <c r="V42" s="32">
        <v>699</v>
      </c>
      <c r="W42" s="32">
        <v>829</v>
      </c>
      <c r="X42" s="32">
        <v>1188</v>
      </c>
      <c r="Y42" s="32">
        <v>1645</v>
      </c>
      <c r="Z42" s="32">
        <v>67076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63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2407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77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3069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262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116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1010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139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416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135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100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252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238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80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80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2322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109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3193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233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113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1201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117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449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116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87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354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270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89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85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2473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135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2917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229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101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1398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141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365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102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75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261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243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117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72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405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202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187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495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299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402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188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170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432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155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457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216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208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552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277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332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181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238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401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306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423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177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172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442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238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408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199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201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427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277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2333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106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2943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286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132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1127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120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330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118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63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332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126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85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76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400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190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93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392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330</v>
      </c>
    </row>
  </sheetData>
  <pageMargins left="0.7" right="0.7" top="0.75" bottom="0.75" header="0.3" footer="0.3"/>
  <tableParts count="1">
    <tablePart r:id="rId4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style="5" bestFit="1" customWidth="1"/>
    <col min="2" max="2" width="7.28515625" style="5" bestFit="1" customWidth="1"/>
    <col min="3" max="3" width="9.140625" style="5" bestFit="1" customWidth="1"/>
    <col min="4" max="16384" width="11.42578125" style="5"/>
  </cols>
  <sheetData>
    <row r="1" spans="1:4" x14ac:dyDescent="0.25">
      <c r="A1" s="39" t="s">
        <v>0</v>
      </c>
      <c r="B1" s="51" t="s">
        <v>111</v>
      </c>
      <c r="C1" s="51"/>
      <c r="D1" s="52"/>
    </row>
    <row r="2" spans="1:4" ht="15.75" thickBot="1" x14ac:dyDescent="0.3">
      <c r="A2" s="40"/>
      <c r="B2" s="53"/>
      <c r="C2" s="53"/>
      <c r="D2" s="54"/>
    </row>
    <row r="3" spans="1:4" ht="15.75" thickBot="1" x14ac:dyDescent="0.3">
      <c r="A3" s="41"/>
      <c r="B3" s="9" t="s">
        <v>14</v>
      </c>
      <c r="C3" s="9" t="s">
        <v>20</v>
      </c>
      <c r="D3" s="10" t="s">
        <v>29</v>
      </c>
    </row>
    <row r="4" spans="1:4" x14ac:dyDescent="0.25">
      <c r="A4" s="1" t="s">
        <v>2</v>
      </c>
      <c r="B4" s="19">
        <f>IFERROR(VLOOKUP($A4,'[2]06'!$G$3:$I$69,2,FALSE),0)</f>
        <v>375</v>
      </c>
      <c r="C4" s="19"/>
      <c r="D4" s="19">
        <f t="shared" ref="D4:D17" si="0">SUM(B4:C4)</f>
        <v>375</v>
      </c>
    </row>
    <row r="5" spans="1:4" x14ac:dyDescent="0.25">
      <c r="A5" s="1" t="s">
        <v>102</v>
      </c>
      <c r="B5" s="19">
        <f>IFERROR(VLOOKUP($A5,'[2]06'!$G$3:$I$69,2,FALSE),0)</f>
        <v>0</v>
      </c>
      <c r="C5" s="19"/>
      <c r="D5" s="19">
        <f t="shared" si="0"/>
        <v>0</v>
      </c>
    </row>
    <row r="6" spans="1:4" x14ac:dyDescent="0.25">
      <c r="A6" s="2" t="s">
        <v>3</v>
      </c>
      <c r="B6" s="19">
        <f>IFERROR(VLOOKUP($A6,'[2]06'!$G$3:$I$69,2,FALSE),0)</f>
        <v>335</v>
      </c>
      <c r="C6" s="19"/>
      <c r="D6" s="19">
        <f t="shared" si="0"/>
        <v>335</v>
      </c>
    </row>
    <row r="7" spans="1:4" x14ac:dyDescent="0.25">
      <c r="A7" s="2" t="s">
        <v>30</v>
      </c>
      <c r="B7" s="19">
        <f>IFERROR(VLOOKUP($A7,'[2]06'!$G$3:$I$69,2,FALSE),0)</f>
        <v>25</v>
      </c>
      <c r="C7" s="19"/>
      <c r="D7" s="19">
        <f t="shared" si="0"/>
        <v>25</v>
      </c>
    </row>
    <row r="8" spans="1:4" x14ac:dyDescent="0.25">
      <c r="A8" s="2" t="s">
        <v>31</v>
      </c>
      <c r="B8" s="19">
        <f>IFERROR(VLOOKUP($A8,'[2]06'!$G$3:$I$69,2,FALSE),0)</f>
        <v>12</v>
      </c>
      <c r="C8" s="19"/>
      <c r="D8" s="19">
        <f t="shared" si="0"/>
        <v>12</v>
      </c>
    </row>
    <row r="9" spans="1:4" x14ac:dyDescent="0.25">
      <c r="A9" s="2" t="s">
        <v>32</v>
      </c>
      <c r="B9" s="19">
        <f>IFERROR(VLOOKUP($A9,'[2]06'!$G$3:$I$69,2,FALSE),0)</f>
        <v>127</v>
      </c>
      <c r="C9" s="19"/>
      <c r="D9" s="19">
        <f t="shared" si="0"/>
        <v>127</v>
      </c>
    </row>
    <row r="10" spans="1:4" x14ac:dyDescent="0.25">
      <c r="A10" s="3" t="s">
        <v>8</v>
      </c>
      <c r="B10" s="20">
        <f>IFERROR(VLOOKUP($A10,'[2]06'!$G$3:$I$69,2,FALSE),0)</f>
        <v>0</v>
      </c>
      <c r="C10" s="20"/>
      <c r="D10" s="19">
        <f t="shared" si="0"/>
        <v>0</v>
      </c>
    </row>
    <row r="11" spans="1:4" x14ac:dyDescent="0.25">
      <c r="A11" s="1" t="s">
        <v>33</v>
      </c>
      <c r="B11" s="19">
        <f>IFERROR(VLOOKUP($A11,'[2]06'!$G$3:$I$69,2,FALSE),0)</f>
        <v>35</v>
      </c>
      <c r="C11" s="19"/>
      <c r="D11" s="19">
        <f t="shared" si="0"/>
        <v>35</v>
      </c>
    </row>
    <row r="12" spans="1:4" x14ac:dyDescent="0.25">
      <c r="A12" s="3" t="s">
        <v>7</v>
      </c>
      <c r="B12" s="20">
        <f>IFERROR(VLOOKUP($A12,'[2]06'!$G$3:$I$69,2,FALSE),0)</f>
        <v>13</v>
      </c>
      <c r="C12" s="20"/>
      <c r="D12" s="19">
        <f t="shared" si="0"/>
        <v>13</v>
      </c>
    </row>
    <row r="13" spans="1:4" x14ac:dyDescent="0.25">
      <c r="A13" s="4" t="s">
        <v>6</v>
      </c>
      <c r="B13" s="19">
        <f>IFERROR(VLOOKUP($A13,'[2]06'!$G$3:$I$69,2,FALSE),0)</f>
        <v>9</v>
      </c>
      <c r="C13" s="19"/>
      <c r="D13" s="19">
        <f t="shared" si="0"/>
        <v>9</v>
      </c>
    </row>
    <row r="14" spans="1:4" x14ac:dyDescent="0.25">
      <c r="A14" s="1" t="s">
        <v>4</v>
      </c>
      <c r="B14" s="19">
        <f>IFERROR(VLOOKUP($A14,'[2]06'!$G$3:$I$69,2,FALSE),0)</f>
        <v>20</v>
      </c>
      <c r="C14" s="19"/>
      <c r="D14" s="19">
        <f t="shared" si="0"/>
        <v>20</v>
      </c>
    </row>
    <row r="15" spans="1:4" x14ac:dyDescent="0.25">
      <c r="A15" s="3" t="s">
        <v>28</v>
      </c>
      <c r="B15" s="21">
        <f>IFERROR(VLOOKUP($A15,'[2]06'!$G$3:$I$69,2,FALSE),0)</f>
        <v>21</v>
      </c>
      <c r="C15" s="21"/>
      <c r="D15" s="19">
        <f t="shared" si="0"/>
        <v>21</v>
      </c>
    </row>
    <row r="16" spans="1:4" x14ac:dyDescent="0.25">
      <c r="A16" s="3" t="s">
        <v>27</v>
      </c>
      <c r="B16" s="21">
        <f>IFERROR(VLOOKUP($A16,'[2]06'!$G$3:$I$69,2,FALSE),0)</f>
        <v>11</v>
      </c>
      <c r="C16" s="21"/>
      <c r="D16" s="19">
        <f t="shared" si="0"/>
        <v>11</v>
      </c>
    </row>
    <row r="17" spans="1:4" ht="15.75" thickBot="1" x14ac:dyDescent="0.3">
      <c r="A17" s="3" t="s">
        <v>5</v>
      </c>
      <c r="B17" s="21">
        <f>IFERROR(VLOOKUP($A17,'[2]06'!$G$3:$I$69,2,FALSE),0)</f>
        <v>13</v>
      </c>
      <c r="C17" s="21"/>
      <c r="D17" s="19">
        <f t="shared" si="0"/>
        <v>13</v>
      </c>
    </row>
    <row r="18" spans="1:4" x14ac:dyDescent="0.25">
      <c r="A18" s="23" t="s">
        <v>34</v>
      </c>
      <c r="B18" s="49"/>
      <c r="C18" s="49"/>
      <c r="D18" s="50"/>
    </row>
    <row r="19" spans="1:4" hidden="1" x14ac:dyDescent="0.25">
      <c r="A19" s="3" t="s">
        <v>55</v>
      </c>
      <c r="B19" s="22">
        <f>IFERROR(VLOOKUP($A19,'[2]06'!$G$3:$I$69,2,FALSE),0)</f>
        <v>0</v>
      </c>
      <c r="C19" s="22"/>
      <c r="D19" s="22"/>
    </row>
    <row r="20" spans="1:4" hidden="1" x14ac:dyDescent="0.25">
      <c r="A20" s="3" t="s">
        <v>56</v>
      </c>
      <c r="B20" s="22">
        <f>IFERROR(VLOOKUP($A20,'[2]06'!$G$3:$I$69,2,FALSE),0)</f>
        <v>0</v>
      </c>
      <c r="C20" s="22"/>
      <c r="D20" s="22"/>
    </row>
    <row r="21" spans="1:4" hidden="1" x14ac:dyDescent="0.25">
      <c r="A21" s="3" t="s">
        <v>57</v>
      </c>
      <c r="B21" s="22">
        <f>IFERROR(VLOOKUP($A21,'[2]06'!$G$3:$I$69,2,FALSE),0)</f>
        <v>0</v>
      </c>
      <c r="C21" s="22"/>
      <c r="D21" s="22"/>
    </row>
    <row r="22" spans="1:4" hidden="1" x14ac:dyDescent="0.25">
      <c r="A22" s="3" t="s">
        <v>35</v>
      </c>
      <c r="B22" s="21">
        <f>IFERROR(VLOOKUP($A22,'[2]06'!$G$3:$I$69,2,FALSE),0)</f>
        <v>0</v>
      </c>
      <c r="C22" s="21"/>
      <c r="D22" s="22"/>
    </row>
    <row r="23" spans="1:4" x14ac:dyDescent="0.25">
      <c r="A23" s="3" t="s">
        <v>36</v>
      </c>
      <c r="B23" s="21">
        <f>IFERROR(VLOOKUP($A23,'[2]06'!$G$3:$I$69,2,FALSE),0)</f>
        <v>0</v>
      </c>
      <c r="C23" s="21"/>
      <c r="D23" s="22">
        <f t="shared" ref="D23:D27" si="1">SUM(B23:C23)</f>
        <v>0</v>
      </c>
    </row>
    <row r="24" spans="1:4" x14ac:dyDescent="0.25">
      <c r="A24" s="3" t="s">
        <v>37</v>
      </c>
      <c r="B24" s="21">
        <f>IFERROR(VLOOKUP($A24,'[2]06'!$G$3:$I$69,2,FALSE),0)</f>
        <v>0</v>
      </c>
      <c r="C24" s="21"/>
      <c r="D24" s="22">
        <f t="shared" si="1"/>
        <v>0</v>
      </c>
    </row>
    <row r="25" spans="1:4" x14ac:dyDescent="0.25">
      <c r="A25" s="3" t="s">
        <v>38</v>
      </c>
      <c r="B25" s="21">
        <f>IFERROR(VLOOKUP($A25,'[2]06'!$G$3:$I$69,2,FALSE),0)</f>
        <v>0</v>
      </c>
      <c r="C25" s="21"/>
      <c r="D25" s="22">
        <f t="shared" si="1"/>
        <v>0</v>
      </c>
    </row>
    <row r="26" spans="1:4" x14ac:dyDescent="0.25">
      <c r="A26" s="3" t="s">
        <v>39</v>
      </c>
      <c r="B26" s="21">
        <f>IFERROR(VLOOKUP($A26,'[2]06'!$G$3:$I$69,2,FALSE),0)</f>
        <v>0</v>
      </c>
      <c r="C26" s="21"/>
      <c r="D26" s="22">
        <f t="shared" si="1"/>
        <v>0</v>
      </c>
    </row>
    <row r="27" spans="1:4" x14ac:dyDescent="0.25">
      <c r="A27" s="3" t="s">
        <v>40</v>
      </c>
      <c r="B27" s="21">
        <f>IFERROR(VLOOKUP($A27,'[2]06'!$G$3:$I$69,2,FALSE),0)</f>
        <v>0</v>
      </c>
      <c r="C27" s="21"/>
      <c r="D27" s="22">
        <f t="shared" si="1"/>
        <v>0</v>
      </c>
    </row>
  </sheetData>
  <mergeCells count="3">
    <mergeCell ref="A1:A3"/>
    <mergeCell ref="B1:D2"/>
    <mergeCell ref="B18:D18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18.42578125" bestFit="1" customWidth="1"/>
    <col min="7" max="7" width="13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95</v>
      </c>
      <c r="D2" s="5">
        <v>375</v>
      </c>
    </row>
    <row r="3" spans="1:7" x14ac:dyDescent="0.25">
      <c r="A3" s="5" t="s">
        <v>97</v>
      </c>
      <c r="B3" s="5" t="s">
        <v>76</v>
      </c>
      <c r="C3" s="5" t="s">
        <v>95</v>
      </c>
      <c r="D3" s="5">
        <v>0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95</v>
      </c>
      <c r="D4" s="5">
        <v>335</v>
      </c>
      <c r="F4" s="31" t="s">
        <v>104</v>
      </c>
      <c r="G4" s="32">
        <v>65</v>
      </c>
    </row>
    <row r="5" spans="1:7" x14ac:dyDescent="0.25">
      <c r="A5" s="5" t="s">
        <v>97</v>
      </c>
      <c r="B5" s="5" t="s">
        <v>77</v>
      </c>
      <c r="C5" s="5" t="s">
        <v>95</v>
      </c>
      <c r="D5" s="5">
        <v>25</v>
      </c>
      <c r="F5" s="31" t="s">
        <v>97</v>
      </c>
      <c r="G5" s="32">
        <v>747</v>
      </c>
    </row>
    <row r="6" spans="1:7" x14ac:dyDescent="0.25">
      <c r="A6" s="5" t="s">
        <v>97</v>
      </c>
      <c r="B6" s="5" t="s">
        <v>78</v>
      </c>
      <c r="C6" s="5" t="s">
        <v>95</v>
      </c>
      <c r="D6" s="5">
        <v>12</v>
      </c>
      <c r="F6" s="31" t="s">
        <v>103</v>
      </c>
      <c r="G6" s="32">
        <v>184</v>
      </c>
    </row>
    <row r="7" spans="1:7" x14ac:dyDescent="0.25">
      <c r="A7" s="5" t="s">
        <v>103</v>
      </c>
      <c r="B7" s="5" t="s">
        <v>79</v>
      </c>
      <c r="C7" s="5" t="s">
        <v>95</v>
      </c>
      <c r="D7" s="5">
        <v>127</v>
      </c>
      <c r="F7" s="31" t="s">
        <v>99</v>
      </c>
      <c r="G7" s="32">
        <v>996</v>
      </c>
    </row>
    <row r="8" spans="1:7" x14ac:dyDescent="0.25">
      <c r="A8" s="5" t="s">
        <v>103</v>
      </c>
      <c r="B8" s="5" t="s">
        <v>83</v>
      </c>
      <c r="C8" s="5" t="s">
        <v>95</v>
      </c>
      <c r="D8" s="5">
        <v>0</v>
      </c>
    </row>
    <row r="9" spans="1:7" x14ac:dyDescent="0.25">
      <c r="A9" s="5" t="s">
        <v>103</v>
      </c>
      <c r="B9" s="5" t="s">
        <v>82</v>
      </c>
      <c r="C9" s="5" t="s">
        <v>95</v>
      </c>
      <c r="D9" s="5">
        <v>35</v>
      </c>
    </row>
    <row r="10" spans="1:7" x14ac:dyDescent="0.25">
      <c r="A10" s="5" t="s">
        <v>103</v>
      </c>
      <c r="B10" s="5" t="s">
        <v>81</v>
      </c>
      <c r="C10" s="5" t="s">
        <v>95</v>
      </c>
      <c r="D10" s="5">
        <v>13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95</v>
      </c>
      <c r="D11" s="5">
        <v>9</v>
      </c>
      <c r="F11" s="31" t="s">
        <v>87</v>
      </c>
      <c r="G11" s="32">
        <v>13</v>
      </c>
    </row>
    <row r="12" spans="1:7" x14ac:dyDescent="0.25">
      <c r="A12" s="5" t="s">
        <v>104</v>
      </c>
      <c r="B12" s="5" t="s">
        <v>84</v>
      </c>
      <c r="C12" s="5" t="s">
        <v>95</v>
      </c>
      <c r="D12" s="5">
        <v>20</v>
      </c>
      <c r="F12" s="31" t="s">
        <v>80</v>
      </c>
      <c r="G12" s="32">
        <v>9</v>
      </c>
    </row>
    <row r="13" spans="1:7" x14ac:dyDescent="0.25">
      <c r="A13" s="5" t="s">
        <v>104</v>
      </c>
      <c r="B13" s="5" t="s">
        <v>85</v>
      </c>
      <c r="C13" s="5" t="s">
        <v>95</v>
      </c>
      <c r="D13" s="5">
        <v>21</v>
      </c>
      <c r="F13" s="31" t="s">
        <v>75</v>
      </c>
      <c r="G13" s="32">
        <v>335</v>
      </c>
    </row>
    <row r="14" spans="1:7" x14ac:dyDescent="0.25">
      <c r="A14" s="5" t="s">
        <v>104</v>
      </c>
      <c r="B14" s="5" t="s">
        <v>86</v>
      </c>
      <c r="C14" s="5" t="s">
        <v>95</v>
      </c>
      <c r="D14" s="5">
        <v>11</v>
      </c>
      <c r="F14" s="31" t="s">
        <v>107</v>
      </c>
      <c r="G14" s="32">
        <v>0</v>
      </c>
    </row>
    <row r="15" spans="1:7" x14ac:dyDescent="0.25">
      <c r="A15" s="5" t="s">
        <v>104</v>
      </c>
      <c r="B15" s="5" t="s">
        <v>87</v>
      </c>
      <c r="C15" s="5" t="s">
        <v>95</v>
      </c>
      <c r="D15" s="5">
        <v>13</v>
      </c>
      <c r="F15" s="31" t="s">
        <v>106</v>
      </c>
      <c r="G15" s="32">
        <v>0</v>
      </c>
    </row>
    <row r="16" spans="1:7" x14ac:dyDescent="0.25">
      <c r="A16" s="5" t="s">
        <v>104</v>
      </c>
      <c r="B16" s="5" t="s">
        <v>105</v>
      </c>
      <c r="C16" s="5" t="s">
        <v>95</v>
      </c>
      <c r="D16" s="5">
        <v>0</v>
      </c>
      <c r="F16" s="31" t="s">
        <v>109</v>
      </c>
      <c r="G16" s="32">
        <v>0</v>
      </c>
    </row>
    <row r="17" spans="1:7" x14ac:dyDescent="0.25">
      <c r="A17" s="5" t="s">
        <v>103</v>
      </c>
      <c r="B17" s="5" t="s">
        <v>106</v>
      </c>
      <c r="C17" s="5" t="s">
        <v>95</v>
      </c>
      <c r="D17" s="5">
        <v>0</v>
      </c>
      <c r="F17" s="31" t="s">
        <v>105</v>
      </c>
      <c r="G17" s="32">
        <v>0</v>
      </c>
    </row>
    <row r="18" spans="1:7" x14ac:dyDescent="0.25">
      <c r="A18" s="5" t="s">
        <v>97</v>
      </c>
      <c r="B18" s="5" t="s">
        <v>107</v>
      </c>
      <c r="C18" s="5" t="s">
        <v>95</v>
      </c>
      <c r="D18" s="5">
        <v>0</v>
      </c>
      <c r="F18" s="31" t="s">
        <v>108</v>
      </c>
      <c r="G18" s="32">
        <v>0</v>
      </c>
    </row>
    <row r="19" spans="1:7" x14ac:dyDescent="0.25">
      <c r="A19" s="5" t="s">
        <v>97</v>
      </c>
      <c r="B19" s="5" t="s">
        <v>108</v>
      </c>
      <c r="C19" s="5" t="s">
        <v>95</v>
      </c>
      <c r="D19" s="5">
        <v>0</v>
      </c>
      <c r="F19" s="31" t="s">
        <v>84</v>
      </c>
      <c r="G19" s="32">
        <v>20</v>
      </c>
    </row>
    <row r="20" spans="1:7" x14ac:dyDescent="0.25">
      <c r="A20" s="5" t="s">
        <v>104</v>
      </c>
      <c r="B20" s="5" t="s">
        <v>109</v>
      </c>
      <c r="C20" s="5" t="s">
        <v>95</v>
      </c>
      <c r="D20" s="5">
        <v>0</v>
      </c>
      <c r="F20" s="31" t="s">
        <v>76</v>
      </c>
      <c r="G20" s="32">
        <v>0</v>
      </c>
    </row>
    <row r="21" spans="1:7" x14ac:dyDescent="0.25">
      <c r="F21" s="31" t="s">
        <v>74</v>
      </c>
      <c r="G21" s="32">
        <v>375</v>
      </c>
    </row>
    <row r="22" spans="1:7" x14ac:dyDescent="0.25">
      <c r="F22" s="31" t="s">
        <v>86</v>
      </c>
      <c r="G22" s="32">
        <v>11</v>
      </c>
    </row>
    <row r="23" spans="1:7" x14ac:dyDescent="0.25">
      <c r="F23" s="31" t="s">
        <v>82</v>
      </c>
      <c r="G23" s="32">
        <v>35</v>
      </c>
    </row>
    <row r="24" spans="1:7" x14ac:dyDescent="0.25">
      <c r="F24" s="31" t="s">
        <v>79</v>
      </c>
      <c r="G24" s="32">
        <v>127</v>
      </c>
    </row>
    <row r="25" spans="1:7" x14ac:dyDescent="0.25">
      <c r="F25" s="31" t="s">
        <v>78</v>
      </c>
      <c r="G25" s="32">
        <v>12</v>
      </c>
    </row>
    <row r="26" spans="1:7" x14ac:dyDescent="0.25">
      <c r="F26" s="31" t="s">
        <v>81</v>
      </c>
      <c r="G26" s="32">
        <v>13</v>
      </c>
    </row>
    <row r="27" spans="1:7" x14ac:dyDescent="0.25">
      <c r="F27" s="31" t="s">
        <v>83</v>
      </c>
      <c r="G27" s="32">
        <v>0</v>
      </c>
    </row>
    <row r="28" spans="1:7" x14ac:dyDescent="0.25">
      <c r="F28" s="31" t="s">
        <v>85</v>
      </c>
      <c r="G28" s="32">
        <v>21</v>
      </c>
    </row>
    <row r="29" spans="1:7" x14ac:dyDescent="0.25">
      <c r="F29" s="31" t="s">
        <v>77</v>
      </c>
      <c r="G29" s="32">
        <v>25</v>
      </c>
    </row>
    <row r="30" spans="1:7" x14ac:dyDescent="0.25">
      <c r="F30" s="31" t="s">
        <v>99</v>
      </c>
      <c r="G30" s="32">
        <v>996</v>
      </c>
    </row>
  </sheetData>
  <pageMargins left="0.7" right="0.7" top="0.75" bottom="0.75" header="0.3" footer="0.3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style="5" bestFit="1" customWidth="1"/>
    <col min="2" max="2" width="8.85546875" style="5" bestFit="1" customWidth="1"/>
    <col min="3" max="3" width="11.5703125" style="5" bestFit="1" customWidth="1"/>
    <col min="4" max="4" width="8.85546875" style="5" bestFit="1" customWidth="1"/>
    <col min="5" max="6" width="7.42578125" style="5" bestFit="1" customWidth="1"/>
    <col min="7" max="7" width="7.28515625" style="5" bestFit="1" customWidth="1"/>
    <col min="8" max="8" width="7" style="5" customWidth="1"/>
    <col min="9" max="9" width="9.85546875" style="5" hidden="1" customWidth="1"/>
    <col min="10" max="10" width="9.5703125" style="5" hidden="1" customWidth="1"/>
    <col min="11" max="11" width="11" style="5" hidden="1" customWidth="1"/>
    <col min="12" max="12" width="9.85546875" style="5" hidden="1" customWidth="1"/>
    <col min="13" max="13" width="9.140625" style="5" hidden="1" customWidth="1"/>
    <col min="14" max="14" width="11.42578125" style="5"/>
    <col min="15" max="15" width="35.85546875" style="5" bestFit="1" customWidth="1"/>
    <col min="16" max="16" width="8.85546875" style="5" bestFit="1" customWidth="1"/>
    <col min="17" max="17" width="11.5703125" style="5" bestFit="1" customWidth="1"/>
    <col min="18" max="18" width="8.85546875" style="5" bestFit="1" customWidth="1"/>
    <col min="19" max="20" width="7.42578125" style="5" bestFit="1" customWidth="1"/>
    <col min="21" max="16384" width="11.42578125" style="5"/>
  </cols>
  <sheetData>
    <row r="1" spans="1:14" x14ac:dyDescent="0.25">
      <c r="A1" s="39" t="s">
        <v>0</v>
      </c>
      <c r="B1" s="42" t="s">
        <v>112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2" customHeight="1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>
        <f>IFERROR(VLOOKUP($A4,'[2]07'!$G$3:$O$50,2,FALSE),0)</f>
        <v>118</v>
      </c>
      <c r="C4" s="19">
        <f>IFERROR(VLOOKUP($A4,'[2]07'!$G$3:$O$50,3,FALSE),0)</f>
        <v>0</v>
      </c>
      <c r="D4" s="19">
        <f>IFERROR(VLOOKUP($A4,'[2]07'!$G$3:$O$50,4,FALSE),0)</f>
        <v>227</v>
      </c>
      <c r="E4" s="19">
        <f>IFERROR(VLOOKUP($A4,'[2]07'!$G$3:$O$50,5,FALSE),0)</f>
        <v>448</v>
      </c>
      <c r="F4" s="19">
        <f>IFERROR(VLOOKUP($A4,'[2]07'!$G$3:$O$50,6,FALSE),0)</f>
        <v>252</v>
      </c>
      <c r="G4" s="19">
        <f>IFERROR(VLOOKUP($A4,'[2]07'!$G$3:$O$50,7,FALSE),0)</f>
        <v>385</v>
      </c>
      <c r="H4" s="19">
        <f>IFERROR(VLOOKUP($A4,'[2]07'!$G$3:$O$50,8,FALSE),0)</f>
        <v>416</v>
      </c>
      <c r="I4" s="19"/>
      <c r="J4" s="19"/>
      <c r="K4" s="19"/>
      <c r="L4" s="19"/>
      <c r="M4" s="19"/>
      <c r="N4" s="19">
        <f>SUM(B4:M4)</f>
        <v>1846</v>
      </c>
    </row>
    <row r="5" spans="1:14" x14ac:dyDescent="0.25">
      <c r="A5" s="1" t="s">
        <v>102</v>
      </c>
      <c r="B5" s="19">
        <f>IFERROR(VLOOKUP($A5,'[2]07'!$G$3:$O$50,2,FALSE),0)</f>
        <v>0</v>
      </c>
      <c r="C5" s="19">
        <f>IFERROR(VLOOKUP($A5,'[2]07'!$G$3:$O$50,3,FALSE),0)</f>
        <v>0</v>
      </c>
      <c r="D5" s="19">
        <f>IFERROR(VLOOKUP($A5,'[2]07'!$G$3:$O$50,4,FALSE),0)</f>
        <v>0</v>
      </c>
      <c r="E5" s="19">
        <f>IFERROR(VLOOKUP($A5,'[2]07'!$G$3:$O$50,5,FALSE),0)</f>
        <v>0</v>
      </c>
      <c r="F5" s="19">
        <f>IFERROR(VLOOKUP($A5,'[2]07'!$G$3:$O$50,6,FALSE),0)</f>
        <v>0</v>
      </c>
      <c r="G5" s="19">
        <f>IFERROR(VLOOKUP($A5,'[2]07'!$G$3:$O$50,7,FALSE),0)</f>
        <v>0</v>
      </c>
      <c r="H5" s="19">
        <f>IFERROR(VLOOKUP($A5,'[2]07'!$G$3:$O$50,8,FALSE),0)</f>
        <v>0</v>
      </c>
      <c r="I5" s="19"/>
      <c r="J5" s="19"/>
      <c r="K5" s="19"/>
      <c r="L5" s="19"/>
      <c r="M5" s="19"/>
      <c r="N5" s="19">
        <f t="shared" ref="N5:N17" si="0">SUM(B5:M5)</f>
        <v>0</v>
      </c>
    </row>
    <row r="6" spans="1:14" x14ac:dyDescent="0.25">
      <c r="A6" s="2" t="s">
        <v>3</v>
      </c>
      <c r="B6" s="19">
        <f>IFERROR(VLOOKUP($A6,'[2]07'!$G$3:$O$50,2,FALSE),0)</f>
        <v>118</v>
      </c>
      <c r="C6" s="19">
        <f>IFERROR(VLOOKUP($A6,'[2]07'!$G$3:$O$50,3,FALSE),0)</f>
        <v>56</v>
      </c>
      <c r="D6" s="19">
        <f>IFERROR(VLOOKUP($A6,'[2]07'!$G$3:$O$50,4,FALSE),0)</f>
        <v>85</v>
      </c>
      <c r="E6" s="19">
        <f>IFERROR(VLOOKUP($A6,'[2]07'!$G$3:$O$50,5,FALSE),0)</f>
        <v>53</v>
      </c>
      <c r="F6" s="19">
        <f>IFERROR(VLOOKUP($A6,'[2]07'!$G$3:$O$50,6,FALSE),0)</f>
        <v>115</v>
      </c>
      <c r="G6" s="19">
        <f>IFERROR(VLOOKUP($A6,'[2]07'!$G$3:$O$50,7,FALSE),0)</f>
        <v>101</v>
      </c>
      <c r="H6" s="19">
        <f>IFERROR(VLOOKUP($A6,'[2]07'!$G$3:$O$50,8,FALSE),0)</f>
        <v>92</v>
      </c>
      <c r="I6" s="19"/>
      <c r="J6" s="19"/>
      <c r="K6" s="19"/>
      <c r="L6" s="19"/>
      <c r="M6" s="19"/>
      <c r="N6" s="19">
        <f t="shared" si="0"/>
        <v>620</v>
      </c>
    </row>
    <row r="7" spans="1:14" x14ac:dyDescent="0.25">
      <c r="A7" s="2" t="s">
        <v>30</v>
      </c>
      <c r="B7" s="19">
        <f>IFERROR(VLOOKUP($A7,'[2]07'!$G$3:$O$50,2,FALSE),0)</f>
        <v>1</v>
      </c>
      <c r="C7" s="19">
        <f>IFERROR(VLOOKUP($A7,'[2]07'!$G$3:$O$50,3,FALSE),0)</f>
        <v>0</v>
      </c>
      <c r="D7" s="19">
        <f>IFERROR(VLOOKUP($A7,'[2]07'!$G$3:$O$50,4,FALSE),0)</f>
        <v>0</v>
      </c>
      <c r="E7" s="19">
        <f>IFERROR(VLOOKUP($A7,'[2]07'!$G$3:$O$50,5,FALSE),0)</f>
        <v>0</v>
      </c>
      <c r="F7" s="19">
        <f>IFERROR(VLOOKUP($A7,'[2]07'!$G$3:$O$50,6,FALSE),0)</f>
        <v>20</v>
      </c>
      <c r="G7" s="19">
        <f>IFERROR(VLOOKUP($A7,'[2]07'!$G$3:$O$50,7,FALSE),0)</f>
        <v>10</v>
      </c>
      <c r="H7" s="19">
        <f>IFERROR(VLOOKUP($A7,'[2]07'!$G$3:$O$50,8,FALSE),0)</f>
        <v>5</v>
      </c>
      <c r="I7" s="19"/>
      <c r="J7" s="19"/>
      <c r="K7" s="19"/>
      <c r="L7" s="19"/>
      <c r="M7" s="19"/>
      <c r="N7" s="19">
        <f t="shared" si="0"/>
        <v>36</v>
      </c>
    </row>
    <row r="8" spans="1:14" x14ac:dyDescent="0.25">
      <c r="A8" s="2" t="s">
        <v>31</v>
      </c>
      <c r="B8" s="19">
        <f>IFERROR(VLOOKUP($A8,'[2]07'!$G$3:$O$50,2,FALSE),0)</f>
        <v>0</v>
      </c>
      <c r="C8" s="19">
        <f>IFERROR(VLOOKUP($A8,'[2]07'!$G$3:$O$50,3,FALSE),0)</f>
        <v>0</v>
      </c>
      <c r="D8" s="19">
        <f>IFERROR(VLOOKUP($A8,'[2]07'!$G$3:$O$50,4,FALSE),0)</f>
        <v>0</v>
      </c>
      <c r="E8" s="19">
        <f>IFERROR(VLOOKUP($A8,'[2]07'!$G$3:$O$50,5,FALSE),0)</f>
        <v>0</v>
      </c>
      <c r="F8" s="19">
        <f>IFERROR(VLOOKUP($A8,'[2]07'!$G$3:$O$50,6,FALSE),0)</f>
        <v>1</v>
      </c>
      <c r="G8" s="19">
        <f>IFERROR(VLOOKUP($A8,'[2]07'!$G$3:$O$50,7,FALSE),0)</f>
        <v>0</v>
      </c>
      <c r="H8" s="19">
        <f>IFERROR(VLOOKUP($A8,'[2]07'!$G$3:$O$50,8,FALSE),0)</f>
        <v>2</v>
      </c>
      <c r="I8" s="19"/>
      <c r="J8" s="19"/>
      <c r="K8" s="19"/>
      <c r="L8" s="19"/>
      <c r="M8" s="19"/>
      <c r="N8" s="19">
        <f t="shared" si="0"/>
        <v>3</v>
      </c>
    </row>
    <row r="9" spans="1:14" x14ac:dyDescent="0.25">
      <c r="A9" s="2" t="s">
        <v>32</v>
      </c>
      <c r="B9" s="19">
        <f>IFERROR(VLOOKUP($A9,'[2]07'!$G$3:$O$50,2,FALSE),0)</f>
        <v>0</v>
      </c>
      <c r="C9" s="19">
        <f>IFERROR(VLOOKUP($A9,'[2]07'!$G$3:$O$50,3,FALSE),0)</f>
        <v>0</v>
      </c>
      <c r="D9" s="19">
        <f>IFERROR(VLOOKUP($A9,'[2]07'!$G$3:$O$50,4,FALSE),0)</f>
        <v>0</v>
      </c>
      <c r="E9" s="19">
        <f>IFERROR(VLOOKUP($A9,'[2]07'!$G$3:$O$50,5,FALSE),0)</f>
        <v>3</v>
      </c>
      <c r="F9" s="19">
        <f>IFERROR(VLOOKUP($A9,'[2]07'!$G$3:$O$50,6,FALSE),0)</f>
        <v>4</v>
      </c>
      <c r="G9" s="19">
        <f>IFERROR(VLOOKUP($A9,'[2]07'!$G$3:$O$50,7,FALSE),0)</f>
        <v>5</v>
      </c>
      <c r="H9" s="19">
        <f>IFERROR(VLOOKUP($A9,'[2]07'!$G$3:$O$50,8,FALSE),0)</f>
        <v>67</v>
      </c>
      <c r="I9" s="19"/>
      <c r="J9" s="19"/>
      <c r="K9" s="19"/>
      <c r="L9" s="19"/>
      <c r="M9" s="19"/>
      <c r="N9" s="19">
        <f t="shared" si="0"/>
        <v>79</v>
      </c>
    </row>
    <row r="10" spans="1:14" x14ac:dyDescent="0.25">
      <c r="A10" s="3" t="s">
        <v>8</v>
      </c>
      <c r="B10" s="19">
        <f>IFERROR(VLOOKUP($A10,'[2]07'!$G$3:$O$50,2,FALSE),0)</f>
        <v>0</v>
      </c>
      <c r="C10" s="19">
        <f>IFERROR(VLOOKUP($A10,'[2]07'!$G$3:$O$50,3,FALSE),0)</f>
        <v>0</v>
      </c>
      <c r="D10" s="20">
        <f>IFERROR(VLOOKUP($A10,'[2]07'!$G$3:$O$50,4,FALSE),0)</f>
        <v>0</v>
      </c>
      <c r="E10" s="20">
        <f>IFERROR(VLOOKUP($A10,'[2]07'!$G$3:$O$50,5,FALSE),0)</f>
        <v>0</v>
      </c>
      <c r="F10" s="20">
        <f>IFERROR(VLOOKUP($A10,'[2]07'!$G$3:$O$50,6,FALSE),0)</f>
        <v>0</v>
      </c>
      <c r="G10" s="20">
        <f>IFERROR(VLOOKUP($A10,'[2]07'!$G$3:$O$50,7,FALSE),0)</f>
        <v>0</v>
      </c>
      <c r="H10" s="20">
        <f>IFERROR(VLOOKUP($A10,'[2]07'!$G$3:$O$50,8,FALSE),0)</f>
        <v>0</v>
      </c>
      <c r="I10" s="20"/>
      <c r="J10" s="20"/>
      <c r="K10" s="20"/>
      <c r="L10" s="20"/>
      <c r="M10" s="20"/>
      <c r="N10" s="19">
        <f t="shared" si="0"/>
        <v>0</v>
      </c>
    </row>
    <row r="11" spans="1:14" x14ac:dyDescent="0.25">
      <c r="A11" s="1" t="s">
        <v>33</v>
      </c>
      <c r="B11" s="19">
        <f>IFERROR(VLOOKUP($A11,'[2]07'!$G$3:$O$50,2,FALSE),0)</f>
        <v>0</v>
      </c>
      <c r="C11" s="19">
        <f>IFERROR(VLOOKUP($A11,'[2]07'!$G$3:$O$50,3,FALSE),0)</f>
        <v>0</v>
      </c>
      <c r="D11" s="19">
        <f>IFERROR(VLOOKUP($A11,'[2]07'!$G$3:$O$50,4,FALSE),0)</f>
        <v>0</v>
      </c>
      <c r="E11" s="19">
        <f>IFERROR(VLOOKUP($A11,'[2]07'!$G$3:$O$50,5,FALSE),0)</f>
        <v>3</v>
      </c>
      <c r="F11" s="19">
        <f>IFERROR(VLOOKUP($A11,'[2]07'!$G$3:$O$50,6,FALSE),0)</f>
        <v>0</v>
      </c>
      <c r="G11" s="19">
        <f>IFERROR(VLOOKUP($A11,'[2]07'!$G$3:$O$50,7,FALSE),0)</f>
        <v>4</v>
      </c>
      <c r="H11" s="19">
        <f>IFERROR(VLOOKUP($A11,'[2]07'!$G$3:$O$50,8,FALSE),0)</f>
        <v>3</v>
      </c>
      <c r="I11" s="19"/>
      <c r="J11" s="19"/>
      <c r="K11" s="19"/>
      <c r="L11" s="19"/>
      <c r="M11" s="19"/>
      <c r="N11" s="19">
        <f t="shared" si="0"/>
        <v>10</v>
      </c>
    </row>
    <row r="12" spans="1:14" x14ac:dyDescent="0.25">
      <c r="A12" s="3" t="s">
        <v>7</v>
      </c>
      <c r="B12" s="19">
        <f>IFERROR(VLOOKUP($A12,'[2]07'!$G$3:$O$50,2,FALSE),0)</f>
        <v>2</v>
      </c>
      <c r="C12" s="19">
        <f>IFERROR(VLOOKUP($A12,'[2]07'!$G$3:$O$50,3,FALSE),0)</f>
        <v>2</v>
      </c>
      <c r="D12" s="20">
        <f>IFERROR(VLOOKUP($A12,'[2]07'!$G$3:$O$50,4,FALSE),0)</f>
        <v>0</v>
      </c>
      <c r="E12" s="20">
        <f>IFERROR(VLOOKUP($A12,'[2]07'!$G$3:$O$50,5,FALSE),0)</f>
        <v>0</v>
      </c>
      <c r="F12" s="20">
        <f>IFERROR(VLOOKUP($A12,'[2]07'!$G$3:$O$50,6,FALSE),0)</f>
        <v>3</v>
      </c>
      <c r="G12" s="20">
        <f>IFERROR(VLOOKUP($A12,'[2]07'!$G$3:$O$50,7,FALSE),0)</f>
        <v>2</v>
      </c>
      <c r="H12" s="20">
        <f>IFERROR(VLOOKUP($A12,'[2]07'!$G$3:$O$50,8,FALSE),0)</f>
        <v>0</v>
      </c>
      <c r="I12" s="20"/>
      <c r="J12" s="20"/>
      <c r="K12" s="20"/>
      <c r="L12" s="20"/>
      <c r="M12" s="20"/>
      <c r="N12" s="19">
        <f t="shared" si="0"/>
        <v>9</v>
      </c>
    </row>
    <row r="13" spans="1:14" x14ac:dyDescent="0.25">
      <c r="A13" s="4" t="s">
        <v>6</v>
      </c>
      <c r="B13" s="19">
        <f>IFERROR(VLOOKUP($A13,'[2]07'!$G$3:$O$50,2,FALSE),0)</f>
        <v>0</v>
      </c>
      <c r="C13" s="19">
        <f>IFERROR(VLOOKUP($A13,'[2]07'!$G$3:$O$50,3,FALSE),0)</f>
        <v>0</v>
      </c>
      <c r="D13" s="20">
        <f>IFERROR(VLOOKUP($A13,'[2]07'!$G$3:$O$50,4,FALSE),0)</f>
        <v>0</v>
      </c>
      <c r="E13" s="19">
        <f>IFERROR(VLOOKUP($A13,'[2]07'!$G$3:$O$50,5,FALSE),0)</f>
        <v>0</v>
      </c>
      <c r="F13" s="19">
        <f>IFERROR(VLOOKUP($A13,'[2]07'!$G$3:$O$50,6,FALSE),0)</f>
        <v>0</v>
      </c>
      <c r="G13" s="19">
        <f>IFERROR(VLOOKUP($A13,'[2]07'!$G$3:$O$50,7,FALSE),0)</f>
        <v>0</v>
      </c>
      <c r="H13" s="19">
        <f>IFERROR(VLOOKUP($A13,'[2]07'!$G$3:$O$50,8,FALSE),0)</f>
        <v>0</v>
      </c>
      <c r="I13" s="19"/>
      <c r="J13" s="19"/>
      <c r="K13" s="19"/>
      <c r="L13" s="19"/>
      <c r="M13" s="19"/>
      <c r="N13" s="19">
        <f t="shared" si="0"/>
        <v>0</v>
      </c>
    </row>
    <row r="14" spans="1:14" x14ac:dyDescent="0.25">
      <c r="A14" s="1" t="s">
        <v>4</v>
      </c>
      <c r="B14" s="19">
        <f>IFERROR(VLOOKUP($A14,'[2]07'!$G$3:$O$50,2,FALSE),0)</f>
        <v>1</v>
      </c>
      <c r="C14" s="19">
        <f>IFERROR(VLOOKUP($A14,'[2]07'!$G$3:$O$50,3,FALSE),0)-C22</f>
        <v>2</v>
      </c>
      <c r="D14" s="20">
        <f>IFERROR(VLOOKUP($A14,'[2]07'!$G$3:$O$50,4,FALSE),0)</f>
        <v>8</v>
      </c>
      <c r="E14" s="19">
        <f>IFERROR(VLOOKUP($A14,'[2]07'!$G$3:$O$50,5,FALSE),0)</f>
        <v>0</v>
      </c>
      <c r="F14" s="19">
        <f>IFERROR(VLOOKUP($A14,'[2]07'!$G$3:$O$50,6,FALSE),0)</f>
        <v>0</v>
      </c>
      <c r="G14" s="19">
        <f>IFERROR(VLOOKUP($A14,'[2]07'!$G$3:$O$50,7,FALSE),0)</f>
        <v>2</v>
      </c>
      <c r="H14" s="19">
        <f>IFERROR(VLOOKUP($A14,'[2]07'!$G$3:$O$50,8,FALSE),0)</f>
        <v>10</v>
      </c>
      <c r="I14" s="19"/>
      <c r="J14" s="19"/>
      <c r="K14" s="19"/>
      <c r="L14" s="19"/>
      <c r="M14" s="19"/>
      <c r="N14" s="19">
        <f t="shared" si="0"/>
        <v>23</v>
      </c>
    </row>
    <row r="15" spans="1:14" x14ac:dyDescent="0.25">
      <c r="A15" s="3" t="s">
        <v>28</v>
      </c>
      <c r="B15" s="21">
        <f>IFERROR(VLOOKUP($A15,'[2]07'!$G$3:$O$50,2,FALSE),0)</f>
        <v>0</v>
      </c>
      <c r="C15" s="21">
        <f>IFERROR(VLOOKUP($A15,'[2]07'!$G$3:$O$50,3,FALSE),0)</f>
        <v>0</v>
      </c>
      <c r="D15" s="21">
        <f>IFERROR(VLOOKUP($A15,'[2]07'!$G$3:$O$50,4,FALSE),0)</f>
        <v>0</v>
      </c>
      <c r="E15" s="21">
        <f>IFERROR(VLOOKUP($A15,'[2]07'!$G$3:$O$50,5,FALSE),0)</f>
        <v>0</v>
      </c>
      <c r="F15" s="21">
        <f>IFERROR(VLOOKUP($A15,'[2]07'!$G$3:$O$50,6,FALSE),0)</f>
        <v>0</v>
      </c>
      <c r="G15" s="21">
        <f>IFERROR(VLOOKUP($A15,'[2]07'!$G$3:$O$50,7,FALSE),0)</f>
        <v>0</v>
      </c>
      <c r="H15" s="21">
        <f>IFERROR(VLOOKUP($A15,'[2]07'!$G$3:$O$50,8,FALSE),0)</f>
        <v>0</v>
      </c>
      <c r="I15" s="21"/>
      <c r="J15" s="21"/>
      <c r="K15" s="21"/>
      <c r="L15" s="21"/>
      <c r="M15" s="21"/>
      <c r="N15" s="19">
        <f t="shared" si="0"/>
        <v>0</v>
      </c>
    </row>
    <row r="16" spans="1:14" x14ac:dyDescent="0.25">
      <c r="A16" s="3" t="s">
        <v>27</v>
      </c>
      <c r="B16" s="21">
        <f>IFERROR(VLOOKUP($A16,'[2]07'!$G$3:$O$50,2,FALSE),0)</f>
        <v>0</v>
      </c>
      <c r="C16" s="21">
        <f>IFERROR(VLOOKUP($A16,'[2]07'!$G$3:$O$50,3,FALSE),0)-C27</f>
        <v>0</v>
      </c>
      <c r="D16" s="21">
        <f>IFERROR(VLOOKUP($A16,'[2]07'!$G$3:$O$50,4,FALSE),0)</f>
        <v>1</v>
      </c>
      <c r="E16" s="21">
        <f>IFERROR(VLOOKUP($A16,'[2]07'!$G$3:$O$50,5,FALSE),0)</f>
        <v>0</v>
      </c>
      <c r="F16" s="21">
        <f>IFERROR(VLOOKUP($A16,'[2]07'!$G$3:$O$50,6,FALSE),0)</f>
        <v>0</v>
      </c>
      <c r="G16" s="21">
        <f>IFERROR(VLOOKUP($A16,'[2]07'!$G$3:$O$50,7,FALSE),0)</f>
        <v>0</v>
      </c>
      <c r="H16" s="21">
        <f>IFERROR(VLOOKUP($A16,'[2]07'!$G$3:$O$50,8,FALSE),0)</f>
        <v>0</v>
      </c>
      <c r="I16" s="21"/>
      <c r="J16" s="21"/>
      <c r="K16" s="21"/>
      <c r="L16" s="21"/>
      <c r="M16" s="21"/>
      <c r="N16" s="19">
        <f t="shared" si="0"/>
        <v>1</v>
      </c>
    </row>
    <row r="17" spans="1:14" ht="15.75" thickBot="1" x14ac:dyDescent="0.3">
      <c r="A17" s="3" t="s">
        <v>5</v>
      </c>
      <c r="B17" s="21">
        <f>IFERROR(VLOOKUP($A17,'[2]07'!$G$3:$O$50,2,FALSE),0)</f>
        <v>0</v>
      </c>
      <c r="C17" s="21">
        <f>IFERROR(VLOOKUP($A17,'[2]07'!$G$3:$O$50,3,FALSE),0)</f>
        <v>0</v>
      </c>
      <c r="D17" s="21">
        <f>IFERROR(VLOOKUP($A17,'[2]07'!$G$3:$O$50,4,FALSE),0)</f>
        <v>0</v>
      </c>
      <c r="E17" s="21">
        <f>IFERROR(VLOOKUP($A17,'[2]07'!$G$3:$O$50,5,FALSE),0)</f>
        <v>0</v>
      </c>
      <c r="F17" s="21">
        <f>IFERROR(VLOOKUP($A17,'[2]07'!$G$3:$O$50,6,FALSE),0)</f>
        <v>0</v>
      </c>
      <c r="G17" s="21">
        <f>IFERROR(VLOOKUP($A17,'[2]07'!$G$3:$O$50,7,FALSE),0)</f>
        <v>0</v>
      </c>
      <c r="H17" s="21">
        <f>IFERROR(VLOOKUP($A17,'[2]07'!$G$3:$O$50,8,FALSE),0)</f>
        <v>1</v>
      </c>
      <c r="I17" s="21"/>
      <c r="J17" s="21"/>
      <c r="K17" s="21"/>
      <c r="L17" s="21"/>
      <c r="M17" s="21"/>
      <c r="N17" s="19">
        <f t="shared" si="0"/>
        <v>1</v>
      </c>
    </row>
    <row r="18" spans="1:14" x14ac:dyDescent="0.25">
      <c r="A18" s="23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hidden="1" x14ac:dyDescent="0.25">
      <c r="A19" s="3" t="s">
        <v>55</v>
      </c>
      <c r="B19" s="21">
        <f>IFERROR(VLOOKUP($A19,'[2]07'!$G$3:$O$50,2,FALSE),0)</f>
        <v>0</v>
      </c>
      <c r="C19" s="21">
        <f>IFERROR(VLOOKUP($A19,'[2]07'!$G$3:$O$50,3,FALSE),0)</f>
        <v>0</v>
      </c>
      <c r="D19" s="22">
        <f>IFERROR(VLOOKUP($A19,'[2]07'!$G$3:$O$50,4,FALSE),0)</f>
        <v>0</v>
      </c>
      <c r="E19" s="22">
        <f>IFERROR(VLOOKUP($A19,'[2]07'!$G$3:$O$50,5,FALSE),0)</f>
        <v>0</v>
      </c>
      <c r="F19" s="22">
        <f>IFERROR(VLOOKUP($A19,'[2]07'!$G$3:$O$50,6,FALSE),0)</f>
        <v>0</v>
      </c>
      <c r="G19" s="22">
        <f>IFERROR(VLOOKUP($A19,'[2]07'!$G$3:$O$50,7,FALSE),0)</f>
        <v>0</v>
      </c>
      <c r="H19" s="22">
        <f>IFERROR(VLOOKUP($A19,'[2]07'!$G$3:$O$50,8,FALSE),0)</f>
        <v>0</v>
      </c>
      <c r="I19" s="22"/>
      <c r="J19" s="22"/>
      <c r="K19" s="22"/>
      <c r="L19" s="22"/>
      <c r="M19" s="22"/>
      <c r="N19" s="22">
        <f>SUM(B19:M19)</f>
        <v>0</v>
      </c>
    </row>
    <row r="20" spans="1:14" hidden="1" x14ac:dyDescent="0.25">
      <c r="A20" s="3" t="s">
        <v>56</v>
      </c>
      <c r="B20" s="21">
        <f>IFERROR(VLOOKUP($A20,'[2]07'!$G$3:$O$50,2,FALSE),0)</f>
        <v>0</v>
      </c>
      <c r="C20" s="21">
        <f>IFERROR(VLOOKUP($A20,'[2]07'!$G$3:$O$50,3,FALSE),0)</f>
        <v>0</v>
      </c>
      <c r="D20" s="22">
        <f>IFERROR(VLOOKUP($A20,'[2]07'!$G$3:$O$50,4,FALSE),0)</f>
        <v>0</v>
      </c>
      <c r="E20" s="22">
        <f>IFERROR(VLOOKUP($A20,'[2]07'!$G$3:$O$50,5,FALSE),0)</f>
        <v>0</v>
      </c>
      <c r="F20" s="22">
        <f>IFERROR(VLOOKUP($A20,'[2]07'!$G$3:$O$50,6,FALSE),0)</f>
        <v>0</v>
      </c>
      <c r="G20" s="22">
        <f>IFERROR(VLOOKUP($A20,'[2]07'!$G$3:$O$50,7,FALSE),0)</f>
        <v>0</v>
      </c>
      <c r="H20" s="22">
        <f>IFERROR(VLOOKUP($A20,'[2]07'!$G$3:$O$50,8,FALSE),0)</f>
        <v>0</v>
      </c>
      <c r="I20" s="22"/>
      <c r="J20" s="22"/>
      <c r="K20" s="22"/>
      <c r="L20" s="22"/>
      <c r="M20" s="22"/>
      <c r="N20" s="22">
        <f t="shared" ref="N20:N27" si="1">SUM(B20:M20)</f>
        <v>0</v>
      </c>
    </row>
    <row r="21" spans="1:14" hidden="1" x14ac:dyDescent="0.25">
      <c r="A21" s="3" t="s">
        <v>57</v>
      </c>
      <c r="B21" s="21">
        <f>IFERROR(VLOOKUP($A21,'[2]07'!$G$3:$O$50,2,FALSE),0)</f>
        <v>0</v>
      </c>
      <c r="C21" s="21">
        <f>IFERROR(VLOOKUP($A21,'[2]07'!$G$3:$O$50,3,FALSE),0)</f>
        <v>0</v>
      </c>
      <c r="D21" s="22">
        <f>IFERROR(VLOOKUP($A21,'[2]07'!$G$3:$O$50,4,FALSE),0)</f>
        <v>0</v>
      </c>
      <c r="E21" s="22">
        <f>IFERROR(VLOOKUP($A21,'[2]07'!$G$3:$O$50,5,FALSE),0)</f>
        <v>0</v>
      </c>
      <c r="F21" s="22">
        <f>IFERROR(VLOOKUP($A21,'[2]07'!$G$3:$O$50,6,FALSE),0)</f>
        <v>0</v>
      </c>
      <c r="G21" s="22">
        <f>IFERROR(VLOOKUP($A21,'[2]07'!$G$3:$O$50,7,FALSE),0)</f>
        <v>0</v>
      </c>
      <c r="H21" s="22">
        <f>IFERROR(VLOOKUP($A21,'[2]07'!$G$3:$O$50,8,FALSE),0)</f>
        <v>0</v>
      </c>
      <c r="I21" s="22"/>
      <c r="J21" s="22"/>
      <c r="K21" s="22"/>
      <c r="L21" s="22"/>
      <c r="M21" s="22"/>
      <c r="N21" s="22">
        <f t="shared" si="1"/>
        <v>0</v>
      </c>
    </row>
    <row r="22" spans="1:14" hidden="1" x14ac:dyDescent="0.25">
      <c r="A22" s="3" t="s">
        <v>35</v>
      </c>
      <c r="B22" s="21">
        <f>IFERROR(VLOOKUP($A22,'[2]07'!$G$3:$O$50,2,FALSE),0)</f>
        <v>0</v>
      </c>
      <c r="C22" s="21">
        <f>IFERROR(VLOOKUP($A22,'[2]07'!$G$3:$O$50,3,FALSE),0)</f>
        <v>1</v>
      </c>
      <c r="D22" s="21">
        <f>IFERROR(VLOOKUP($A22,'[2]07'!$G$3:$O$50,4,FALSE),0)</f>
        <v>0</v>
      </c>
      <c r="E22" s="21">
        <f>IFERROR(VLOOKUP($A22,'[2]07'!$G$3:$O$50,5,FALSE),0)</f>
        <v>0</v>
      </c>
      <c r="F22" s="21">
        <f>IFERROR(VLOOKUP($A22,'[2]07'!$G$3:$O$50,6,FALSE),0)</f>
        <v>0</v>
      </c>
      <c r="G22" s="21">
        <f>IFERROR(VLOOKUP($A22,'[2]07'!$G$3:$O$50,7,FALSE),0)</f>
        <v>0</v>
      </c>
      <c r="H22" s="21">
        <f>IFERROR(VLOOKUP($A22,'[2]07'!$G$3:$O$50,8,FALSE),0)</f>
        <v>0</v>
      </c>
      <c r="I22" s="21"/>
      <c r="J22" s="21"/>
      <c r="K22" s="21"/>
      <c r="L22" s="21"/>
      <c r="M22" s="21"/>
      <c r="N22" s="22">
        <f t="shared" si="1"/>
        <v>1</v>
      </c>
    </row>
    <row r="23" spans="1:14" x14ac:dyDescent="0.25">
      <c r="A23" s="3" t="s">
        <v>36</v>
      </c>
      <c r="B23" s="21">
        <f>IFERROR(VLOOKUP($A23,'[2]07'!$G$3:$O$50,2,FALSE),0)</f>
        <v>0</v>
      </c>
      <c r="C23" s="21">
        <f>IFERROR(VLOOKUP($A23,'[2]07'!$G$3:$O$50,3,FALSE),0)</f>
        <v>0</v>
      </c>
      <c r="D23" s="21">
        <f>IFERROR(VLOOKUP($A23,'[2]07'!$G$3:$O$50,4,FALSE),0)</f>
        <v>0</v>
      </c>
      <c r="E23" s="21">
        <f>IFERROR(VLOOKUP($A23,'[2]07'!$G$3:$O$50,5,FALSE),0)</f>
        <v>0</v>
      </c>
      <c r="F23" s="21">
        <f>IFERROR(VLOOKUP($A23,'[2]07'!$G$3:$O$50,6,FALSE),0)</f>
        <v>0</v>
      </c>
      <c r="G23" s="21">
        <f>IFERROR(VLOOKUP($A23,'[2]07'!$G$3:$O$50,7,FALSE),0)</f>
        <v>0</v>
      </c>
      <c r="H23" s="21">
        <f>IFERROR(VLOOKUP($A23,'[2]07'!$G$3:$O$50,8,FALSE),0)</f>
        <v>0</v>
      </c>
      <c r="I23" s="21"/>
      <c r="J23" s="21"/>
      <c r="K23" s="21"/>
      <c r="L23" s="21"/>
      <c r="M23" s="21"/>
      <c r="N23" s="22">
        <f t="shared" si="1"/>
        <v>0</v>
      </c>
    </row>
    <row r="24" spans="1:14" x14ac:dyDescent="0.25">
      <c r="A24" s="3" t="s">
        <v>37</v>
      </c>
      <c r="B24" s="21">
        <f>IFERROR(VLOOKUP($A24,'[2]07'!$G$3:$O$50,2,FALSE),0)</f>
        <v>0</v>
      </c>
      <c r="C24" s="21">
        <f>IFERROR(VLOOKUP($A24,'[2]07'!$G$3:$O$50,3,FALSE),0)</f>
        <v>0</v>
      </c>
      <c r="D24" s="21">
        <f>IFERROR(VLOOKUP($A24,'[2]07'!$G$3:$O$50,4,FALSE),0)</f>
        <v>0</v>
      </c>
      <c r="E24" s="21">
        <f>IFERROR(VLOOKUP($A24,'[2]07'!$G$3:$O$50,5,FALSE),0)</f>
        <v>0</v>
      </c>
      <c r="F24" s="21">
        <f>IFERROR(VLOOKUP($A24,'[2]07'!$G$3:$O$50,6,FALSE),0)</f>
        <v>0</v>
      </c>
      <c r="G24" s="21">
        <f>IFERROR(VLOOKUP($A24,'[2]07'!$G$3:$O$50,7,FALSE),0)</f>
        <v>0</v>
      </c>
      <c r="H24" s="21">
        <f>IFERROR(VLOOKUP($A24,'[2]07'!$G$3:$O$50,8,FALSE),0)</f>
        <v>0</v>
      </c>
      <c r="I24" s="21"/>
      <c r="J24" s="21"/>
      <c r="K24" s="21"/>
      <c r="L24" s="21"/>
      <c r="M24" s="21"/>
      <c r="N24" s="22">
        <f t="shared" si="1"/>
        <v>0</v>
      </c>
    </row>
    <row r="25" spans="1:14" x14ac:dyDescent="0.25">
      <c r="A25" s="3" t="s">
        <v>38</v>
      </c>
      <c r="B25" s="21">
        <f>IFERROR(VLOOKUP($A25,'[2]07'!$G$3:$O$50,2,FALSE),0)</f>
        <v>0</v>
      </c>
      <c r="C25" s="21">
        <f>IFERROR(VLOOKUP($A25,'[2]07'!$G$3:$O$50,3,FALSE),0)</f>
        <v>0</v>
      </c>
      <c r="D25" s="21">
        <f>IFERROR(VLOOKUP($A25,'[2]07'!$G$3:$O$50,4,FALSE),0)</f>
        <v>0</v>
      </c>
      <c r="E25" s="21">
        <f>IFERROR(VLOOKUP($A25,'[2]07'!$G$3:$O$50,5,FALSE),0)</f>
        <v>0</v>
      </c>
      <c r="F25" s="21">
        <f>IFERROR(VLOOKUP($A25,'[2]07'!$G$3:$O$50,6,FALSE),0)</f>
        <v>0</v>
      </c>
      <c r="G25" s="21">
        <f>IFERROR(VLOOKUP($A25,'[2]07'!$G$3:$O$50,7,FALSE),0)</f>
        <v>0</v>
      </c>
      <c r="H25" s="21">
        <f>IFERROR(VLOOKUP($A25,'[2]07'!$G$3:$O$50,8,FALSE),0)</f>
        <v>0</v>
      </c>
      <c r="I25" s="21"/>
      <c r="J25" s="21"/>
      <c r="K25" s="21"/>
      <c r="L25" s="21"/>
      <c r="M25" s="21"/>
      <c r="N25" s="22">
        <f t="shared" si="1"/>
        <v>0</v>
      </c>
    </row>
    <row r="26" spans="1:14" x14ac:dyDescent="0.25">
      <c r="A26" s="3" t="s">
        <v>39</v>
      </c>
      <c r="B26" s="21">
        <f>IFERROR(VLOOKUP($A26,'[2]07'!$G$3:$O$50,2,FALSE),0)</f>
        <v>0</v>
      </c>
      <c r="C26" s="21">
        <f>IFERROR(VLOOKUP($A26,'[2]07'!$G$3:$O$50,3,FALSE),0)</f>
        <v>0</v>
      </c>
      <c r="D26" s="21">
        <f>IFERROR(VLOOKUP($A26,'[2]07'!$G$3:$O$50,4,FALSE),0)</f>
        <v>0</v>
      </c>
      <c r="E26" s="21">
        <f>IFERROR(VLOOKUP($A26,'[2]07'!$G$3:$O$50,5,FALSE),0)</f>
        <v>0</v>
      </c>
      <c r="F26" s="21">
        <f>IFERROR(VLOOKUP($A26,'[2]07'!$G$3:$O$50,6,FALSE),0)</f>
        <v>0</v>
      </c>
      <c r="G26" s="21">
        <f>IFERROR(VLOOKUP($A26,'[2]07'!$G$3:$O$50,7,FALSE),0)</f>
        <v>0</v>
      </c>
      <c r="H26" s="21">
        <f>IFERROR(VLOOKUP($A26,'[2]07'!$G$3:$O$50,8,FALSE),0)</f>
        <v>0</v>
      </c>
      <c r="I26" s="21"/>
      <c r="J26" s="21"/>
      <c r="K26" s="21"/>
      <c r="L26" s="21"/>
      <c r="M26" s="21"/>
      <c r="N26" s="22">
        <f t="shared" si="1"/>
        <v>0</v>
      </c>
    </row>
    <row r="27" spans="1:14" x14ac:dyDescent="0.25">
      <c r="A27" s="3" t="s">
        <v>40</v>
      </c>
      <c r="B27" s="21">
        <f>IFERROR(VLOOKUP($A27,'[2]07'!$G$3:$O$50,2,FALSE),0)</f>
        <v>0</v>
      </c>
      <c r="C27" s="21">
        <f>IFERROR(VLOOKUP($A27,'[2]07'!$G$3:$O$50,3,FALSE),0)</f>
        <v>1</v>
      </c>
      <c r="D27" s="21">
        <f>IFERROR(VLOOKUP($A27,'[2]07'!$G$3:$O$50,4,FALSE),0)</f>
        <v>0</v>
      </c>
      <c r="E27" s="21">
        <f>IFERROR(VLOOKUP($A27,'[2]07'!$G$3:$O$50,5,FALSE),0)</f>
        <v>0</v>
      </c>
      <c r="F27" s="21">
        <f>IFERROR(VLOOKUP($A27,'[2]07'!$G$3:$O$50,6,FALSE),0)</f>
        <v>0</v>
      </c>
      <c r="G27" s="21">
        <f>IFERROR(VLOOKUP($A27,'[2]07'!$G$3:$O$50,7,FALSE),0)</f>
        <v>0</v>
      </c>
      <c r="H27" s="21">
        <f>IFERROR(VLOOKUP($A27,'[2]07'!$G$3:$O$50,8,FALSE),0)</f>
        <v>0</v>
      </c>
      <c r="I27" s="21"/>
      <c r="J27" s="21"/>
      <c r="K27" s="21"/>
      <c r="L27" s="21"/>
      <c r="M27" s="21"/>
      <c r="N27" s="22">
        <f t="shared" si="1"/>
        <v>1</v>
      </c>
    </row>
    <row r="28" spans="1:14" x14ac:dyDescent="0.25">
      <c r="A28" s="3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2"/>
    </row>
    <row r="29" spans="1:14" x14ac:dyDescent="0.25">
      <c r="A29" s="3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2"/>
    </row>
    <row r="30" spans="1:14" x14ac:dyDescent="0.25">
      <c r="A30" s="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2"/>
    </row>
    <row r="31" spans="1:14" x14ac:dyDescent="0.25">
      <c r="A31" s="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2"/>
    </row>
    <row r="32" spans="1:14" x14ac:dyDescent="0.25">
      <c r="A32" s="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2"/>
    </row>
    <row r="33" spans="1:14" x14ac:dyDescent="0.25">
      <c r="A33" s="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2"/>
    </row>
    <row r="34" spans="1:14" x14ac:dyDescent="0.25">
      <c r="A34" s="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2"/>
    </row>
    <row r="35" spans="1:14" x14ac:dyDescent="0.25">
      <c r="A35" s="3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2"/>
    </row>
    <row r="36" spans="1:14" x14ac:dyDescent="0.25">
      <c r="A36" s="3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2"/>
    </row>
    <row r="37" spans="1:14" x14ac:dyDescent="0.25">
      <c r="A37" s="3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2"/>
    </row>
    <row r="38" spans="1:14" x14ac:dyDescent="0.25">
      <c r="A38" s="3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2"/>
    </row>
    <row r="39" spans="1:14" x14ac:dyDescent="0.25">
      <c r="A39" s="3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2"/>
    </row>
    <row r="40" spans="1:14" ht="15.75" thickBot="1" x14ac:dyDescent="0.3">
      <c r="A40" s="3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2"/>
    </row>
    <row r="41" spans="1:14" x14ac:dyDescent="0.25">
      <c r="A41" s="39" t="s">
        <v>0</v>
      </c>
      <c r="B41" s="42" t="s">
        <v>114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4"/>
    </row>
    <row r="42" spans="1:14" ht="25.5" customHeight="1" thickBot="1" x14ac:dyDescent="0.3">
      <c r="A42" s="40"/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7"/>
    </row>
    <row r="43" spans="1:14" ht="15.75" thickBot="1" x14ac:dyDescent="0.3">
      <c r="A43" s="41"/>
      <c r="B43" s="7" t="s">
        <v>9</v>
      </c>
      <c r="C43" s="8" t="s">
        <v>10</v>
      </c>
      <c r="D43" s="9" t="s">
        <v>11</v>
      </c>
      <c r="E43" s="9" t="s">
        <v>12</v>
      </c>
      <c r="F43" s="9" t="s">
        <v>13</v>
      </c>
      <c r="G43" s="9" t="s">
        <v>14</v>
      </c>
      <c r="H43" s="9" t="s">
        <v>15</v>
      </c>
      <c r="I43" s="9" t="s">
        <v>16</v>
      </c>
      <c r="J43" s="9" t="s">
        <v>17</v>
      </c>
      <c r="K43" s="9" t="s">
        <v>18</v>
      </c>
      <c r="L43" s="9" t="s">
        <v>19</v>
      </c>
      <c r="M43" s="9" t="s">
        <v>20</v>
      </c>
      <c r="N43" s="10" t="s">
        <v>29</v>
      </c>
    </row>
    <row r="44" spans="1:14" x14ac:dyDescent="0.25">
      <c r="A44" s="1" t="s">
        <v>2</v>
      </c>
      <c r="B44" s="19">
        <f>IFERROR(VLOOKUP($A44,'[2]07'!$W$3:$AE$59,2,FALSE),0)</f>
        <v>109</v>
      </c>
      <c r="C44" s="19">
        <f>IFERROR(VLOOKUP($A44,'[2]07'!$W$3:$AE$59,3,FALSE),0)</f>
        <v>0</v>
      </c>
      <c r="D44" s="19">
        <f>IFERROR(VLOOKUP($A44,'[2]07'!$W$3:$AE$59,4,FALSE),0)</f>
        <v>172</v>
      </c>
      <c r="E44" s="19">
        <f>IFERROR(VLOOKUP($A44,'[2]07'!$W$3:$AE$59,5,FALSE),0)-E59</f>
        <v>63</v>
      </c>
      <c r="F44" s="19">
        <f>IFERROR(VLOOKUP($A44,'[2]07'!$W$3:$AE$59,6,FALSE),0)</f>
        <v>94</v>
      </c>
      <c r="G44" s="19">
        <f>IFERROR(VLOOKUP($A44,'[2]07'!$W$3:$AE$59,7,FALSE),0)</f>
        <v>66</v>
      </c>
      <c r="H44" s="19">
        <f>IFERROR(VLOOKUP($A44,'[2]07'!$W$3:$AE$59,8,FALSE),0)</f>
        <v>122</v>
      </c>
      <c r="I44" s="19"/>
      <c r="J44" s="19"/>
      <c r="K44" s="19"/>
      <c r="L44" s="19"/>
      <c r="M44" s="19"/>
      <c r="N44" s="19">
        <f>SUM(B44:M44)</f>
        <v>626</v>
      </c>
    </row>
    <row r="45" spans="1:14" x14ac:dyDescent="0.25">
      <c r="A45" s="1" t="s">
        <v>102</v>
      </c>
      <c r="B45" s="19">
        <f>IFERROR(VLOOKUP($A45,'[2]07'!$W$3:$AE$59,2,FALSE),0)</f>
        <v>0</v>
      </c>
      <c r="C45" s="19">
        <f>IFERROR(VLOOKUP($A45,'[2]07'!$W$3:$AE$59,3,FALSE),0)</f>
        <v>0</v>
      </c>
      <c r="D45" s="19">
        <f>IFERROR(VLOOKUP($A45,'[2]07'!$W$3:$AE$59,4,FALSE),0)</f>
        <v>0</v>
      </c>
      <c r="E45" s="19">
        <f>IFERROR(VLOOKUP($A45,'[2]07'!$W$3:$AE$59,5,FALSE),0)</f>
        <v>0</v>
      </c>
      <c r="F45" s="19">
        <f>IFERROR(VLOOKUP($A45,'[2]07'!$W$3:$AE$59,6,FALSE),0)</f>
        <v>0</v>
      </c>
      <c r="G45" s="19">
        <f>IFERROR(VLOOKUP($A45,'[2]07'!$W$3:$AE$59,7,FALSE),0)</f>
        <v>0</v>
      </c>
      <c r="H45" s="19">
        <f>IFERROR(VLOOKUP($A45,'[2]07'!$W$3:$AE$59,8,FALSE),0)</f>
        <v>0</v>
      </c>
      <c r="I45" s="19"/>
      <c r="J45" s="19"/>
      <c r="K45" s="19"/>
      <c r="L45" s="19"/>
      <c r="M45" s="19"/>
      <c r="N45" s="19">
        <f t="shared" ref="N45:N57" si="2">SUM(B45:M45)</f>
        <v>0</v>
      </c>
    </row>
    <row r="46" spans="1:14" x14ac:dyDescent="0.25">
      <c r="A46" s="2" t="s">
        <v>3</v>
      </c>
      <c r="B46" s="19">
        <f>IFERROR(VLOOKUP($A46,'[2]07'!$W$3:$AE$59,2,FALSE),0)</f>
        <v>18</v>
      </c>
      <c r="C46" s="19">
        <f>IFERROR(VLOOKUP($A46,'[2]07'!$W$3:$AE$59,3,FALSE),0)</f>
        <v>31</v>
      </c>
      <c r="D46" s="19">
        <f>IFERROR(VLOOKUP($A46,'[2]07'!$W$3:$AE$59,4,FALSE),0)</f>
        <v>84</v>
      </c>
      <c r="E46" s="19">
        <f>IFERROR(VLOOKUP($A46,'[2]07'!$W$3:$AE$59,5,FALSE),0)</f>
        <v>76</v>
      </c>
      <c r="F46" s="19">
        <f>IFERROR(VLOOKUP($A46,'[2]07'!$W$3:$AE$59,6,FALSE),0)</f>
        <v>44</v>
      </c>
      <c r="G46" s="19">
        <f>IFERROR(VLOOKUP($A46,'[2]07'!$W$3:$AE$59,7,FALSE),0)-1</f>
        <v>50</v>
      </c>
      <c r="H46" s="19">
        <f>IFERROR(VLOOKUP($A46,'[2]07'!$W$3:$AE$59,8,FALSE),0)-1</f>
        <v>29</v>
      </c>
      <c r="I46" s="19"/>
      <c r="J46" s="19"/>
      <c r="K46" s="19"/>
      <c r="L46" s="19"/>
      <c r="M46" s="19"/>
      <c r="N46" s="19">
        <f t="shared" si="2"/>
        <v>332</v>
      </c>
    </row>
    <row r="47" spans="1:14" x14ac:dyDescent="0.25">
      <c r="A47" s="2" t="s">
        <v>30</v>
      </c>
      <c r="B47" s="19">
        <f>IFERROR(VLOOKUP($A47,'[2]07'!$W$3:$AE$59,2,FALSE),0)</f>
        <v>0</v>
      </c>
      <c r="C47" s="19">
        <f>IFERROR(VLOOKUP($A47,'[2]07'!$W$3:$AE$59,3,FALSE),0)</f>
        <v>0</v>
      </c>
      <c r="D47" s="19">
        <f>IFERROR(VLOOKUP($A47,'[2]07'!$W$3:$AE$59,4,FALSE),0)</f>
        <v>0</v>
      </c>
      <c r="E47" s="19">
        <f>IFERROR(VLOOKUP($A47,'[2]07'!$W$3:$AE$59,5,FALSE),0)</f>
        <v>0</v>
      </c>
      <c r="F47" s="19">
        <f>IFERROR(VLOOKUP($A47,'[2]07'!$W$3:$AE$59,6,FALSE),0)</f>
        <v>3</v>
      </c>
      <c r="G47" s="19">
        <f>IFERROR(VLOOKUP($A47,'[2]07'!$W$3:$AE$59,7,FALSE),0)</f>
        <v>14</v>
      </c>
      <c r="H47" s="19">
        <f>IFERROR(VLOOKUP($A47,'[2]07'!$W$3:$AE$59,8,FALSE),0)</f>
        <v>15</v>
      </c>
      <c r="I47" s="19"/>
      <c r="J47" s="19"/>
      <c r="K47" s="19"/>
      <c r="L47" s="19"/>
      <c r="M47" s="19"/>
      <c r="N47" s="19">
        <f t="shared" si="2"/>
        <v>32</v>
      </c>
    </row>
    <row r="48" spans="1:14" x14ac:dyDescent="0.25">
      <c r="A48" s="2" t="s">
        <v>31</v>
      </c>
      <c r="B48" s="19">
        <f>IFERROR(VLOOKUP($A48,'[2]07'!$W$3:$AE$59,2,FALSE),0)</f>
        <v>0</v>
      </c>
      <c r="C48" s="19">
        <f>IFERROR(VLOOKUP($A48,'[2]07'!$W$3:$AE$59,3,FALSE),0)</f>
        <v>0</v>
      </c>
      <c r="D48" s="19">
        <f>IFERROR(VLOOKUP($A48,'[2]07'!$W$3:$AE$59,4,FALSE),0)</f>
        <v>0</v>
      </c>
      <c r="E48" s="19">
        <f>IFERROR(VLOOKUP($A48,'[2]07'!$W$3:$AE$59,5,FALSE),0)</f>
        <v>2</v>
      </c>
      <c r="F48" s="19">
        <f>IFERROR(VLOOKUP($A48,'[2]07'!$W$3:$AE$59,6,FALSE),0)</f>
        <v>1</v>
      </c>
      <c r="G48" s="19">
        <f>IFERROR(VLOOKUP($A48,'[2]07'!$W$3:$AE$59,7,FALSE),0)</f>
        <v>1</v>
      </c>
      <c r="H48" s="19">
        <f>IFERROR(VLOOKUP($A48,'[2]07'!$W$3:$AE$59,8,FALSE),0)</f>
        <v>6</v>
      </c>
      <c r="I48" s="19"/>
      <c r="J48" s="19"/>
      <c r="K48" s="19"/>
      <c r="L48" s="19"/>
      <c r="M48" s="19"/>
      <c r="N48" s="19">
        <f t="shared" si="2"/>
        <v>10</v>
      </c>
    </row>
    <row r="49" spans="1:14" x14ac:dyDescent="0.25">
      <c r="A49" s="2" t="s">
        <v>32</v>
      </c>
      <c r="B49" s="19">
        <f>IFERROR(VLOOKUP($A49,'[2]07'!$W$3:$AE$59,2,FALSE),0)</f>
        <v>0</v>
      </c>
      <c r="C49" s="19">
        <f>IFERROR(VLOOKUP($A49,'[2]07'!$W$3:$AE$59,3,FALSE),0)</f>
        <v>0</v>
      </c>
      <c r="D49" s="19">
        <f>IFERROR(VLOOKUP($A49,'[2]07'!$W$3:$AE$59,4,FALSE),0)</f>
        <v>0</v>
      </c>
      <c r="E49" s="19">
        <f>IFERROR(VLOOKUP($A49,'[2]07'!$W$3:$AE$59,5,FALSE),0)</f>
        <v>3</v>
      </c>
      <c r="F49" s="19">
        <f>IFERROR(VLOOKUP($A49,'[2]07'!$W$3:$AE$59,6,FALSE),0)</f>
        <v>6</v>
      </c>
      <c r="G49" s="19">
        <f>IFERROR(VLOOKUP($A49,'[2]07'!$W$3:$AE$59,7,FALSE),0)</f>
        <v>14</v>
      </c>
      <c r="H49" s="19">
        <f>IFERROR(VLOOKUP($A49,'[2]07'!$W$3:$AE$59,8,FALSE),0)</f>
        <v>129</v>
      </c>
      <c r="I49" s="19"/>
      <c r="J49" s="19"/>
      <c r="K49" s="19"/>
      <c r="L49" s="19"/>
      <c r="M49" s="19"/>
      <c r="N49" s="19">
        <f t="shared" si="2"/>
        <v>152</v>
      </c>
    </row>
    <row r="50" spans="1:14" x14ac:dyDescent="0.25">
      <c r="A50" s="3" t="s">
        <v>8</v>
      </c>
      <c r="B50" s="19">
        <f>IFERROR(VLOOKUP($A50,'[2]07'!$W$3:$AE$59,2,FALSE),0)</f>
        <v>0</v>
      </c>
      <c r="C50" s="19">
        <f>IFERROR(VLOOKUP($A50,'[2]07'!$W$3:$AE$59,3,FALSE),0)</f>
        <v>0</v>
      </c>
      <c r="D50" s="20">
        <f>IFERROR(VLOOKUP($A50,'[2]07'!$W$3:$AE$59,4,FALSE),0)</f>
        <v>0</v>
      </c>
      <c r="E50" s="20">
        <f>IFERROR(VLOOKUP($A50,'[2]07'!$W$3:$AE$59,5,FALSE),0)</f>
        <v>0</v>
      </c>
      <c r="F50" s="20">
        <f>IFERROR(VLOOKUP($A50,'[2]07'!$W$3:$AE$59,6,FALSE),0)</f>
        <v>0</v>
      </c>
      <c r="G50" s="20">
        <f>IFERROR(VLOOKUP($A50,'[2]07'!$W$3:$AE$59,7,FALSE),0)</f>
        <v>0</v>
      </c>
      <c r="H50" s="20">
        <f>IFERROR(VLOOKUP($A50,'[2]07'!$W$3:$AE$59,8,FALSE),0)</f>
        <v>0</v>
      </c>
      <c r="I50" s="20"/>
      <c r="J50" s="20"/>
      <c r="K50" s="20"/>
      <c r="L50" s="20"/>
      <c r="M50" s="20"/>
      <c r="N50" s="19">
        <f t="shared" si="2"/>
        <v>0</v>
      </c>
    </row>
    <row r="51" spans="1:14" x14ac:dyDescent="0.25">
      <c r="A51" s="1" t="s">
        <v>33</v>
      </c>
      <c r="B51" s="19">
        <f>IFERROR(VLOOKUP($A51,'[2]07'!$W$3:$AE$59,2,FALSE),0)</f>
        <v>0</v>
      </c>
      <c r="C51" s="19">
        <f>IFERROR(VLOOKUP($A51,'[2]07'!$W$3:$AE$59,3,FALSE),0)</f>
        <v>0</v>
      </c>
      <c r="D51" s="19">
        <f>IFERROR(VLOOKUP($A51,'[2]07'!$W$3:$AE$59,4,FALSE),0)</f>
        <v>0</v>
      </c>
      <c r="E51" s="19">
        <f>IFERROR(VLOOKUP($A51,'[2]07'!$W$3:$AE$59,5,FALSE),0)</f>
        <v>18</v>
      </c>
      <c r="F51" s="19">
        <f>IFERROR(VLOOKUP($A51,'[2]07'!$W$3:$AE$59,6,FALSE),0)</f>
        <v>17</v>
      </c>
      <c r="G51" s="19">
        <f>IFERROR(VLOOKUP($A51,'[2]07'!$W$3:$AE$59,7,FALSE),0)</f>
        <v>17</v>
      </c>
      <c r="H51" s="19">
        <f>IFERROR(VLOOKUP($A51,'[2]07'!$W$3:$AE$59,8,FALSE),0)</f>
        <v>16</v>
      </c>
      <c r="I51" s="19"/>
      <c r="J51" s="19"/>
      <c r="K51" s="19"/>
      <c r="L51" s="19"/>
      <c r="M51" s="19"/>
      <c r="N51" s="19">
        <f t="shared" si="2"/>
        <v>68</v>
      </c>
    </row>
    <row r="52" spans="1:14" x14ac:dyDescent="0.25">
      <c r="A52" s="3" t="s">
        <v>7</v>
      </c>
      <c r="B52" s="19">
        <f>IFERROR(VLOOKUP($A52,'[2]07'!$W$3:$AE$59,2,FALSE),0)</f>
        <v>0</v>
      </c>
      <c r="C52" s="19">
        <f>IFERROR(VLOOKUP($A52,'[2]07'!$W$3:$AE$59,3,FALSE),0)</f>
        <v>1</v>
      </c>
      <c r="D52" s="20">
        <f>IFERROR(VLOOKUP($A52,'[2]07'!$W$3:$AE$59,4,FALSE),0)</f>
        <v>1</v>
      </c>
      <c r="E52" s="20">
        <f>IFERROR(VLOOKUP($A52,'[2]07'!$W$3:$AE$59,5,FALSE),0)</f>
        <v>0</v>
      </c>
      <c r="F52" s="20">
        <f>IFERROR(VLOOKUP($A52,'[2]07'!$W$3:$AE$59,6,FALSE),0)</f>
        <v>0</v>
      </c>
      <c r="G52" s="20">
        <f>IFERROR(VLOOKUP($A52,'[2]07'!$W$3:$AE$59,7,FALSE),0)</f>
        <v>0</v>
      </c>
      <c r="H52" s="20">
        <f>IFERROR(VLOOKUP($A52,'[2]07'!$W$3:$AE$59,8,FALSE),0)</f>
        <v>0</v>
      </c>
      <c r="I52" s="20"/>
      <c r="J52" s="20"/>
      <c r="K52" s="20"/>
      <c r="L52" s="20"/>
      <c r="M52" s="20"/>
      <c r="N52" s="19">
        <f t="shared" si="2"/>
        <v>2</v>
      </c>
    </row>
    <row r="53" spans="1:14" x14ac:dyDescent="0.25">
      <c r="A53" s="4" t="s">
        <v>6</v>
      </c>
      <c r="B53" s="19">
        <f>IFERROR(VLOOKUP($A53,'[2]07'!$W$3:$AE$59,2,FALSE),0)</f>
        <v>0</v>
      </c>
      <c r="C53" s="19">
        <f>IFERROR(VLOOKUP($A53,'[2]07'!$W$3:$AE$59,3,FALSE),0)</f>
        <v>0</v>
      </c>
      <c r="D53" s="20">
        <f>IFERROR(VLOOKUP($A53,'[2]07'!$W$3:$AE$59,4,FALSE),0)</f>
        <v>0</v>
      </c>
      <c r="E53" s="19">
        <f>IFERROR(VLOOKUP($A53,'[2]07'!$W$3:$AE$59,5,FALSE),0)</f>
        <v>0</v>
      </c>
      <c r="F53" s="19">
        <f>IFERROR(VLOOKUP($A53,'[2]07'!$W$3:$AE$59,6,FALSE),0)</f>
        <v>0</v>
      </c>
      <c r="G53" s="19">
        <f>IFERROR(VLOOKUP($A53,'[2]07'!$W$3:$AE$59,7,FALSE),0)</f>
        <v>0</v>
      </c>
      <c r="H53" s="19">
        <f>IFERROR(VLOOKUP($A53,'[2]07'!$W$3:$AE$59,8,FALSE),0)</f>
        <v>0</v>
      </c>
      <c r="I53" s="19"/>
      <c r="J53" s="19"/>
      <c r="K53" s="19"/>
      <c r="L53" s="19"/>
      <c r="M53" s="19"/>
      <c r="N53" s="19">
        <f t="shared" si="2"/>
        <v>0</v>
      </c>
    </row>
    <row r="54" spans="1:14" x14ac:dyDescent="0.25">
      <c r="A54" s="1" t="s">
        <v>4</v>
      </c>
      <c r="B54" s="19">
        <f>IFERROR(VLOOKUP($A54,'[2]07'!$W$3:$AE$59,2,FALSE),0)</f>
        <v>1</v>
      </c>
      <c r="C54" s="19">
        <f>IFERROR(VLOOKUP($A54,'[2]07'!$W$3:$AE$59,3,FALSE),0)</f>
        <v>1</v>
      </c>
      <c r="D54" s="20">
        <f>IFERROR(VLOOKUP($A54,'[2]07'!$W$3:$AE$59,4,FALSE),0)</f>
        <v>0</v>
      </c>
      <c r="E54" s="19">
        <f>IFERROR(VLOOKUP($A54,'[2]07'!$W$3:$AE$59,5,FALSE),0)</f>
        <v>2</v>
      </c>
      <c r="F54" s="19">
        <f>IFERROR(VLOOKUP($A54,'[2]07'!$W$3:$AE$59,6,FALSE),0)</f>
        <v>0</v>
      </c>
      <c r="G54" s="19">
        <f>IFERROR(VLOOKUP($A54,'[2]07'!$W$3:$AE$59,7,FALSE),0)</f>
        <v>2</v>
      </c>
      <c r="H54" s="19">
        <f>IFERROR(VLOOKUP($A54,'[2]07'!$W$3:$AE$59,8,FALSE),0)</f>
        <v>14</v>
      </c>
      <c r="I54" s="19"/>
      <c r="J54" s="19"/>
      <c r="K54" s="19"/>
      <c r="L54" s="19"/>
      <c r="M54" s="19"/>
      <c r="N54" s="19">
        <f t="shared" si="2"/>
        <v>20</v>
      </c>
    </row>
    <row r="55" spans="1:14" x14ac:dyDescent="0.25">
      <c r="A55" s="3" t="s">
        <v>28</v>
      </c>
      <c r="B55" s="21">
        <f>IFERROR(VLOOKUP($A55,'[2]07'!$W$3:$AE$59,2,FALSE),0)</f>
        <v>0</v>
      </c>
      <c r="C55" s="21">
        <f>IFERROR(VLOOKUP($A55,'[2]07'!$W$3:$AE$59,3,FALSE),0)</f>
        <v>0</v>
      </c>
      <c r="D55" s="21">
        <f>IFERROR(VLOOKUP($A55,'[2]07'!$W$3:$AE$59,4,FALSE),0)</f>
        <v>0</v>
      </c>
      <c r="E55" s="21">
        <f>IFERROR(VLOOKUP($A55,'[2]07'!$W$3:$AE$59,5,FALSE),0)</f>
        <v>8</v>
      </c>
      <c r="F55" s="21">
        <f>IFERROR(VLOOKUP($A55,'[2]07'!$W$3:$AE$59,6,FALSE),0)</f>
        <v>8</v>
      </c>
      <c r="G55" s="21">
        <f>IFERROR(VLOOKUP($A55,'[2]07'!$W$3:$AE$59,7,FALSE),0)</f>
        <v>20</v>
      </c>
      <c r="H55" s="21">
        <f>IFERROR(VLOOKUP($A55,'[2]07'!$W$3:$AE$59,8,FALSE),0)</f>
        <v>3</v>
      </c>
      <c r="I55" s="21"/>
      <c r="J55" s="21"/>
      <c r="K55" s="21"/>
      <c r="L55" s="21"/>
      <c r="M55" s="21"/>
      <c r="N55" s="19">
        <f t="shared" si="2"/>
        <v>39</v>
      </c>
    </row>
    <row r="56" spans="1:14" x14ac:dyDescent="0.25">
      <c r="A56" s="3" t="s">
        <v>27</v>
      </c>
      <c r="B56" s="21">
        <f>IFERROR(VLOOKUP($A56,'[2]07'!$W$3:$AE$59,2,FALSE),0)-B67</f>
        <v>0</v>
      </c>
      <c r="C56" s="21">
        <f>IFERROR(VLOOKUP($A56,'[2]07'!$W$3:$AE$59,3,FALSE),0)</f>
        <v>0</v>
      </c>
      <c r="D56" s="21">
        <f>IFERROR(VLOOKUP($A56,'[2]07'!$W$3:$AE$59,4,FALSE),0)-D67</f>
        <v>2</v>
      </c>
      <c r="E56" s="21">
        <f>IFERROR(VLOOKUP($A56,'[2]07'!$W$3:$AE$59,5,FALSE),0)-E67</f>
        <v>0</v>
      </c>
      <c r="F56" s="21">
        <f>IFERROR(VLOOKUP($A56,'[2]07'!$W$3:$AE$59,6,FALSE),0)-F67</f>
        <v>3</v>
      </c>
      <c r="G56" s="21">
        <f>IFERROR(VLOOKUP($A56,'[2]07'!$W$3:$AE$59,7,FALSE),0)-G67</f>
        <v>1</v>
      </c>
      <c r="H56" s="21">
        <f>IFERROR(VLOOKUP($A56,'[2]07'!$W$3:$AE$59,8,FALSE),0)-H67</f>
        <v>1</v>
      </c>
      <c r="I56" s="21"/>
      <c r="J56" s="21"/>
      <c r="K56" s="21"/>
      <c r="L56" s="21"/>
      <c r="M56" s="21"/>
      <c r="N56" s="19">
        <f t="shared" si="2"/>
        <v>7</v>
      </c>
    </row>
    <row r="57" spans="1:14" ht="15.75" thickBot="1" x14ac:dyDescent="0.3">
      <c r="A57" s="3" t="s">
        <v>5</v>
      </c>
      <c r="B57" s="21">
        <f>IFERROR(VLOOKUP($A57,'[2]07'!$W$3:$AE$59,2,FALSE),0)</f>
        <v>0</v>
      </c>
      <c r="C57" s="21">
        <f>IFERROR(VLOOKUP($A57,'[2]07'!$W$3:$AE$59,3,FALSE),0)</f>
        <v>0</v>
      </c>
      <c r="D57" s="21">
        <f>IFERROR(VLOOKUP($A57,'[2]07'!$W$3:$AE$59,4,FALSE),0)</f>
        <v>0</v>
      </c>
      <c r="E57" s="21">
        <f>IFERROR(VLOOKUP($A57,'[2]07'!$W$3:$AE$59,5,FALSE),0)</f>
        <v>0</v>
      </c>
      <c r="F57" s="21">
        <f>IFERROR(VLOOKUP($A57,'[2]07'!$W$3:$AE$59,6,FALSE),0)</f>
        <v>2</v>
      </c>
      <c r="G57" s="21">
        <f>IFERROR(VLOOKUP($A57,'[2]07'!$W$3:$AE$59,7,FALSE),0)</f>
        <v>6</v>
      </c>
      <c r="H57" s="21">
        <f>IFERROR(VLOOKUP($A57,'[2]07'!$W$3:$AE$59,8,FALSE),0)</f>
        <v>0</v>
      </c>
      <c r="I57" s="21"/>
      <c r="J57" s="21"/>
      <c r="K57" s="21"/>
      <c r="L57" s="21"/>
      <c r="M57" s="21"/>
      <c r="N57" s="19">
        <f t="shared" si="2"/>
        <v>8</v>
      </c>
    </row>
    <row r="58" spans="1:14" x14ac:dyDescent="0.25">
      <c r="A58" s="23" t="s">
        <v>34</v>
      </c>
      <c r="B58" s="48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50"/>
    </row>
    <row r="59" spans="1:14" hidden="1" x14ac:dyDescent="0.25">
      <c r="A59" s="3" t="s">
        <v>55</v>
      </c>
      <c r="B59" s="21">
        <f>IFERROR(VLOOKUP($A59,'[2]07'!$W$3:$AE$59,2,FALSE),0)</f>
        <v>0</v>
      </c>
      <c r="C59" s="21">
        <f>IFERROR(VLOOKUP($A59,'[2]07'!$W$3:$AE$59,3,FALSE),0)</f>
        <v>0</v>
      </c>
      <c r="D59" s="22">
        <f>IFERROR(VLOOKUP($A59,'[2]07'!$W$3:$AE$59,4,FALSE),0)</f>
        <v>0</v>
      </c>
      <c r="E59" s="22">
        <f>IFERROR(VLOOKUP($A59,'[2]07'!$W$3:$AE$59,5,FALSE),0)</f>
        <v>7</v>
      </c>
      <c r="F59" s="22">
        <f>IFERROR(VLOOKUP($A59,'[2]07'!$W$3:$AE$59,6,FALSE),0)</f>
        <v>0</v>
      </c>
      <c r="G59" s="22">
        <f>IFERROR(VLOOKUP($A59,'[2]07'!$W$3:$AE$59,7,FALSE),0)</f>
        <v>0</v>
      </c>
      <c r="H59" s="22">
        <f>IFERROR(VLOOKUP($A59,'[2]07'!$W$3:$AE$59,8,FALSE),0)</f>
        <v>0</v>
      </c>
      <c r="I59" s="22"/>
      <c r="J59" s="22"/>
      <c r="K59" s="22"/>
      <c r="L59" s="22"/>
      <c r="M59" s="22"/>
      <c r="N59" s="22">
        <f>SUM(B59:M59)</f>
        <v>7</v>
      </c>
    </row>
    <row r="60" spans="1:14" hidden="1" x14ac:dyDescent="0.25">
      <c r="A60" s="3" t="s">
        <v>56</v>
      </c>
      <c r="B60" s="21">
        <f>IFERROR(VLOOKUP($A60,'[2]07'!$W$3:$AE$59,2,FALSE),0)</f>
        <v>0</v>
      </c>
      <c r="C60" s="21">
        <f>IFERROR(VLOOKUP($A60,'[2]07'!$W$3:$AE$59,3,FALSE),0)</f>
        <v>0</v>
      </c>
      <c r="D60" s="22">
        <f>IFERROR(VLOOKUP($A60,'[2]07'!$W$3:$AE$59,4,FALSE),0)</f>
        <v>0</v>
      </c>
      <c r="E60" s="22">
        <f>IFERROR(VLOOKUP($A60,'[2]07'!$W$3:$AE$59,5,FALSE),0)</f>
        <v>0</v>
      </c>
      <c r="F60" s="22">
        <f>IFERROR(VLOOKUP($A60,'[2]07'!$W$3:$AE$59,6,FALSE),0)</f>
        <v>0</v>
      </c>
      <c r="G60" s="22">
        <f>IFERROR(VLOOKUP($A60,'[2]07'!$W$3:$AE$59,7,FALSE),0)</f>
        <v>1</v>
      </c>
      <c r="H60" s="22">
        <f>IFERROR(VLOOKUP($A60,'[2]07'!$W$3:$AE$59,8,FALSE),0)</f>
        <v>1</v>
      </c>
      <c r="I60" s="22"/>
      <c r="J60" s="22"/>
      <c r="K60" s="22"/>
      <c r="L60" s="22"/>
      <c r="M60" s="22"/>
      <c r="N60" s="22">
        <f t="shared" ref="N60:N67" si="3">SUM(B60:M60)</f>
        <v>2</v>
      </c>
    </row>
    <row r="61" spans="1:14" hidden="1" x14ac:dyDescent="0.25">
      <c r="A61" s="3" t="s">
        <v>57</v>
      </c>
      <c r="B61" s="21">
        <f>IFERROR(VLOOKUP($A61,'[2]07'!$W$3:$AE$59,2,FALSE),0)</f>
        <v>0</v>
      </c>
      <c r="C61" s="21">
        <f>IFERROR(VLOOKUP($A61,'[2]07'!$W$3:$AE$59,3,FALSE),0)</f>
        <v>0</v>
      </c>
      <c r="D61" s="22">
        <f>IFERROR(VLOOKUP($A61,'[2]07'!$W$3:$AE$59,4,FALSE),0)</f>
        <v>0</v>
      </c>
      <c r="E61" s="22">
        <f>IFERROR(VLOOKUP($A61,'[2]07'!$W$3:$AE$59,5,FALSE),0)</f>
        <v>0</v>
      </c>
      <c r="F61" s="22">
        <f>IFERROR(VLOOKUP($A61,'[2]07'!$W$3:$AE$59,6,FALSE),0)</f>
        <v>0</v>
      </c>
      <c r="G61" s="22">
        <f>IFERROR(VLOOKUP($A61,'[2]07'!$W$3:$AE$59,7,FALSE),0)</f>
        <v>0</v>
      </c>
      <c r="H61" s="22">
        <f>IFERROR(VLOOKUP($A61,'[2]07'!$W$3:$AE$59,8,FALSE),0)</f>
        <v>0</v>
      </c>
      <c r="I61" s="22"/>
      <c r="J61" s="22"/>
      <c r="K61" s="22"/>
      <c r="L61" s="22"/>
      <c r="M61" s="22"/>
      <c r="N61" s="22">
        <f t="shared" si="3"/>
        <v>0</v>
      </c>
    </row>
    <row r="62" spans="1:14" hidden="1" x14ac:dyDescent="0.25">
      <c r="A62" s="3" t="s">
        <v>35</v>
      </c>
      <c r="B62" s="21">
        <f>IFERROR(VLOOKUP($A62,'[2]07'!$W$3:$AE$59,2,FALSE),0)</f>
        <v>0</v>
      </c>
      <c r="C62" s="21">
        <f>IFERROR(VLOOKUP($A62,'[2]07'!$W$3:$AE$59,3,FALSE),0)</f>
        <v>0</v>
      </c>
      <c r="D62" s="21">
        <f>IFERROR(VLOOKUP($A62,'[2]07'!$W$3:$AE$59,4,FALSE),0)</f>
        <v>0</v>
      </c>
      <c r="E62" s="21">
        <f>IFERROR(VLOOKUP($A62,'[2]07'!$W$3:$AE$59,5,FALSE),0)</f>
        <v>0</v>
      </c>
      <c r="F62" s="21">
        <f>IFERROR(VLOOKUP($A62,'[2]07'!$W$3:$AE$59,6,FALSE),0)</f>
        <v>0</v>
      </c>
      <c r="G62" s="21">
        <f>IFERROR(VLOOKUP($A62,'[2]07'!$W$3:$AE$59,7,FALSE),0)</f>
        <v>0</v>
      </c>
      <c r="H62" s="21">
        <f>IFERROR(VLOOKUP($A62,'[2]07'!$W$3:$AE$59,8,FALSE),0)</f>
        <v>0</v>
      </c>
      <c r="I62" s="21"/>
      <c r="J62" s="21"/>
      <c r="K62" s="21"/>
      <c r="L62" s="21"/>
      <c r="M62" s="21"/>
      <c r="N62" s="22">
        <f t="shared" si="3"/>
        <v>0</v>
      </c>
    </row>
    <row r="63" spans="1:14" x14ac:dyDescent="0.25">
      <c r="A63" s="3" t="s">
        <v>36</v>
      </c>
      <c r="B63" s="21">
        <f>IFERROR(VLOOKUP($A63,'[2]07'!$W$3:$AE$59,2,FALSE),0)</f>
        <v>0</v>
      </c>
      <c r="C63" s="21">
        <f>IFERROR(VLOOKUP($A63,'[2]07'!$W$3:$AE$59,3,FALSE),0)</f>
        <v>0</v>
      </c>
      <c r="D63" s="21">
        <f>IFERROR(VLOOKUP($A63,'[2]07'!$W$3:$AE$59,4,FALSE),0)</f>
        <v>0</v>
      </c>
      <c r="E63" s="21">
        <f>IFERROR(VLOOKUP($A63,'[2]07'!$W$3:$AE$59,5,FALSE),0)</f>
        <v>0</v>
      </c>
      <c r="F63" s="21">
        <f>IFERROR(VLOOKUP($A63,'[2]07'!$W$3:$AE$59,6,FALSE),0)</f>
        <v>0</v>
      </c>
      <c r="G63" s="21">
        <f>IFERROR(VLOOKUP($A63,'[2]07'!$W$3:$AE$59,7,FALSE),0)</f>
        <v>0</v>
      </c>
      <c r="H63" s="21">
        <f>IFERROR(VLOOKUP($A63,'[2]07'!$W$3:$AE$59,8,FALSE),0)</f>
        <v>0</v>
      </c>
      <c r="I63" s="21"/>
      <c r="J63" s="21"/>
      <c r="K63" s="21"/>
      <c r="L63" s="21"/>
      <c r="M63" s="21"/>
      <c r="N63" s="22">
        <f t="shared" si="3"/>
        <v>0</v>
      </c>
    </row>
    <row r="64" spans="1:14" x14ac:dyDescent="0.25">
      <c r="A64" s="3" t="s">
        <v>37</v>
      </c>
      <c r="B64" s="21">
        <f>IFERROR(VLOOKUP($A64,'[2]07'!$W$3:$AE$59,2,FALSE),0)</f>
        <v>0</v>
      </c>
      <c r="C64" s="21">
        <f>IFERROR(VLOOKUP($A64,'[2]07'!$W$3:$AE$59,3,FALSE),0)</f>
        <v>0</v>
      </c>
      <c r="D64" s="21">
        <f>IFERROR(VLOOKUP($A64,'[2]07'!$W$3:$AE$59,4,FALSE),0)</f>
        <v>0</v>
      </c>
      <c r="E64" s="21">
        <f>IFERROR(VLOOKUP($A64,'[2]07'!$W$3:$AE$59,5,FALSE),0)</f>
        <v>0</v>
      </c>
      <c r="F64" s="21">
        <f>IFERROR(VLOOKUP($A64,'[2]07'!$W$3:$AE$59,6,FALSE),0)</f>
        <v>0</v>
      </c>
      <c r="G64" s="21">
        <f>IFERROR(VLOOKUP($A64,'[2]07'!$W$3:$AE$59,7,FALSE),0)</f>
        <v>0</v>
      </c>
      <c r="H64" s="21">
        <f>IFERROR(VLOOKUP($A64,'[2]07'!$W$3:$AE$59,8,FALSE),0)</f>
        <v>0</v>
      </c>
      <c r="I64" s="21"/>
      <c r="J64" s="21"/>
      <c r="K64" s="21"/>
      <c r="L64" s="21"/>
      <c r="M64" s="21"/>
      <c r="N64" s="22">
        <f t="shared" si="3"/>
        <v>0</v>
      </c>
    </row>
    <row r="65" spans="1:14" x14ac:dyDescent="0.25">
      <c r="A65" s="3" t="s">
        <v>38</v>
      </c>
      <c r="B65" s="21">
        <f>IFERROR(VLOOKUP($A65,'[2]07'!$W$3:$AE$59,2,FALSE),0)</f>
        <v>0</v>
      </c>
      <c r="C65" s="21">
        <f>IFERROR(VLOOKUP($A65,'[2]07'!$W$3:$AE$59,3,FALSE),0)</f>
        <v>0</v>
      </c>
      <c r="D65" s="21">
        <f>IFERROR(VLOOKUP($A65,'[2]07'!$W$3:$AE$59,4,FALSE),0)</f>
        <v>0</v>
      </c>
      <c r="E65" s="21">
        <f>IFERROR(VLOOKUP($A65,'[2]07'!$W$3:$AE$59,5,FALSE),0)</f>
        <v>0</v>
      </c>
      <c r="F65" s="21">
        <f>IFERROR(VLOOKUP($A65,'[2]07'!$W$3:$AE$59,6,FALSE),0)</f>
        <v>0</v>
      </c>
      <c r="G65" s="21">
        <f>IFERROR(VLOOKUP($A65,'[2]07'!$W$3:$AE$59,7,FALSE),0)</f>
        <v>0</v>
      </c>
      <c r="H65" s="21">
        <f>IFERROR(VLOOKUP($A65,'[2]07'!$W$3:$AE$59,8,FALSE),0)</f>
        <v>0</v>
      </c>
      <c r="I65" s="21"/>
      <c r="J65" s="21"/>
      <c r="K65" s="21"/>
      <c r="L65" s="21"/>
      <c r="M65" s="21"/>
      <c r="N65" s="22">
        <f t="shared" si="3"/>
        <v>0</v>
      </c>
    </row>
    <row r="66" spans="1:14" x14ac:dyDescent="0.25">
      <c r="A66" s="3" t="s">
        <v>39</v>
      </c>
      <c r="B66" s="21">
        <f>IFERROR(VLOOKUP($A66,'[2]07'!$W$3:$AE$59,2,FALSE),0)</f>
        <v>0</v>
      </c>
      <c r="C66" s="21">
        <f>IFERROR(VLOOKUP($A66,'[2]07'!$W$3:$AE$59,3,FALSE),0)</f>
        <v>0</v>
      </c>
      <c r="D66" s="21">
        <f>IFERROR(VLOOKUP($A66,'[2]07'!$W$3:$AE$59,4,FALSE),0)</f>
        <v>0</v>
      </c>
      <c r="E66" s="21">
        <f>IFERROR(VLOOKUP($A66,'[2]07'!$W$3:$AE$59,5,FALSE),0)</f>
        <v>0</v>
      </c>
      <c r="F66" s="21">
        <f>IFERROR(VLOOKUP($A66,'[2]07'!$W$3:$AE$59,6,FALSE),0)</f>
        <v>0</v>
      </c>
      <c r="G66" s="21">
        <f>IFERROR(VLOOKUP($A66,'[2]07'!$W$3:$AE$59,7,FALSE),0)</f>
        <v>0</v>
      </c>
      <c r="H66" s="21">
        <f>IFERROR(VLOOKUP($A66,'[2]07'!$W$3:$AE$59,8,FALSE),0)</f>
        <v>0</v>
      </c>
      <c r="I66" s="21"/>
      <c r="J66" s="21"/>
      <c r="K66" s="21"/>
      <c r="L66" s="21"/>
      <c r="M66" s="21"/>
      <c r="N66" s="22">
        <f t="shared" si="3"/>
        <v>0</v>
      </c>
    </row>
    <row r="67" spans="1:14" x14ac:dyDescent="0.25">
      <c r="A67" s="3" t="s">
        <v>40</v>
      </c>
      <c r="B67" s="21">
        <f>IFERROR(VLOOKUP($A67,'[2]07'!$W$3:$AE$59,2,FALSE),0)</f>
        <v>1</v>
      </c>
      <c r="C67" s="21">
        <f>IFERROR(VLOOKUP($A67,'[2]07'!$W$3:$AE$59,3,FALSE),0)</f>
        <v>0</v>
      </c>
      <c r="D67" s="21">
        <f>IFERROR(VLOOKUP($A67,'[2]07'!$W$3:$AE$59,4,FALSE),0)</f>
        <v>1</v>
      </c>
      <c r="E67" s="21">
        <f>IFERROR(VLOOKUP($A67,'[2]07'!$W$3:$AE$59,5,FALSE),0)</f>
        <v>1</v>
      </c>
      <c r="F67" s="21">
        <f>IFERROR(VLOOKUP($A67,'[2]07'!$W$3:$AE$59,6,FALSE),0)</f>
        <v>3</v>
      </c>
      <c r="G67" s="21">
        <f>IFERROR(VLOOKUP($A67,'[2]07'!$W$3:$AE$59,7,FALSE),0)</f>
        <v>2</v>
      </c>
      <c r="H67" s="21">
        <f>IFERROR(VLOOKUP($A67,'[2]07'!$W$3:$AE$59,8,FALSE),0)</f>
        <v>2</v>
      </c>
      <c r="I67" s="21"/>
      <c r="J67" s="21"/>
      <c r="K67" s="21"/>
      <c r="L67" s="21"/>
      <c r="M67" s="21"/>
      <c r="N67" s="22">
        <f t="shared" si="3"/>
        <v>10</v>
      </c>
    </row>
    <row r="68" spans="1:14" x14ac:dyDescent="0.25">
      <c r="A68" s="3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2"/>
    </row>
    <row r="69" spans="1:14" x14ac:dyDescent="0.25">
      <c r="A69" s="3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2"/>
    </row>
    <row r="70" spans="1:14" x14ac:dyDescent="0.25">
      <c r="A70" s="3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2"/>
    </row>
    <row r="71" spans="1:14" x14ac:dyDescent="0.25">
      <c r="A71" s="3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2"/>
    </row>
    <row r="72" spans="1:14" x14ac:dyDescent="0.25">
      <c r="A72" s="3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2"/>
    </row>
    <row r="73" spans="1:14" x14ac:dyDescent="0.25">
      <c r="A73" s="3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2"/>
    </row>
    <row r="74" spans="1:14" x14ac:dyDescent="0.25">
      <c r="A74" s="3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2"/>
    </row>
    <row r="75" spans="1:14" x14ac:dyDescent="0.25">
      <c r="A75" s="3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2"/>
    </row>
    <row r="76" spans="1:14" x14ac:dyDescent="0.25">
      <c r="A76" s="3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2"/>
    </row>
    <row r="77" spans="1:14" x14ac:dyDescent="0.25">
      <c r="A77" s="3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2"/>
    </row>
    <row r="78" spans="1:14" x14ac:dyDescent="0.25">
      <c r="A78" s="3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2"/>
    </row>
    <row r="79" spans="1:14" x14ac:dyDescent="0.25">
      <c r="A79" s="3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2"/>
    </row>
    <row r="80" spans="1:14" ht="15.75" thickBot="1" x14ac:dyDescent="0.3"/>
    <row r="81" spans="1:14" x14ac:dyDescent="0.25">
      <c r="A81" s="39" t="s">
        <v>0</v>
      </c>
      <c r="B81" s="42" t="s">
        <v>113</v>
      </c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4"/>
    </row>
    <row r="82" spans="1:14" ht="15.75" thickBot="1" x14ac:dyDescent="0.3">
      <c r="A82" s="40"/>
      <c r="B82" s="45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7"/>
    </row>
    <row r="83" spans="1:14" ht="15.75" thickBot="1" x14ac:dyDescent="0.3">
      <c r="A83" s="41"/>
      <c r="B83" s="7" t="s">
        <v>9</v>
      </c>
      <c r="C83" s="8" t="s">
        <v>10</v>
      </c>
      <c r="D83" s="9" t="s">
        <v>11</v>
      </c>
      <c r="E83" s="9" t="s">
        <v>12</v>
      </c>
      <c r="F83" s="9" t="s">
        <v>13</v>
      </c>
      <c r="G83" s="9" t="s">
        <v>14</v>
      </c>
      <c r="H83" s="9" t="s">
        <v>15</v>
      </c>
      <c r="I83" s="9" t="s">
        <v>16</v>
      </c>
      <c r="J83" s="9" t="s">
        <v>17</v>
      </c>
      <c r="K83" s="9" t="s">
        <v>18</v>
      </c>
      <c r="L83" s="9" t="s">
        <v>19</v>
      </c>
      <c r="M83" s="9" t="s">
        <v>20</v>
      </c>
      <c r="N83" s="10" t="s">
        <v>29</v>
      </c>
    </row>
    <row r="84" spans="1:14" x14ac:dyDescent="0.25">
      <c r="A84" s="1" t="s">
        <v>2</v>
      </c>
      <c r="B84" s="19">
        <f>IFERROR(VLOOKUP($A84,'[2]07'!$AM$3:$AT$52,2,FALSE),0)</f>
        <v>99</v>
      </c>
      <c r="C84" s="19">
        <f>IFERROR(VLOOKUP($A84,'[2]07'!$AM$3:$AT$52,3,FALSE),0)</f>
        <v>103</v>
      </c>
      <c r="D84" s="19">
        <f>IFERROR(VLOOKUP($A84,'[2]07'!$AM$3:$AT$52,4,FALSE),0)</f>
        <v>119</v>
      </c>
      <c r="E84" s="19">
        <f>IFERROR(VLOOKUP($A84,'[2]07'!$AM$3:$AT$52,5,FALSE),0)</f>
        <v>242</v>
      </c>
      <c r="F84" s="19">
        <f>IFERROR(VLOOKUP($A84,'[2]07'!$AM$3:$AT$52,6,FALSE),0)</f>
        <v>194</v>
      </c>
      <c r="G84" s="19">
        <f>IFERROR(VLOOKUP($A84,'[2]07'!$AM$3:$AT$52,7,FALSE),0)</f>
        <v>177</v>
      </c>
      <c r="H84" s="19">
        <f>IFERROR(VLOOKUP($A84,'[2]07'!$AM$3:$AT$52,8,FALSE),0)</f>
        <v>934</v>
      </c>
      <c r="I84" s="19"/>
      <c r="J84" s="19"/>
      <c r="K84" s="19"/>
      <c r="L84" s="19"/>
      <c r="M84" s="19"/>
      <c r="N84" s="19">
        <f>SUM(B84:M84)</f>
        <v>1868</v>
      </c>
    </row>
    <row r="85" spans="1:14" x14ac:dyDescent="0.25">
      <c r="A85" s="1" t="s">
        <v>102</v>
      </c>
      <c r="B85" s="19">
        <f>IFERROR(VLOOKUP($A85,'[2]07'!$AM$3:$AT$52,2,FALSE),0)</f>
        <v>0</v>
      </c>
      <c r="C85" s="19">
        <f>IFERROR(VLOOKUP($A85,'[2]07'!$AM$3:$AT$52,3,FALSE),0)</f>
        <v>0</v>
      </c>
      <c r="D85" s="19">
        <f>IFERROR(VLOOKUP($A85,'[2]07'!$AM$3:$AT$52,4,FALSE),0)</f>
        <v>0</v>
      </c>
      <c r="E85" s="19">
        <f>IFERROR(VLOOKUP($A85,'[2]07'!$AM$3:$AT$52,5,FALSE),0)</f>
        <v>1</v>
      </c>
      <c r="F85" s="19">
        <f>IFERROR(VLOOKUP($A85,'[2]07'!$AM$3:$AT$52,6,FALSE),0)</f>
        <v>0</v>
      </c>
      <c r="G85" s="19">
        <f>IFERROR(VLOOKUP($A85,'[2]07'!$AM$3:$AT$52,7,FALSE),0)</f>
        <v>0</v>
      </c>
      <c r="H85" s="19">
        <f>IFERROR(VLOOKUP($A85,'[2]07'!$AM$3:$AT$52,8,FALSE),0)</f>
        <v>1</v>
      </c>
      <c r="I85" s="19"/>
      <c r="J85" s="19"/>
      <c r="K85" s="19"/>
      <c r="L85" s="19"/>
      <c r="M85" s="19"/>
      <c r="N85" s="19">
        <f t="shared" ref="N85:N97" si="4">SUM(B85:M85)</f>
        <v>2</v>
      </c>
    </row>
    <row r="86" spans="1:14" x14ac:dyDescent="0.25">
      <c r="A86" s="2" t="s">
        <v>3</v>
      </c>
      <c r="B86" s="19">
        <f>IFERROR(VLOOKUP($A86,'[2]07'!$AM$3:$AT$52,2,FALSE),0)</f>
        <v>0</v>
      </c>
      <c r="C86" s="19">
        <f>IFERROR(VLOOKUP($A86,'[2]07'!$AM$3:$AT$52,3,FALSE),0)</f>
        <v>0</v>
      </c>
      <c r="D86" s="19">
        <f>IFERROR(VLOOKUP($A86,'[2]07'!$AM$3:$AT$52,4,FALSE),0)</f>
        <v>8</v>
      </c>
      <c r="E86" s="19">
        <f>IFERROR(VLOOKUP($A86,'[2]07'!$AM$3:$AT$52,5,FALSE),0)</f>
        <v>14</v>
      </c>
      <c r="F86" s="19">
        <f>IFERROR(VLOOKUP($A86,'[2]07'!$AM$3:$AT$52,6,FALSE),0)</f>
        <v>22</v>
      </c>
      <c r="G86" s="19">
        <f>IFERROR(VLOOKUP($A86,'[2]07'!$AM$3:$AT$52,7,FALSE),0)</f>
        <v>17</v>
      </c>
      <c r="H86" s="19">
        <f>IFERROR(VLOOKUP($A86,'[2]07'!$AM$3:$AT$52,8,FALSE),0)</f>
        <v>61</v>
      </c>
      <c r="I86" s="19"/>
      <c r="J86" s="19"/>
      <c r="K86" s="19"/>
      <c r="L86" s="19"/>
      <c r="M86" s="19"/>
      <c r="N86" s="19">
        <f t="shared" si="4"/>
        <v>122</v>
      </c>
    </row>
    <row r="87" spans="1:14" x14ac:dyDescent="0.25">
      <c r="A87" s="2" t="s">
        <v>30</v>
      </c>
      <c r="B87" s="19">
        <f>IFERROR(VLOOKUP($A87,'[2]07'!$AM$3:$AT$52,2,FALSE),0)</f>
        <v>0</v>
      </c>
      <c r="C87" s="19">
        <f>IFERROR(VLOOKUP($A87,'[2]07'!$AM$3:$AT$52,3,FALSE),0)</f>
        <v>0</v>
      </c>
      <c r="D87" s="19">
        <f>IFERROR(VLOOKUP($A87,'[2]07'!$AM$3:$AT$52,4,FALSE),0)</f>
        <v>0</v>
      </c>
      <c r="E87" s="19">
        <f>IFERROR(VLOOKUP($A87,'[2]07'!$AM$3:$AT$52,5,FALSE),0)</f>
        <v>4</v>
      </c>
      <c r="F87" s="19">
        <f>IFERROR(VLOOKUP($A87,'[2]07'!$AM$3:$AT$52,6,FALSE),0)</f>
        <v>7</v>
      </c>
      <c r="G87" s="19">
        <f>IFERROR(VLOOKUP($A87,'[2]07'!$AM$3:$AT$52,7,FALSE),0)</f>
        <v>13</v>
      </c>
      <c r="H87" s="19">
        <f>IFERROR(VLOOKUP($A87,'[2]07'!$AM$3:$AT$52,8,FALSE),0)</f>
        <v>24</v>
      </c>
      <c r="I87" s="19"/>
      <c r="J87" s="19"/>
      <c r="K87" s="19"/>
      <c r="L87" s="19"/>
      <c r="M87" s="19"/>
      <c r="N87" s="19">
        <f t="shared" si="4"/>
        <v>48</v>
      </c>
    </row>
    <row r="88" spans="1:14" x14ac:dyDescent="0.25">
      <c r="A88" s="2" t="s">
        <v>31</v>
      </c>
      <c r="B88" s="19">
        <f>IFERROR(VLOOKUP($A88,'[2]07'!$AM$3:$AT$52,2,FALSE),0)</f>
        <v>0</v>
      </c>
      <c r="C88" s="19">
        <f>IFERROR(VLOOKUP($A88,'[2]07'!$AM$3:$AT$52,3,FALSE),0)</f>
        <v>0</v>
      </c>
      <c r="D88" s="19">
        <f>IFERROR(VLOOKUP($A88,'[2]07'!$AM$3:$AT$52,4,FALSE),0)</f>
        <v>0</v>
      </c>
      <c r="E88" s="19">
        <f>IFERROR(VLOOKUP($A88,'[2]07'!$AM$3:$AT$52,5,FALSE),0)</f>
        <v>0</v>
      </c>
      <c r="F88" s="19">
        <f>IFERROR(VLOOKUP($A88,'[2]07'!$AM$3:$AT$52,6,FALSE),0)</f>
        <v>1</v>
      </c>
      <c r="G88" s="19">
        <f>IFERROR(VLOOKUP($A88,'[2]07'!$AM$3:$AT$52,7,FALSE),0)</f>
        <v>1</v>
      </c>
      <c r="H88" s="19">
        <f>IFERROR(VLOOKUP($A88,'[2]07'!$AM$3:$AT$52,8,FALSE),0)</f>
        <v>2</v>
      </c>
      <c r="I88" s="19"/>
      <c r="J88" s="19"/>
      <c r="K88" s="19"/>
      <c r="L88" s="19"/>
      <c r="M88" s="19"/>
      <c r="N88" s="19">
        <f t="shared" si="4"/>
        <v>4</v>
      </c>
    </row>
    <row r="89" spans="1:14" x14ac:dyDescent="0.25">
      <c r="A89" s="2" t="s">
        <v>32</v>
      </c>
      <c r="B89" s="19">
        <f>IFERROR(VLOOKUP($A89,'[2]07'!$AM$3:$AT$52,2,FALSE),0)</f>
        <v>0</v>
      </c>
      <c r="C89" s="19">
        <f>IFERROR(VLOOKUP($A89,'[2]07'!$AM$3:$AT$52,3,FALSE),0)</f>
        <v>0</v>
      </c>
      <c r="D89" s="19">
        <f>IFERROR(VLOOKUP($A89,'[2]07'!$AM$3:$AT$52,4,FALSE),0)</f>
        <v>4</v>
      </c>
      <c r="E89" s="19">
        <f>IFERROR(VLOOKUP($A89,'[2]07'!$AM$3:$AT$52,5,FALSE),0)</f>
        <v>0</v>
      </c>
      <c r="F89" s="19">
        <f>IFERROR(VLOOKUP($A89,'[2]07'!$AM$3:$AT$52,6,FALSE),0)</f>
        <v>4</v>
      </c>
      <c r="G89" s="19">
        <f>IFERROR(VLOOKUP($A89,'[2]07'!$AM$3:$AT$52,7,FALSE),0)</f>
        <v>2</v>
      </c>
      <c r="H89" s="19">
        <f>IFERROR(VLOOKUP($A89,'[2]07'!$AM$3:$AT$52,8,FALSE),0)</f>
        <v>10</v>
      </c>
      <c r="I89" s="19"/>
      <c r="J89" s="19"/>
      <c r="K89" s="19"/>
      <c r="L89" s="19"/>
      <c r="M89" s="19"/>
      <c r="N89" s="19">
        <f t="shared" si="4"/>
        <v>20</v>
      </c>
    </row>
    <row r="90" spans="1:14" x14ac:dyDescent="0.25">
      <c r="A90" s="3" t="s">
        <v>8</v>
      </c>
      <c r="B90" s="19">
        <f>IFERROR(VLOOKUP($A90,'[2]07'!$AM$3:$AT$52,2,FALSE),0)</f>
        <v>0</v>
      </c>
      <c r="C90" s="19">
        <f>IFERROR(VLOOKUP($A90,'[2]07'!$AM$3:$AT$52,3,FALSE),0)</f>
        <v>0</v>
      </c>
      <c r="D90" s="20">
        <f>IFERROR(VLOOKUP($A90,'[2]07'!$AM$3:$AT$52,4,FALSE),0)</f>
        <v>0</v>
      </c>
      <c r="E90" s="20">
        <f>IFERROR(VLOOKUP($A90,'[2]07'!$AM$3:$AT$52,5,FALSE),0)</f>
        <v>0</v>
      </c>
      <c r="F90" s="20">
        <f>IFERROR(VLOOKUP($A90,'[2]07'!$AM$3:$AT$52,6,FALSE),0)</f>
        <v>0</v>
      </c>
      <c r="G90" s="20">
        <f>IFERROR(VLOOKUP($A90,'[2]07'!$AM$3:$AT$52,7,FALSE),0)</f>
        <v>0</v>
      </c>
      <c r="H90" s="20">
        <f>IFERROR(VLOOKUP($A90,'[2]07'!$AM$3:$AT$52,8,FALSE),0)</f>
        <v>0</v>
      </c>
      <c r="I90" s="20"/>
      <c r="J90" s="20"/>
      <c r="K90" s="20"/>
      <c r="L90" s="20"/>
      <c r="M90" s="20"/>
      <c r="N90" s="19">
        <f t="shared" si="4"/>
        <v>0</v>
      </c>
    </row>
    <row r="91" spans="1:14" x14ac:dyDescent="0.25">
      <c r="A91" s="1" t="s">
        <v>33</v>
      </c>
      <c r="B91" s="19">
        <f>IFERROR(VLOOKUP($A91,'[2]07'!$AM$3:$AT$52,2,FALSE),0)</f>
        <v>0</v>
      </c>
      <c r="C91" s="19">
        <f>IFERROR(VLOOKUP($A91,'[2]07'!$AM$3:$AT$52,3,FALSE),0)</f>
        <v>0</v>
      </c>
      <c r="D91" s="19">
        <f>IFERROR(VLOOKUP($A91,'[2]07'!$AM$3:$AT$52,4,FALSE),0)</f>
        <v>13</v>
      </c>
      <c r="E91" s="19">
        <f>IFERROR(VLOOKUP($A91,'[2]07'!$AM$3:$AT$52,5,FALSE),0)</f>
        <v>13</v>
      </c>
      <c r="F91" s="19">
        <f>IFERROR(VLOOKUP($A91,'[2]07'!$AM$3:$AT$52,6,FALSE),0)</f>
        <v>11</v>
      </c>
      <c r="G91" s="19">
        <f>IFERROR(VLOOKUP($A91,'[2]07'!$AM$3:$AT$52,7,FALSE),0)</f>
        <v>5</v>
      </c>
      <c r="H91" s="19">
        <f>IFERROR(VLOOKUP($A91,'[2]07'!$AM$3:$AT$52,8,FALSE),0)</f>
        <v>42</v>
      </c>
      <c r="I91" s="19"/>
      <c r="J91" s="19"/>
      <c r="K91" s="19"/>
      <c r="L91" s="19"/>
      <c r="M91" s="19"/>
      <c r="N91" s="19">
        <f t="shared" si="4"/>
        <v>84</v>
      </c>
    </row>
    <row r="92" spans="1:14" x14ac:dyDescent="0.25">
      <c r="A92" s="3" t="s">
        <v>7</v>
      </c>
      <c r="B92" s="19">
        <f>IFERROR(VLOOKUP($A92,'[2]07'!$AM$3:$AT$52,2,FALSE),0)</f>
        <v>0</v>
      </c>
      <c r="C92" s="19">
        <f>IFERROR(VLOOKUP($A92,'[2]07'!$AM$3:$AT$52,3,FALSE),0)</f>
        <v>0</v>
      </c>
      <c r="D92" s="20">
        <f>IFERROR(VLOOKUP($A92,'[2]07'!$AM$3:$AT$52,4,FALSE),0)</f>
        <v>0</v>
      </c>
      <c r="E92" s="20">
        <f>IFERROR(VLOOKUP($A92,'[2]07'!$AM$3:$AT$52,5,FALSE),0)</f>
        <v>0</v>
      </c>
      <c r="F92" s="20">
        <f>IFERROR(VLOOKUP($A92,'[2]07'!$AM$3:$AT$52,6,FALSE),0)</f>
        <v>0</v>
      </c>
      <c r="G92" s="20">
        <f>IFERROR(VLOOKUP($A92,'[2]07'!$AM$3:$AT$52,7,FALSE),0)</f>
        <v>0</v>
      </c>
      <c r="H92" s="20">
        <f>IFERROR(VLOOKUP($A92,'[2]07'!$AM$3:$AT$52,8,FALSE),0)</f>
        <v>0</v>
      </c>
      <c r="I92" s="20"/>
      <c r="J92" s="20"/>
      <c r="K92" s="20"/>
      <c r="L92" s="20"/>
      <c r="M92" s="20"/>
      <c r="N92" s="19">
        <f t="shared" si="4"/>
        <v>0</v>
      </c>
    </row>
    <row r="93" spans="1:14" x14ac:dyDescent="0.25">
      <c r="A93" s="4" t="s">
        <v>6</v>
      </c>
      <c r="B93" s="19">
        <f>IFERROR(VLOOKUP($A93,'[2]07'!$AM$3:$AT$52,2,FALSE),0)</f>
        <v>0</v>
      </c>
      <c r="C93" s="19">
        <f>IFERROR(VLOOKUP($A93,'[2]07'!$AM$3:$AT$52,3,FALSE),0)</f>
        <v>0</v>
      </c>
      <c r="D93" s="20">
        <f>IFERROR(VLOOKUP($A93,'[2]07'!$AM$3:$AT$52,4,FALSE),0)</f>
        <v>0</v>
      </c>
      <c r="E93" s="19">
        <f>IFERROR(VLOOKUP($A93,'[2]07'!$AM$3:$AT$52,5,FALSE),0)</f>
        <v>0</v>
      </c>
      <c r="F93" s="19">
        <f>IFERROR(VLOOKUP($A93,'[2]07'!$AM$3:$AT$52,6,FALSE),0)</f>
        <v>0</v>
      </c>
      <c r="G93" s="19">
        <f>IFERROR(VLOOKUP($A93,'[2]07'!$AM$3:$AT$52,7,FALSE),0)</f>
        <v>0</v>
      </c>
      <c r="H93" s="19">
        <f>IFERROR(VLOOKUP($A93,'[2]07'!$AM$3:$AT$52,8,FALSE),0)</f>
        <v>0</v>
      </c>
      <c r="I93" s="19"/>
      <c r="J93" s="19"/>
      <c r="K93" s="19"/>
      <c r="L93" s="19"/>
      <c r="M93" s="19"/>
      <c r="N93" s="19">
        <f t="shared" si="4"/>
        <v>0</v>
      </c>
    </row>
    <row r="94" spans="1:14" x14ac:dyDescent="0.25">
      <c r="A94" s="1" t="s">
        <v>4</v>
      </c>
      <c r="B94" s="19">
        <f>IFERROR(VLOOKUP($A94,'[2]07'!$AM$3:$AT$52,2,FALSE),0)</f>
        <v>0</v>
      </c>
      <c r="C94" s="19">
        <f>IFERROR(VLOOKUP($A94,'[2]07'!$AM$3:$AT$52,3,FALSE),0)</f>
        <v>0</v>
      </c>
      <c r="D94" s="20">
        <f>IFERROR(VLOOKUP($A94,'[2]07'!$AM$3:$AT$52,4,FALSE),0)</f>
        <v>0</v>
      </c>
      <c r="E94" s="19">
        <f>IFERROR(VLOOKUP($A94,'[2]07'!$AM$3:$AT$52,5,FALSE),0)</f>
        <v>0</v>
      </c>
      <c r="F94" s="19">
        <f>IFERROR(VLOOKUP($A94,'[2]07'!$AM$3:$AT$52,6,FALSE),0)</f>
        <v>1</v>
      </c>
      <c r="G94" s="19">
        <f>IFERROR(VLOOKUP($A94,'[2]07'!$AM$3:$AT$52,7,FALSE),0)</f>
        <v>13</v>
      </c>
      <c r="H94" s="19">
        <f>IFERROR(VLOOKUP($A94,'[2]07'!$AM$3:$AT$52,8,FALSE),0)</f>
        <v>14</v>
      </c>
      <c r="I94" s="19"/>
      <c r="J94" s="19"/>
      <c r="K94" s="19"/>
      <c r="L94" s="19"/>
      <c r="M94" s="19"/>
      <c r="N94" s="19">
        <f t="shared" si="4"/>
        <v>28</v>
      </c>
    </row>
    <row r="95" spans="1:14" x14ac:dyDescent="0.25">
      <c r="A95" s="3" t="s">
        <v>28</v>
      </c>
      <c r="B95" s="21">
        <f>IFERROR(VLOOKUP($A95,'[2]07'!$AM$3:$AT$52,2,FALSE),0)</f>
        <v>0</v>
      </c>
      <c r="C95" s="21">
        <f>IFERROR(VLOOKUP($A95,'[2]07'!$AM$3:$AT$52,3,FALSE),0)</f>
        <v>0</v>
      </c>
      <c r="D95" s="21">
        <f>IFERROR(VLOOKUP($A95,'[2]07'!$AM$3:$AT$52,4,FALSE),0)</f>
        <v>0</v>
      </c>
      <c r="E95" s="21">
        <f>IFERROR(VLOOKUP($A95,'[2]07'!$AM$3:$AT$52,5,FALSE),0)</f>
        <v>0</v>
      </c>
      <c r="F95" s="21">
        <f>IFERROR(VLOOKUP($A95,'[2]07'!$AM$3:$AT$52,6,FALSE),0)</f>
        <v>11</v>
      </c>
      <c r="G95" s="21">
        <f>IFERROR(VLOOKUP($A95,'[2]07'!$AM$3:$AT$52,7,FALSE),0)</f>
        <v>6</v>
      </c>
      <c r="H95" s="21">
        <f>IFERROR(VLOOKUP($A95,'[2]07'!$AM$3:$AT$52,8,FALSE),0)</f>
        <v>17</v>
      </c>
      <c r="I95" s="21"/>
      <c r="J95" s="21"/>
      <c r="K95" s="21"/>
      <c r="L95" s="21"/>
      <c r="M95" s="21"/>
      <c r="N95" s="19">
        <f t="shared" si="4"/>
        <v>34</v>
      </c>
    </row>
    <row r="96" spans="1:14" x14ac:dyDescent="0.25">
      <c r="A96" s="3" t="s">
        <v>27</v>
      </c>
      <c r="B96" s="21">
        <f>IFERROR(VLOOKUP($A96,'[2]07'!$AM$3:$AT$52,2,FALSE),0)</f>
        <v>0</v>
      </c>
      <c r="C96" s="21">
        <f>IFERROR(VLOOKUP($A96,'[2]07'!$AM$3:$AT$52,3,FALSE),0)</f>
        <v>0</v>
      </c>
      <c r="D96" s="21">
        <f>IFERROR(VLOOKUP($A96,'[2]07'!$AM$3:$AT$52,4,FALSE),0)-D107</f>
        <v>0</v>
      </c>
      <c r="E96" s="21">
        <f>IFERROR(VLOOKUP($A96,'[2]07'!$AM$3:$AT$52,5,FALSE),0)</f>
        <v>1</v>
      </c>
      <c r="F96" s="21">
        <f>IFERROR(VLOOKUP($A96,'[2]07'!$AM$3:$AT$52,6,FALSE),0)</f>
        <v>1</v>
      </c>
      <c r="G96" s="21">
        <f>IFERROR(VLOOKUP($A96,'[2]07'!$AM$3:$AT$52,7,FALSE),0)</f>
        <v>1</v>
      </c>
      <c r="H96" s="21">
        <f>IFERROR(VLOOKUP($A96,'[2]07'!$AM$3:$AT$52,8,FALSE),0)-H107</f>
        <v>3</v>
      </c>
      <c r="I96" s="21"/>
      <c r="J96" s="21"/>
      <c r="K96" s="21"/>
      <c r="L96" s="21"/>
      <c r="M96" s="21"/>
      <c r="N96" s="19">
        <f t="shared" si="4"/>
        <v>6</v>
      </c>
    </row>
    <row r="97" spans="1:14" ht="15.75" thickBot="1" x14ac:dyDescent="0.3">
      <c r="A97" s="3" t="s">
        <v>5</v>
      </c>
      <c r="B97" s="21">
        <f>IFERROR(VLOOKUP($A97,'[2]07'!$AM$3:$AT$52,2,FALSE),0)</f>
        <v>0</v>
      </c>
      <c r="C97" s="21">
        <f>IFERROR(VLOOKUP($A97,'[2]07'!$AM$3:$AT$52,3,FALSE),0)</f>
        <v>0</v>
      </c>
      <c r="D97" s="21">
        <f>IFERROR(VLOOKUP($A97,'[2]07'!$AM$3:$AT$52,4,FALSE),0)</f>
        <v>0</v>
      </c>
      <c r="E97" s="21">
        <f>IFERROR(VLOOKUP($A97,'[2]07'!$AM$3:$AT$52,5,FALSE),0)</f>
        <v>0</v>
      </c>
      <c r="F97" s="21">
        <f>IFERROR(VLOOKUP($A97,'[2]07'!$AM$3:$AT$52,6,FALSE),0)</f>
        <v>0</v>
      </c>
      <c r="G97" s="21">
        <f>IFERROR(VLOOKUP($A97,'[2]07'!$AM$3:$AT$52,7,FALSE),0)</f>
        <v>0</v>
      </c>
      <c r="H97" s="21">
        <f>IFERROR(VLOOKUP($A97,'[2]07'!$AM$3:$AT$52,8,FALSE),0)</f>
        <v>0</v>
      </c>
      <c r="I97" s="21"/>
      <c r="J97" s="21"/>
      <c r="K97" s="21"/>
      <c r="L97" s="21"/>
      <c r="M97" s="21"/>
      <c r="N97" s="19">
        <f t="shared" si="4"/>
        <v>0</v>
      </c>
    </row>
    <row r="98" spans="1:14" x14ac:dyDescent="0.25">
      <c r="A98" s="23" t="s">
        <v>34</v>
      </c>
      <c r="B98" s="48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50"/>
    </row>
    <row r="99" spans="1:14" hidden="1" x14ac:dyDescent="0.25">
      <c r="A99" s="3" t="s">
        <v>55</v>
      </c>
      <c r="B99" s="21">
        <f>IFERROR(VLOOKUP($A99,'[2]07'!$AM$3:$AT$52,2,FALSE),0)</f>
        <v>0</v>
      </c>
      <c r="C99" s="21">
        <f>IFERROR(VLOOKUP($A99,'[2]07'!$AM$3:$AT$52,3,FALSE),0)</f>
        <v>0</v>
      </c>
      <c r="D99" s="22">
        <f>IFERROR(VLOOKUP($A99,'[2]07'!$AM$3:$AT$52,4,FALSE),0)</f>
        <v>0</v>
      </c>
      <c r="E99" s="22">
        <f>IFERROR(VLOOKUP($A99,'[2]07'!$AM$3:$AT$52,5,FALSE),0)</f>
        <v>0</v>
      </c>
      <c r="F99" s="22">
        <f>IFERROR(VLOOKUP($A99,'[2]07'!$AM$3:$AT$52,6,FALSE),0)</f>
        <v>0</v>
      </c>
      <c r="G99" s="22">
        <f>IFERROR(VLOOKUP($A99,'[2]07'!$AM$3:$AT$52,7,FALSE),0)</f>
        <v>0</v>
      </c>
      <c r="H99" s="22">
        <f>IFERROR(VLOOKUP($A99,'[2]07'!$AM$3:$AT$52,8,FALSE),0)</f>
        <v>0</v>
      </c>
      <c r="I99" s="22"/>
      <c r="J99" s="22"/>
      <c r="K99" s="22"/>
      <c r="L99" s="22"/>
      <c r="M99" s="22"/>
      <c r="N99" s="22">
        <f>SUM(B99:M99)</f>
        <v>0</v>
      </c>
    </row>
    <row r="100" spans="1:14" hidden="1" x14ac:dyDescent="0.25">
      <c r="A100" s="3" t="s">
        <v>56</v>
      </c>
      <c r="B100" s="21">
        <f>IFERROR(VLOOKUP($A100,'[2]07'!$AM$3:$AT$52,2,FALSE),0)</f>
        <v>0</v>
      </c>
      <c r="C100" s="21">
        <f>IFERROR(VLOOKUP($A100,'[2]07'!$AM$3:$AT$52,3,FALSE),0)</f>
        <v>0</v>
      </c>
      <c r="D100" s="22">
        <f>IFERROR(VLOOKUP($A100,'[2]07'!$AM$3:$AT$52,4,FALSE),0)</f>
        <v>0</v>
      </c>
      <c r="E100" s="22">
        <f>IFERROR(VLOOKUP($A100,'[2]07'!$AM$3:$AT$52,5,FALSE),0)</f>
        <v>0</v>
      </c>
      <c r="F100" s="22">
        <f>IFERROR(VLOOKUP($A100,'[2]07'!$AM$3:$AT$52,6,FALSE),0)</f>
        <v>0</v>
      </c>
      <c r="G100" s="22">
        <f>IFERROR(VLOOKUP($A100,'[2]07'!$AM$3:$AT$52,7,FALSE),0)</f>
        <v>0</v>
      </c>
      <c r="H100" s="22">
        <f>IFERROR(VLOOKUP($A100,'[2]07'!$AM$3:$AT$52,8,FALSE),0)</f>
        <v>0</v>
      </c>
      <c r="I100" s="22"/>
      <c r="J100" s="22"/>
      <c r="K100" s="22"/>
      <c r="L100" s="22"/>
      <c r="M100" s="22"/>
      <c r="N100" s="22">
        <f t="shared" ref="N100:N107" si="5">SUM(B100:M100)</f>
        <v>0</v>
      </c>
    </row>
    <row r="101" spans="1:14" hidden="1" x14ac:dyDescent="0.25">
      <c r="A101" s="3" t="s">
        <v>57</v>
      </c>
      <c r="B101" s="21">
        <f>IFERROR(VLOOKUP($A101,'[2]07'!$AM$3:$AT$52,2,FALSE),0)</f>
        <v>0</v>
      </c>
      <c r="C101" s="21">
        <f>IFERROR(VLOOKUP($A101,'[2]07'!$AM$3:$AT$52,3,FALSE),0)</f>
        <v>0</v>
      </c>
      <c r="D101" s="22">
        <f>IFERROR(VLOOKUP($A101,'[2]07'!$AM$3:$AT$52,4,FALSE),0)</f>
        <v>0</v>
      </c>
      <c r="E101" s="22">
        <f>IFERROR(VLOOKUP($A101,'[2]07'!$AM$3:$AT$52,5,FALSE),0)</f>
        <v>0</v>
      </c>
      <c r="F101" s="22">
        <f>IFERROR(VLOOKUP($A101,'[2]07'!$AM$3:$AT$52,6,FALSE),0)</f>
        <v>0</v>
      </c>
      <c r="G101" s="22">
        <f>IFERROR(VLOOKUP($A101,'[2]07'!$AM$3:$AT$52,7,FALSE),0)</f>
        <v>0</v>
      </c>
      <c r="H101" s="22">
        <f>IFERROR(VLOOKUP($A101,'[2]07'!$AM$3:$AT$52,8,FALSE),0)</f>
        <v>0</v>
      </c>
      <c r="I101" s="22"/>
      <c r="J101" s="22"/>
      <c r="K101" s="22"/>
      <c r="L101" s="22"/>
      <c r="M101" s="22"/>
      <c r="N101" s="22">
        <f t="shared" si="5"/>
        <v>0</v>
      </c>
    </row>
    <row r="102" spans="1:14" hidden="1" x14ac:dyDescent="0.25">
      <c r="A102" s="3" t="s">
        <v>35</v>
      </c>
      <c r="B102" s="21">
        <f>IFERROR(VLOOKUP($A102,'[2]07'!$AM$3:$AT$52,2,FALSE),0)</f>
        <v>0</v>
      </c>
      <c r="C102" s="21">
        <f>IFERROR(VLOOKUP($A102,'[2]07'!$AM$3:$AT$52,3,FALSE),0)</f>
        <v>0</v>
      </c>
      <c r="D102" s="21">
        <f>IFERROR(VLOOKUP($A102,'[2]07'!$AM$3:$AT$52,4,FALSE),0)</f>
        <v>0</v>
      </c>
      <c r="E102" s="21">
        <f>IFERROR(VLOOKUP($A102,'[2]07'!$AM$3:$AT$52,5,FALSE),0)</f>
        <v>0</v>
      </c>
      <c r="F102" s="21">
        <f>IFERROR(VLOOKUP($A102,'[2]07'!$AM$3:$AT$52,6,FALSE),0)</f>
        <v>0</v>
      </c>
      <c r="G102" s="21">
        <f>IFERROR(VLOOKUP($A102,'[2]07'!$AM$3:$AT$52,7,FALSE),0)</f>
        <v>0</v>
      </c>
      <c r="H102" s="21">
        <f>IFERROR(VLOOKUP($A102,'[2]07'!$AM$3:$AT$52,8,FALSE),0)</f>
        <v>0</v>
      </c>
      <c r="I102" s="21"/>
      <c r="J102" s="21"/>
      <c r="K102" s="21"/>
      <c r="L102" s="21"/>
      <c r="M102" s="21"/>
      <c r="N102" s="22">
        <f t="shared" si="5"/>
        <v>0</v>
      </c>
    </row>
    <row r="103" spans="1:14" x14ac:dyDescent="0.25">
      <c r="A103" s="3" t="s">
        <v>36</v>
      </c>
      <c r="B103" s="21">
        <f>IFERROR(VLOOKUP($A103,'[2]07'!$AM$3:$AT$52,2,FALSE),0)</f>
        <v>0</v>
      </c>
      <c r="C103" s="21">
        <f>IFERROR(VLOOKUP($A103,'[2]07'!$AM$3:$AT$52,3,FALSE),0)</f>
        <v>0</v>
      </c>
      <c r="D103" s="21">
        <f>IFERROR(VLOOKUP($A103,'[2]07'!$AM$3:$AT$52,4,FALSE),0)</f>
        <v>0</v>
      </c>
      <c r="E103" s="21">
        <f>IFERROR(VLOOKUP($A103,'[2]07'!$AM$3:$AT$52,5,FALSE),0)</f>
        <v>0</v>
      </c>
      <c r="F103" s="21">
        <f>IFERROR(VLOOKUP($A103,'[2]07'!$AM$3:$AT$52,6,FALSE),0)</f>
        <v>0</v>
      </c>
      <c r="G103" s="21">
        <f>IFERROR(VLOOKUP($A103,'[2]07'!$AM$3:$AT$52,7,FALSE),0)</f>
        <v>0</v>
      </c>
      <c r="H103" s="21">
        <f>IFERROR(VLOOKUP($A103,'[2]07'!$AM$3:$AT$52,8,FALSE),0)</f>
        <v>0</v>
      </c>
      <c r="I103" s="21"/>
      <c r="J103" s="21"/>
      <c r="K103" s="21"/>
      <c r="L103" s="21"/>
      <c r="M103" s="21"/>
      <c r="N103" s="22">
        <f t="shared" si="5"/>
        <v>0</v>
      </c>
    </row>
    <row r="104" spans="1:14" x14ac:dyDescent="0.25">
      <c r="A104" s="3" t="s">
        <v>37</v>
      </c>
      <c r="B104" s="21">
        <f>IFERROR(VLOOKUP($A104,'[2]07'!$AM$3:$AT$52,2,FALSE),0)</f>
        <v>0</v>
      </c>
      <c r="C104" s="21">
        <f>IFERROR(VLOOKUP($A104,'[2]07'!$AM$3:$AT$52,3,FALSE),0)</f>
        <v>0</v>
      </c>
      <c r="D104" s="21">
        <f>IFERROR(VLOOKUP($A104,'[2]07'!$AM$3:$AT$52,4,FALSE),0)</f>
        <v>0</v>
      </c>
      <c r="E104" s="21">
        <f>IFERROR(VLOOKUP($A104,'[2]07'!$AM$3:$AT$52,5,FALSE),0)</f>
        <v>0</v>
      </c>
      <c r="F104" s="21">
        <f>IFERROR(VLOOKUP($A104,'[2]07'!$AM$3:$AT$52,6,FALSE),0)</f>
        <v>0</v>
      </c>
      <c r="G104" s="21">
        <f>IFERROR(VLOOKUP($A104,'[2]07'!$AM$3:$AT$52,7,FALSE),0)</f>
        <v>0</v>
      </c>
      <c r="H104" s="21">
        <f>IFERROR(VLOOKUP($A104,'[2]07'!$AM$3:$AT$52,8,FALSE),0)</f>
        <v>0</v>
      </c>
      <c r="I104" s="21"/>
      <c r="J104" s="21"/>
      <c r="K104" s="21"/>
      <c r="L104" s="21"/>
      <c r="M104" s="21"/>
      <c r="N104" s="22">
        <f t="shared" si="5"/>
        <v>0</v>
      </c>
    </row>
    <row r="105" spans="1:14" x14ac:dyDescent="0.25">
      <c r="A105" s="3" t="s">
        <v>38</v>
      </c>
      <c r="B105" s="21">
        <f>IFERROR(VLOOKUP($A105,'[2]07'!$AM$3:$AT$52,2,FALSE),0)</f>
        <v>0</v>
      </c>
      <c r="C105" s="21">
        <f>IFERROR(VLOOKUP($A105,'[2]07'!$AM$3:$AT$52,3,FALSE),0)</f>
        <v>0</v>
      </c>
      <c r="D105" s="21">
        <f>IFERROR(VLOOKUP($A105,'[2]07'!$AM$3:$AT$52,4,FALSE),0)</f>
        <v>0</v>
      </c>
      <c r="E105" s="21">
        <f>IFERROR(VLOOKUP($A105,'[2]07'!$AM$3:$AT$52,5,FALSE),0)</f>
        <v>0</v>
      </c>
      <c r="F105" s="21">
        <f>IFERROR(VLOOKUP($A105,'[2]07'!$AM$3:$AT$52,6,FALSE),0)</f>
        <v>0</v>
      </c>
      <c r="G105" s="21">
        <f>IFERROR(VLOOKUP($A105,'[2]07'!$AM$3:$AT$52,7,FALSE),0)</f>
        <v>0</v>
      </c>
      <c r="H105" s="21">
        <f>IFERROR(VLOOKUP($A105,'[2]07'!$AM$3:$AT$52,8,FALSE),0)</f>
        <v>0</v>
      </c>
      <c r="I105" s="21"/>
      <c r="J105" s="21"/>
      <c r="K105" s="21"/>
      <c r="L105" s="21"/>
      <c r="M105" s="21"/>
      <c r="N105" s="22">
        <f t="shared" si="5"/>
        <v>0</v>
      </c>
    </row>
    <row r="106" spans="1:14" x14ac:dyDescent="0.25">
      <c r="A106" s="3" t="s">
        <v>39</v>
      </c>
      <c r="B106" s="21">
        <f>IFERROR(VLOOKUP($A106,'[2]07'!$AM$3:$AT$52,2,FALSE),0)</f>
        <v>0</v>
      </c>
      <c r="C106" s="21">
        <f>IFERROR(VLOOKUP($A106,'[2]07'!$AM$3:$AT$52,3,FALSE),0)</f>
        <v>0</v>
      </c>
      <c r="D106" s="21">
        <f>IFERROR(VLOOKUP($A106,'[2]07'!$AM$3:$AT$52,4,FALSE),0)</f>
        <v>0</v>
      </c>
      <c r="E106" s="21">
        <f>IFERROR(VLOOKUP($A106,'[2]07'!$AM$3:$AT$52,5,FALSE),0)</f>
        <v>0</v>
      </c>
      <c r="F106" s="21">
        <f>IFERROR(VLOOKUP($A106,'[2]07'!$AM$3:$AT$52,6,FALSE),0)</f>
        <v>0</v>
      </c>
      <c r="G106" s="21">
        <f>IFERROR(VLOOKUP($A106,'[2]07'!$AM$3:$AT$52,7,FALSE),0)</f>
        <v>0</v>
      </c>
      <c r="H106" s="21">
        <f>IFERROR(VLOOKUP($A106,'[2]07'!$AM$3:$AT$52,8,FALSE),0)</f>
        <v>0</v>
      </c>
      <c r="I106" s="21"/>
      <c r="J106" s="21"/>
      <c r="K106" s="21"/>
      <c r="L106" s="21"/>
      <c r="M106" s="21"/>
      <c r="N106" s="22">
        <f t="shared" si="5"/>
        <v>0</v>
      </c>
    </row>
    <row r="107" spans="1:14" x14ac:dyDescent="0.25">
      <c r="A107" s="3" t="s">
        <v>40</v>
      </c>
      <c r="B107" s="21">
        <f>IFERROR(VLOOKUP($A107,'[2]07'!$AM$3:$AT$52,2,FALSE),0)</f>
        <v>0</v>
      </c>
      <c r="C107" s="21">
        <f>IFERROR(VLOOKUP($A107,'[2]07'!$AM$3:$AT$52,3,FALSE),0)</f>
        <v>0</v>
      </c>
      <c r="D107" s="21">
        <f>IFERROR(VLOOKUP($A107,'[2]07'!$AM$3:$AT$52,4,FALSE),0)</f>
        <v>2</v>
      </c>
      <c r="E107" s="21">
        <f>IFERROR(VLOOKUP($A107,'[2]07'!$AM$3:$AT$52,5,FALSE),0)</f>
        <v>0</v>
      </c>
      <c r="F107" s="21">
        <f>IFERROR(VLOOKUP($A107,'[2]07'!$AM$3:$AT$52,6,FALSE),0)</f>
        <v>0</v>
      </c>
      <c r="G107" s="21">
        <f>IFERROR(VLOOKUP($A107,'[2]07'!$AM$3:$AT$52,7,FALSE),0)</f>
        <v>0</v>
      </c>
      <c r="H107" s="21">
        <f>IFERROR(VLOOKUP($A107,'[2]07'!$AM$3:$AT$52,8,FALSE),0)</f>
        <v>2</v>
      </c>
      <c r="I107" s="21"/>
      <c r="J107" s="21"/>
      <c r="K107" s="21"/>
      <c r="L107" s="21"/>
      <c r="M107" s="21"/>
      <c r="N107" s="22">
        <f t="shared" si="5"/>
        <v>4</v>
      </c>
    </row>
  </sheetData>
  <mergeCells count="9">
    <mergeCell ref="B98:N98"/>
    <mergeCell ref="A41:A43"/>
    <mergeCell ref="B41:N42"/>
    <mergeCell ref="B58:N58"/>
    <mergeCell ref="A1:A3"/>
    <mergeCell ref="B1:N2"/>
    <mergeCell ref="B18:N18"/>
    <mergeCell ref="A81:A83"/>
    <mergeCell ref="B81:N82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5" max="5" width="17.85546875" bestFit="1" customWidth="1"/>
    <col min="6" max="6" width="22.140625" bestFit="1" customWidth="1"/>
    <col min="7" max="7" width="13.8554687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bestFit="1" customWidth="1"/>
    <col min="16" max="16" width="10.7109375" bestFit="1" customWidth="1"/>
    <col min="17" max="17" width="9.85546875" bestFit="1" customWidth="1"/>
    <col min="18" max="18" width="8.85546875" bestFit="1" customWidth="1"/>
    <col min="19" max="19" width="12.7109375" bestFit="1" customWidth="1"/>
    <col min="20" max="20" width="7" bestFit="1" customWidth="1"/>
    <col min="21" max="21" width="9.28515625" bestFit="1" customWidth="1"/>
    <col min="22" max="22" width="9.5703125" bestFit="1" customWidth="1"/>
    <col min="23" max="23" width="11.7109375" bestFit="1" customWidth="1"/>
    <col min="24" max="24" width="10.85546875" bestFit="1" customWidth="1"/>
    <col min="25" max="25" width="7.140625" bestFit="1" customWidth="1"/>
    <col min="26" max="26" width="12.85546875" bestFit="1" customWidth="1"/>
    <col min="27" max="27" width="16.7109375" bestFit="1" customWidth="1"/>
    <col min="28" max="28" width="18.85546875" bestFit="1" customWidth="1"/>
    <col min="29" max="29" width="15" bestFit="1" customWidth="1"/>
    <col min="30" max="30" width="6.5703125" bestFit="1" customWidth="1"/>
    <col min="31" max="31" width="10.7109375" bestFit="1" customWidth="1"/>
    <col min="32" max="32" width="9.85546875" bestFit="1" customWidth="1"/>
    <col min="33" max="33" width="8.85546875" bestFit="1" customWidth="1"/>
    <col min="34" max="34" width="12.7109375" bestFit="1" customWidth="1"/>
    <col min="35" max="35" width="7" bestFit="1" customWidth="1"/>
    <col min="36" max="36" width="9.28515625" bestFit="1" customWidth="1"/>
    <col min="37" max="37" width="9.5703125" bestFit="1" customWidth="1"/>
    <col min="38" max="38" width="11.7109375" bestFit="1" customWidth="1"/>
    <col min="39" max="39" width="10.85546875" bestFit="1" customWidth="1"/>
    <col min="40" max="40" width="7.140625" bestFit="1" customWidth="1"/>
    <col min="41" max="41" width="38.140625" bestFit="1" customWidth="1"/>
    <col min="42" max="42" width="42" bestFit="1" customWidth="1"/>
    <col min="43" max="43" width="11.7109375" bestFit="1" customWidth="1"/>
    <col min="44" max="44" width="10.140625" bestFit="1" customWidth="1"/>
    <col min="45" max="45" width="17.85546875" bestFit="1" customWidth="1"/>
    <col min="46" max="46" width="19.85546875" bestFit="1" customWidth="1"/>
    <col min="47" max="47" width="16.7109375" bestFit="1" customWidth="1"/>
    <col min="48" max="48" width="18.85546875" bestFit="1" customWidth="1"/>
    <col min="49" max="49" width="15" bestFit="1" customWidth="1"/>
    <col min="50" max="50" width="6.5703125" bestFit="1" customWidth="1"/>
    <col min="51" max="51" width="10.7109375" bestFit="1" customWidth="1"/>
    <col min="52" max="52" width="9.85546875" bestFit="1" customWidth="1"/>
    <col min="53" max="53" width="8.85546875" bestFit="1" customWidth="1"/>
    <col min="54" max="54" width="12.7109375" bestFit="1" customWidth="1"/>
    <col min="55" max="55" width="7" bestFit="1" customWidth="1"/>
    <col min="56" max="56" width="9.28515625" bestFit="1" customWidth="1"/>
    <col min="57" max="57" width="9.5703125" bestFit="1" customWidth="1"/>
    <col min="58" max="58" width="11.7109375" bestFit="1" customWidth="1"/>
    <col min="59" max="59" width="10.85546875" bestFit="1" customWidth="1"/>
    <col min="60" max="60" width="7.140625" bestFit="1" customWidth="1"/>
    <col min="61" max="61" width="45.5703125" bestFit="1" customWidth="1"/>
    <col min="62" max="62" width="12.85546875" bestFit="1" customWidth="1"/>
  </cols>
  <sheetData>
    <row r="1" spans="1:7" x14ac:dyDescent="0.25">
      <c r="A1" t="s">
        <v>96</v>
      </c>
      <c r="B1" t="s">
        <v>73</v>
      </c>
      <c r="C1" t="s">
        <v>88</v>
      </c>
      <c r="D1" t="s">
        <v>89</v>
      </c>
    </row>
    <row r="2" spans="1:7" x14ac:dyDescent="0.25">
      <c r="A2" t="s">
        <v>97</v>
      </c>
      <c r="B2" t="s">
        <v>74</v>
      </c>
      <c r="C2" t="s">
        <v>90</v>
      </c>
      <c r="D2">
        <v>118</v>
      </c>
    </row>
    <row r="3" spans="1:7" x14ac:dyDescent="0.25">
      <c r="A3" t="s">
        <v>97</v>
      </c>
      <c r="B3" t="s">
        <v>76</v>
      </c>
      <c r="C3" t="s">
        <v>90</v>
      </c>
      <c r="D3">
        <v>0</v>
      </c>
      <c r="F3" s="30" t="s">
        <v>98</v>
      </c>
      <c r="G3" t="s">
        <v>100</v>
      </c>
    </row>
    <row r="4" spans="1:7" x14ac:dyDescent="0.25">
      <c r="A4" t="s">
        <v>97</v>
      </c>
      <c r="B4" t="s">
        <v>75</v>
      </c>
      <c r="C4" t="s">
        <v>90</v>
      </c>
      <c r="D4">
        <v>118</v>
      </c>
      <c r="F4" s="31" t="s">
        <v>104</v>
      </c>
      <c r="G4" s="32">
        <v>26</v>
      </c>
    </row>
    <row r="5" spans="1:7" x14ac:dyDescent="0.25">
      <c r="A5" t="s">
        <v>97</v>
      </c>
      <c r="B5" t="s">
        <v>77</v>
      </c>
      <c r="C5" t="s">
        <v>90</v>
      </c>
      <c r="D5">
        <v>1</v>
      </c>
      <c r="F5" s="31" t="s">
        <v>97</v>
      </c>
      <c r="G5" s="32">
        <v>2505</v>
      </c>
    </row>
    <row r="6" spans="1:7" x14ac:dyDescent="0.25">
      <c r="A6" t="s">
        <v>97</v>
      </c>
      <c r="B6" t="s">
        <v>78</v>
      </c>
      <c r="C6" t="s">
        <v>90</v>
      </c>
      <c r="D6">
        <v>0</v>
      </c>
      <c r="F6" s="31" t="s">
        <v>103</v>
      </c>
      <c r="G6" s="32">
        <v>98</v>
      </c>
    </row>
    <row r="7" spans="1:7" x14ac:dyDescent="0.25">
      <c r="A7" t="s">
        <v>103</v>
      </c>
      <c r="B7" t="s">
        <v>79</v>
      </c>
      <c r="C7" t="s">
        <v>90</v>
      </c>
      <c r="D7">
        <v>0</v>
      </c>
      <c r="F7" s="31" t="s">
        <v>99</v>
      </c>
      <c r="G7" s="32">
        <v>2629</v>
      </c>
    </row>
    <row r="8" spans="1:7" x14ac:dyDescent="0.25">
      <c r="A8" t="s">
        <v>103</v>
      </c>
      <c r="B8" t="s">
        <v>83</v>
      </c>
      <c r="C8" t="s">
        <v>90</v>
      </c>
      <c r="D8">
        <v>0</v>
      </c>
    </row>
    <row r="9" spans="1:7" x14ac:dyDescent="0.25">
      <c r="A9" t="s">
        <v>103</v>
      </c>
      <c r="B9" t="s">
        <v>82</v>
      </c>
      <c r="C9" t="s">
        <v>90</v>
      </c>
      <c r="D9">
        <v>0</v>
      </c>
    </row>
    <row r="10" spans="1:7" x14ac:dyDescent="0.25">
      <c r="A10" t="s">
        <v>103</v>
      </c>
      <c r="B10" t="s">
        <v>81</v>
      </c>
      <c r="C10" t="s">
        <v>90</v>
      </c>
      <c r="D10">
        <v>2</v>
      </c>
      <c r="F10" s="30" t="s">
        <v>98</v>
      </c>
      <c r="G10" t="s">
        <v>100</v>
      </c>
    </row>
    <row r="11" spans="1:7" x14ac:dyDescent="0.25">
      <c r="A11" t="s">
        <v>103</v>
      </c>
      <c r="B11" t="s">
        <v>80</v>
      </c>
      <c r="C11" t="s">
        <v>90</v>
      </c>
      <c r="D11">
        <v>0</v>
      </c>
      <c r="F11" s="31" t="s">
        <v>87</v>
      </c>
      <c r="G11" s="32">
        <v>1</v>
      </c>
    </row>
    <row r="12" spans="1:7" x14ac:dyDescent="0.25">
      <c r="A12" t="s">
        <v>104</v>
      </c>
      <c r="B12" t="s">
        <v>84</v>
      </c>
      <c r="C12" t="s">
        <v>90</v>
      </c>
      <c r="D12">
        <v>1</v>
      </c>
      <c r="F12" s="31" t="s">
        <v>80</v>
      </c>
      <c r="G12" s="32">
        <v>0</v>
      </c>
    </row>
    <row r="13" spans="1:7" x14ac:dyDescent="0.25">
      <c r="A13" t="s">
        <v>104</v>
      </c>
      <c r="B13" t="s">
        <v>85</v>
      </c>
      <c r="C13" t="s">
        <v>90</v>
      </c>
      <c r="D13">
        <v>0</v>
      </c>
      <c r="F13" s="31" t="s">
        <v>75</v>
      </c>
      <c r="G13" s="32">
        <v>620</v>
      </c>
    </row>
    <row r="14" spans="1:7" x14ac:dyDescent="0.25">
      <c r="A14" t="s">
        <v>104</v>
      </c>
      <c r="B14" t="s">
        <v>86</v>
      </c>
      <c r="C14" t="s">
        <v>90</v>
      </c>
      <c r="D14">
        <v>0</v>
      </c>
      <c r="F14" s="31" t="s">
        <v>107</v>
      </c>
      <c r="G14" s="32">
        <v>0</v>
      </c>
    </row>
    <row r="15" spans="1:7" x14ac:dyDescent="0.25">
      <c r="A15" t="s">
        <v>104</v>
      </c>
      <c r="B15" t="s">
        <v>87</v>
      </c>
      <c r="C15" t="s">
        <v>90</v>
      </c>
      <c r="D15">
        <v>0</v>
      </c>
      <c r="F15" s="31" t="s">
        <v>106</v>
      </c>
      <c r="G15" s="32">
        <v>0</v>
      </c>
    </row>
    <row r="16" spans="1:7" x14ac:dyDescent="0.25">
      <c r="A16" t="s">
        <v>97</v>
      </c>
      <c r="B16" t="s">
        <v>74</v>
      </c>
      <c r="C16" t="s">
        <v>91</v>
      </c>
      <c r="D16">
        <v>0</v>
      </c>
      <c r="F16" s="31" t="s">
        <v>109</v>
      </c>
      <c r="G16" s="32">
        <v>1</v>
      </c>
    </row>
    <row r="17" spans="1:7" x14ac:dyDescent="0.25">
      <c r="A17" t="s">
        <v>97</v>
      </c>
      <c r="B17" t="s">
        <v>76</v>
      </c>
      <c r="C17" t="s">
        <v>91</v>
      </c>
      <c r="D17">
        <v>0</v>
      </c>
      <c r="F17" s="31" t="s">
        <v>105</v>
      </c>
      <c r="G17" s="32">
        <v>0</v>
      </c>
    </row>
    <row r="18" spans="1:7" x14ac:dyDescent="0.25">
      <c r="A18" t="s">
        <v>97</v>
      </c>
      <c r="B18" t="s">
        <v>75</v>
      </c>
      <c r="C18" t="s">
        <v>91</v>
      </c>
      <c r="D18">
        <v>56</v>
      </c>
      <c r="F18" s="31" t="s">
        <v>108</v>
      </c>
      <c r="G18" s="32">
        <v>0</v>
      </c>
    </row>
    <row r="19" spans="1:7" x14ac:dyDescent="0.25">
      <c r="A19" t="s">
        <v>97</v>
      </c>
      <c r="B19" t="s">
        <v>77</v>
      </c>
      <c r="C19" t="s">
        <v>91</v>
      </c>
      <c r="D19">
        <v>0</v>
      </c>
      <c r="F19" s="31" t="s">
        <v>84</v>
      </c>
      <c r="G19" s="32">
        <v>23</v>
      </c>
    </row>
    <row r="20" spans="1:7" x14ac:dyDescent="0.25">
      <c r="A20" t="s">
        <v>97</v>
      </c>
      <c r="B20" t="s">
        <v>78</v>
      </c>
      <c r="C20" t="s">
        <v>91</v>
      </c>
      <c r="D20">
        <v>0</v>
      </c>
      <c r="F20" s="31" t="s">
        <v>76</v>
      </c>
      <c r="G20" s="32">
        <v>0</v>
      </c>
    </row>
    <row r="21" spans="1:7" x14ac:dyDescent="0.25">
      <c r="A21" t="s">
        <v>103</v>
      </c>
      <c r="B21" t="s">
        <v>79</v>
      </c>
      <c r="C21" t="s">
        <v>91</v>
      </c>
      <c r="D21">
        <v>0</v>
      </c>
      <c r="F21" s="31" t="s">
        <v>74</v>
      </c>
      <c r="G21" s="32">
        <v>1846</v>
      </c>
    </row>
    <row r="22" spans="1:7" x14ac:dyDescent="0.25">
      <c r="A22" t="s">
        <v>103</v>
      </c>
      <c r="B22" t="s">
        <v>83</v>
      </c>
      <c r="C22" t="s">
        <v>91</v>
      </c>
      <c r="D22">
        <v>0</v>
      </c>
      <c r="F22" s="31" t="s">
        <v>86</v>
      </c>
      <c r="G22" s="32">
        <v>1</v>
      </c>
    </row>
    <row r="23" spans="1:7" x14ac:dyDescent="0.25">
      <c r="A23" t="s">
        <v>103</v>
      </c>
      <c r="B23" t="s">
        <v>82</v>
      </c>
      <c r="C23" t="s">
        <v>91</v>
      </c>
      <c r="D23">
        <v>0</v>
      </c>
      <c r="F23" s="31" t="s">
        <v>82</v>
      </c>
      <c r="G23" s="32">
        <v>10</v>
      </c>
    </row>
    <row r="24" spans="1:7" x14ac:dyDescent="0.25">
      <c r="A24" t="s">
        <v>103</v>
      </c>
      <c r="B24" t="s">
        <v>81</v>
      </c>
      <c r="C24" t="s">
        <v>91</v>
      </c>
      <c r="D24">
        <v>2</v>
      </c>
      <c r="F24" s="31" t="s">
        <v>79</v>
      </c>
      <c r="G24" s="32">
        <v>79</v>
      </c>
    </row>
    <row r="25" spans="1:7" x14ac:dyDescent="0.25">
      <c r="A25" t="s">
        <v>103</v>
      </c>
      <c r="B25" t="s">
        <v>80</v>
      </c>
      <c r="C25" t="s">
        <v>91</v>
      </c>
      <c r="D25">
        <v>0</v>
      </c>
      <c r="F25" s="31" t="s">
        <v>78</v>
      </c>
      <c r="G25" s="32">
        <v>3</v>
      </c>
    </row>
    <row r="26" spans="1:7" x14ac:dyDescent="0.25">
      <c r="A26" t="s">
        <v>104</v>
      </c>
      <c r="B26" t="s">
        <v>84</v>
      </c>
      <c r="C26" t="s">
        <v>91</v>
      </c>
      <c r="D26">
        <v>2</v>
      </c>
      <c r="F26" s="31" t="s">
        <v>81</v>
      </c>
      <c r="G26" s="32">
        <v>9</v>
      </c>
    </row>
    <row r="27" spans="1:7" x14ac:dyDescent="0.25">
      <c r="A27" t="s">
        <v>104</v>
      </c>
      <c r="B27" t="s">
        <v>85</v>
      </c>
      <c r="C27" t="s">
        <v>91</v>
      </c>
      <c r="D27">
        <v>0</v>
      </c>
      <c r="F27" s="31" t="s">
        <v>83</v>
      </c>
      <c r="G27" s="32">
        <v>0</v>
      </c>
    </row>
    <row r="28" spans="1:7" x14ac:dyDescent="0.25">
      <c r="A28" t="s">
        <v>104</v>
      </c>
      <c r="B28" t="s">
        <v>86</v>
      </c>
      <c r="C28" t="s">
        <v>91</v>
      </c>
      <c r="D28">
        <v>0</v>
      </c>
      <c r="F28" s="31" t="s">
        <v>85</v>
      </c>
      <c r="G28" s="32">
        <v>0</v>
      </c>
    </row>
    <row r="29" spans="1:7" x14ac:dyDescent="0.25">
      <c r="A29" t="s">
        <v>104</v>
      </c>
      <c r="B29" t="s">
        <v>87</v>
      </c>
      <c r="C29" t="s">
        <v>91</v>
      </c>
      <c r="D29">
        <v>0</v>
      </c>
      <c r="F29" s="31" t="s">
        <v>77</v>
      </c>
      <c r="G29" s="32">
        <v>36</v>
      </c>
    </row>
    <row r="30" spans="1:7" x14ac:dyDescent="0.25">
      <c r="A30" t="s">
        <v>97</v>
      </c>
      <c r="B30" t="s">
        <v>74</v>
      </c>
      <c r="C30" t="s">
        <v>92</v>
      </c>
      <c r="D30">
        <v>227</v>
      </c>
      <c r="F30" s="31" t="s">
        <v>99</v>
      </c>
      <c r="G30" s="32">
        <v>2629</v>
      </c>
    </row>
    <row r="31" spans="1:7" x14ac:dyDescent="0.25">
      <c r="A31" t="s">
        <v>97</v>
      </c>
      <c r="B31" t="s">
        <v>76</v>
      </c>
      <c r="C31" t="s">
        <v>92</v>
      </c>
      <c r="D31">
        <v>0</v>
      </c>
    </row>
    <row r="32" spans="1:7" x14ac:dyDescent="0.25">
      <c r="A32" t="s">
        <v>97</v>
      </c>
      <c r="B32" t="s">
        <v>75</v>
      </c>
      <c r="C32" t="s">
        <v>92</v>
      </c>
      <c r="D32">
        <v>85</v>
      </c>
    </row>
    <row r="33" spans="1:26" x14ac:dyDescent="0.25">
      <c r="A33" t="s">
        <v>97</v>
      </c>
      <c r="B33" t="s">
        <v>77</v>
      </c>
      <c r="C33" t="s">
        <v>92</v>
      </c>
      <c r="D33">
        <v>0</v>
      </c>
      <c r="F33" s="30" t="s">
        <v>100</v>
      </c>
      <c r="G33" s="30" t="s">
        <v>101</v>
      </c>
    </row>
    <row r="34" spans="1:26" x14ac:dyDescent="0.25">
      <c r="A34" t="s">
        <v>97</v>
      </c>
      <c r="B34" t="s">
        <v>78</v>
      </c>
      <c r="C34" t="s">
        <v>92</v>
      </c>
      <c r="D34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t="s">
        <v>103</v>
      </c>
      <c r="B35" t="s">
        <v>79</v>
      </c>
      <c r="C35" t="s">
        <v>92</v>
      </c>
      <c r="D35">
        <v>0</v>
      </c>
      <c r="F35" s="31" t="s">
        <v>90</v>
      </c>
      <c r="G35" s="32">
        <v>0</v>
      </c>
      <c r="H35" s="32">
        <v>0</v>
      </c>
      <c r="I35" s="32">
        <v>118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1</v>
      </c>
      <c r="P35" s="32">
        <v>0</v>
      </c>
      <c r="Q35" s="32">
        <v>118</v>
      </c>
      <c r="R35" s="32">
        <v>0</v>
      </c>
      <c r="S35" s="32">
        <v>0</v>
      </c>
      <c r="T35" s="32">
        <v>0</v>
      </c>
      <c r="U35" s="32">
        <v>0</v>
      </c>
      <c r="V35" s="32">
        <v>2</v>
      </c>
      <c r="W35" s="32">
        <v>0</v>
      </c>
      <c r="X35" s="32">
        <v>0</v>
      </c>
      <c r="Y35" s="32">
        <v>1</v>
      </c>
      <c r="Z35" s="32">
        <v>240</v>
      </c>
    </row>
    <row r="36" spans="1:26" x14ac:dyDescent="0.25">
      <c r="A36" t="s">
        <v>103</v>
      </c>
      <c r="B36" t="s">
        <v>83</v>
      </c>
      <c r="C36" t="s">
        <v>92</v>
      </c>
      <c r="D36">
        <v>0</v>
      </c>
      <c r="F36" s="31" t="s">
        <v>91</v>
      </c>
      <c r="G36" s="32">
        <v>0</v>
      </c>
      <c r="H36" s="32">
        <v>0</v>
      </c>
      <c r="I36" s="32">
        <v>56</v>
      </c>
      <c r="J36" s="32">
        <v>0</v>
      </c>
      <c r="K36" s="32">
        <v>0</v>
      </c>
      <c r="L36" s="32">
        <v>1</v>
      </c>
      <c r="M36" s="32">
        <v>0</v>
      </c>
      <c r="N36" s="32">
        <v>0</v>
      </c>
      <c r="O36" s="32">
        <v>2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2</v>
      </c>
      <c r="W36" s="32">
        <v>0</v>
      </c>
      <c r="X36" s="32">
        <v>0</v>
      </c>
      <c r="Y36" s="32">
        <v>0</v>
      </c>
      <c r="Z36" s="32">
        <v>61</v>
      </c>
    </row>
    <row r="37" spans="1:26" x14ac:dyDescent="0.25">
      <c r="A37" t="s">
        <v>103</v>
      </c>
      <c r="B37" t="s">
        <v>82</v>
      </c>
      <c r="C37" t="s">
        <v>92</v>
      </c>
      <c r="D37">
        <v>0</v>
      </c>
      <c r="F37" s="31" t="s">
        <v>92</v>
      </c>
      <c r="G37" s="32">
        <v>0</v>
      </c>
      <c r="H37" s="32">
        <v>0</v>
      </c>
      <c r="I37" s="32">
        <v>85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8</v>
      </c>
      <c r="P37" s="32">
        <v>0</v>
      </c>
      <c r="Q37" s="32">
        <v>227</v>
      </c>
      <c r="R37" s="32">
        <v>1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321</v>
      </c>
    </row>
    <row r="38" spans="1:26" x14ac:dyDescent="0.25">
      <c r="A38" t="s">
        <v>103</v>
      </c>
      <c r="B38" t="s">
        <v>81</v>
      </c>
      <c r="C38" t="s">
        <v>92</v>
      </c>
      <c r="D38">
        <v>0</v>
      </c>
      <c r="F38" s="31" t="s">
        <v>93</v>
      </c>
      <c r="G38" s="32">
        <v>0</v>
      </c>
      <c r="H38" s="32">
        <v>0</v>
      </c>
      <c r="I38" s="32">
        <v>53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448</v>
      </c>
      <c r="R38" s="32">
        <v>0</v>
      </c>
      <c r="S38" s="32">
        <v>3</v>
      </c>
      <c r="T38" s="32">
        <v>3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507</v>
      </c>
    </row>
    <row r="39" spans="1:26" x14ac:dyDescent="0.25">
      <c r="A39" t="s">
        <v>103</v>
      </c>
      <c r="B39" t="s">
        <v>80</v>
      </c>
      <c r="C39" t="s">
        <v>92</v>
      </c>
      <c r="D39">
        <v>0</v>
      </c>
      <c r="F39" s="31" t="s">
        <v>94</v>
      </c>
      <c r="G39" s="32">
        <v>0</v>
      </c>
      <c r="H39" s="32">
        <v>0</v>
      </c>
      <c r="I39" s="32">
        <v>115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252</v>
      </c>
      <c r="R39" s="32">
        <v>0</v>
      </c>
      <c r="S39" s="32">
        <v>0</v>
      </c>
      <c r="T39" s="32">
        <v>4</v>
      </c>
      <c r="U39" s="32">
        <v>1</v>
      </c>
      <c r="V39" s="32">
        <v>3</v>
      </c>
      <c r="W39" s="32">
        <v>0</v>
      </c>
      <c r="X39" s="32">
        <v>0</v>
      </c>
      <c r="Y39" s="32">
        <v>20</v>
      </c>
      <c r="Z39" s="32">
        <v>395</v>
      </c>
    </row>
    <row r="40" spans="1:26" x14ac:dyDescent="0.25">
      <c r="A40" t="s">
        <v>104</v>
      </c>
      <c r="B40" t="s">
        <v>84</v>
      </c>
      <c r="C40" t="s">
        <v>92</v>
      </c>
      <c r="D40">
        <v>8</v>
      </c>
      <c r="F40" s="31" t="s">
        <v>95</v>
      </c>
      <c r="G40" s="32">
        <v>0</v>
      </c>
      <c r="H40" s="32">
        <v>0</v>
      </c>
      <c r="I40" s="32">
        <v>101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2</v>
      </c>
      <c r="P40" s="32">
        <v>0</v>
      </c>
      <c r="Q40" s="32">
        <v>385</v>
      </c>
      <c r="R40" s="32">
        <v>0</v>
      </c>
      <c r="S40" s="32">
        <v>4</v>
      </c>
      <c r="T40" s="32">
        <v>5</v>
      </c>
      <c r="U40" s="32">
        <v>0</v>
      </c>
      <c r="V40" s="32">
        <v>2</v>
      </c>
      <c r="W40" s="32">
        <v>0</v>
      </c>
      <c r="X40" s="32">
        <v>0</v>
      </c>
      <c r="Y40" s="32">
        <v>10</v>
      </c>
      <c r="Z40" s="32">
        <v>509</v>
      </c>
    </row>
    <row r="41" spans="1:26" x14ac:dyDescent="0.25">
      <c r="A41" t="s">
        <v>104</v>
      </c>
      <c r="B41" t="s">
        <v>85</v>
      </c>
      <c r="C41" t="s">
        <v>92</v>
      </c>
      <c r="D41">
        <v>0</v>
      </c>
      <c r="F41" s="31" t="s">
        <v>126</v>
      </c>
      <c r="G41" s="32">
        <v>1</v>
      </c>
      <c r="H41" s="32">
        <v>0</v>
      </c>
      <c r="I41" s="32">
        <v>92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10</v>
      </c>
      <c r="P41" s="32">
        <v>0</v>
      </c>
      <c r="Q41" s="32">
        <v>416</v>
      </c>
      <c r="R41" s="32">
        <v>0</v>
      </c>
      <c r="S41" s="32">
        <v>3</v>
      </c>
      <c r="T41" s="32">
        <v>67</v>
      </c>
      <c r="U41" s="32">
        <v>2</v>
      </c>
      <c r="V41" s="32">
        <v>0</v>
      </c>
      <c r="W41" s="32">
        <v>0</v>
      </c>
      <c r="X41" s="32">
        <v>0</v>
      </c>
      <c r="Y41" s="32">
        <v>5</v>
      </c>
      <c r="Z41" s="32">
        <v>596</v>
      </c>
    </row>
    <row r="42" spans="1:26" x14ac:dyDescent="0.25">
      <c r="A42" t="s">
        <v>104</v>
      </c>
      <c r="B42" t="s">
        <v>86</v>
      </c>
      <c r="C42" t="s">
        <v>92</v>
      </c>
      <c r="D42">
        <v>1</v>
      </c>
      <c r="F42" s="31" t="s">
        <v>99</v>
      </c>
      <c r="G42" s="32">
        <v>1</v>
      </c>
      <c r="H42" s="32">
        <v>0</v>
      </c>
      <c r="I42" s="32">
        <v>620</v>
      </c>
      <c r="J42" s="32">
        <v>0</v>
      </c>
      <c r="K42" s="32">
        <v>0</v>
      </c>
      <c r="L42" s="32">
        <v>1</v>
      </c>
      <c r="M42" s="32">
        <v>0</v>
      </c>
      <c r="N42" s="32">
        <v>0</v>
      </c>
      <c r="O42" s="32">
        <v>23</v>
      </c>
      <c r="P42" s="32">
        <v>0</v>
      </c>
      <c r="Q42" s="32">
        <v>1846</v>
      </c>
      <c r="R42" s="32">
        <v>1</v>
      </c>
      <c r="S42" s="32">
        <v>10</v>
      </c>
      <c r="T42" s="32">
        <v>79</v>
      </c>
      <c r="U42" s="32">
        <v>3</v>
      </c>
      <c r="V42" s="32">
        <v>9</v>
      </c>
      <c r="W42" s="32">
        <v>0</v>
      </c>
      <c r="X42" s="32">
        <v>0</v>
      </c>
      <c r="Y42" s="32">
        <v>36</v>
      </c>
      <c r="Z42" s="32">
        <v>2629</v>
      </c>
    </row>
    <row r="43" spans="1:26" x14ac:dyDescent="0.25">
      <c r="A43" t="s">
        <v>104</v>
      </c>
      <c r="B43" t="s">
        <v>87</v>
      </c>
      <c r="C43" t="s">
        <v>92</v>
      </c>
      <c r="D43">
        <v>0</v>
      </c>
    </row>
    <row r="44" spans="1:26" x14ac:dyDescent="0.25">
      <c r="A44" t="s">
        <v>97</v>
      </c>
      <c r="B44" t="s">
        <v>74</v>
      </c>
      <c r="C44" t="s">
        <v>93</v>
      </c>
      <c r="D44">
        <v>448</v>
      </c>
    </row>
    <row r="45" spans="1:26" x14ac:dyDescent="0.25">
      <c r="A45" t="s">
        <v>97</v>
      </c>
      <c r="B45" t="s">
        <v>76</v>
      </c>
      <c r="C45" t="s">
        <v>93</v>
      </c>
      <c r="D45">
        <v>0</v>
      </c>
    </row>
    <row r="46" spans="1:26" x14ac:dyDescent="0.25">
      <c r="A46" t="s">
        <v>97</v>
      </c>
      <c r="B46" t="s">
        <v>75</v>
      </c>
      <c r="C46" t="s">
        <v>93</v>
      </c>
      <c r="D46">
        <v>53</v>
      </c>
    </row>
    <row r="47" spans="1:26" x14ac:dyDescent="0.25">
      <c r="A47" t="s">
        <v>97</v>
      </c>
      <c r="B47" t="s">
        <v>77</v>
      </c>
      <c r="C47" t="s">
        <v>93</v>
      </c>
      <c r="D47">
        <v>0</v>
      </c>
    </row>
    <row r="48" spans="1:26" x14ac:dyDescent="0.25">
      <c r="A48" t="s">
        <v>97</v>
      </c>
      <c r="B48" t="s">
        <v>78</v>
      </c>
      <c r="C48" t="s">
        <v>93</v>
      </c>
      <c r="D48">
        <v>0</v>
      </c>
    </row>
    <row r="49" spans="1:4" x14ac:dyDescent="0.25">
      <c r="A49" t="s">
        <v>103</v>
      </c>
      <c r="B49" t="s">
        <v>79</v>
      </c>
      <c r="C49" t="s">
        <v>93</v>
      </c>
      <c r="D49">
        <v>3</v>
      </c>
    </row>
    <row r="50" spans="1:4" x14ac:dyDescent="0.25">
      <c r="A50" t="s">
        <v>103</v>
      </c>
      <c r="B50" t="s">
        <v>83</v>
      </c>
      <c r="C50" t="s">
        <v>93</v>
      </c>
      <c r="D50">
        <v>0</v>
      </c>
    </row>
    <row r="51" spans="1:4" x14ac:dyDescent="0.25">
      <c r="A51" t="s">
        <v>103</v>
      </c>
      <c r="B51" t="s">
        <v>82</v>
      </c>
      <c r="C51" t="s">
        <v>93</v>
      </c>
      <c r="D51">
        <v>3</v>
      </c>
    </row>
    <row r="52" spans="1:4" x14ac:dyDescent="0.25">
      <c r="A52" t="s">
        <v>103</v>
      </c>
      <c r="B52" t="s">
        <v>81</v>
      </c>
      <c r="C52" t="s">
        <v>93</v>
      </c>
      <c r="D52">
        <v>0</v>
      </c>
    </row>
    <row r="53" spans="1:4" x14ac:dyDescent="0.25">
      <c r="A53" t="s">
        <v>103</v>
      </c>
      <c r="B53" t="s">
        <v>80</v>
      </c>
      <c r="C53" t="s">
        <v>93</v>
      </c>
      <c r="D53">
        <v>0</v>
      </c>
    </row>
    <row r="54" spans="1:4" x14ac:dyDescent="0.25">
      <c r="A54" t="s">
        <v>104</v>
      </c>
      <c r="B54" t="s">
        <v>84</v>
      </c>
      <c r="C54" t="s">
        <v>93</v>
      </c>
      <c r="D54">
        <v>0</v>
      </c>
    </row>
    <row r="55" spans="1:4" x14ac:dyDescent="0.25">
      <c r="A55" t="s">
        <v>104</v>
      </c>
      <c r="B55" t="s">
        <v>85</v>
      </c>
      <c r="C55" t="s">
        <v>93</v>
      </c>
      <c r="D55">
        <v>0</v>
      </c>
    </row>
    <row r="56" spans="1:4" x14ac:dyDescent="0.25">
      <c r="A56" t="s">
        <v>104</v>
      </c>
      <c r="B56" t="s">
        <v>86</v>
      </c>
      <c r="C56" t="s">
        <v>93</v>
      </c>
      <c r="D56">
        <v>0</v>
      </c>
    </row>
    <row r="57" spans="1:4" x14ac:dyDescent="0.25">
      <c r="A57" t="s">
        <v>104</v>
      </c>
      <c r="B57" t="s">
        <v>87</v>
      </c>
      <c r="C57" t="s">
        <v>93</v>
      </c>
      <c r="D57">
        <v>0</v>
      </c>
    </row>
    <row r="58" spans="1:4" x14ac:dyDescent="0.25">
      <c r="A58" t="s">
        <v>97</v>
      </c>
      <c r="B58" t="s">
        <v>74</v>
      </c>
      <c r="C58" t="s">
        <v>94</v>
      </c>
      <c r="D58">
        <v>252</v>
      </c>
    </row>
    <row r="59" spans="1:4" x14ac:dyDescent="0.25">
      <c r="A59" t="s">
        <v>97</v>
      </c>
      <c r="B59" t="s">
        <v>76</v>
      </c>
      <c r="C59" t="s">
        <v>94</v>
      </c>
      <c r="D59">
        <v>0</v>
      </c>
    </row>
    <row r="60" spans="1:4" x14ac:dyDescent="0.25">
      <c r="A60" t="s">
        <v>97</v>
      </c>
      <c r="B60" t="s">
        <v>75</v>
      </c>
      <c r="C60" t="s">
        <v>94</v>
      </c>
      <c r="D60">
        <v>115</v>
      </c>
    </row>
    <row r="61" spans="1:4" x14ac:dyDescent="0.25">
      <c r="A61" t="s">
        <v>97</v>
      </c>
      <c r="B61" t="s">
        <v>77</v>
      </c>
      <c r="C61" t="s">
        <v>94</v>
      </c>
      <c r="D61">
        <v>20</v>
      </c>
    </row>
    <row r="62" spans="1:4" x14ac:dyDescent="0.25">
      <c r="A62" t="s">
        <v>97</v>
      </c>
      <c r="B62" t="s">
        <v>78</v>
      </c>
      <c r="C62" t="s">
        <v>94</v>
      </c>
      <c r="D62">
        <v>1</v>
      </c>
    </row>
    <row r="63" spans="1:4" x14ac:dyDescent="0.25">
      <c r="A63" t="s">
        <v>103</v>
      </c>
      <c r="B63" t="s">
        <v>79</v>
      </c>
      <c r="C63" t="s">
        <v>94</v>
      </c>
      <c r="D63">
        <v>4</v>
      </c>
    </row>
    <row r="64" spans="1:4" x14ac:dyDescent="0.25">
      <c r="A64" t="s">
        <v>103</v>
      </c>
      <c r="B64" t="s">
        <v>83</v>
      </c>
      <c r="C64" t="s">
        <v>94</v>
      </c>
      <c r="D64">
        <v>0</v>
      </c>
    </row>
    <row r="65" spans="1:4" x14ac:dyDescent="0.25">
      <c r="A65" t="s">
        <v>103</v>
      </c>
      <c r="B65" t="s">
        <v>82</v>
      </c>
      <c r="C65" t="s">
        <v>94</v>
      </c>
      <c r="D65">
        <v>0</v>
      </c>
    </row>
    <row r="66" spans="1:4" x14ac:dyDescent="0.25">
      <c r="A66" t="s">
        <v>103</v>
      </c>
      <c r="B66" t="s">
        <v>81</v>
      </c>
      <c r="C66" t="s">
        <v>94</v>
      </c>
      <c r="D66">
        <v>3</v>
      </c>
    </row>
    <row r="67" spans="1:4" x14ac:dyDescent="0.25">
      <c r="A67" t="s">
        <v>103</v>
      </c>
      <c r="B67" t="s">
        <v>80</v>
      </c>
      <c r="C67" t="s">
        <v>94</v>
      </c>
      <c r="D67">
        <v>0</v>
      </c>
    </row>
    <row r="68" spans="1:4" x14ac:dyDescent="0.25">
      <c r="A68" t="s">
        <v>104</v>
      </c>
      <c r="B68" t="s">
        <v>84</v>
      </c>
      <c r="C68" t="s">
        <v>94</v>
      </c>
      <c r="D68">
        <v>0</v>
      </c>
    </row>
    <row r="69" spans="1:4" x14ac:dyDescent="0.25">
      <c r="A69" t="s">
        <v>104</v>
      </c>
      <c r="B69" t="s">
        <v>85</v>
      </c>
      <c r="C69" t="s">
        <v>94</v>
      </c>
      <c r="D69">
        <v>0</v>
      </c>
    </row>
    <row r="70" spans="1:4" x14ac:dyDescent="0.25">
      <c r="A70" t="s">
        <v>104</v>
      </c>
      <c r="B70" t="s">
        <v>86</v>
      </c>
      <c r="C70" t="s">
        <v>94</v>
      </c>
      <c r="D70">
        <v>0</v>
      </c>
    </row>
    <row r="71" spans="1:4" x14ac:dyDescent="0.25">
      <c r="A71" t="s">
        <v>104</v>
      </c>
      <c r="B71" t="s">
        <v>87</v>
      </c>
      <c r="C71" t="s">
        <v>94</v>
      </c>
      <c r="D71">
        <v>0</v>
      </c>
    </row>
    <row r="72" spans="1:4" x14ac:dyDescent="0.25">
      <c r="A72" t="s">
        <v>97</v>
      </c>
      <c r="B72" t="s">
        <v>74</v>
      </c>
      <c r="C72" t="s">
        <v>95</v>
      </c>
      <c r="D72">
        <v>385</v>
      </c>
    </row>
    <row r="73" spans="1:4" x14ac:dyDescent="0.25">
      <c r="A73" t="s">
        <v>97</v>
      </c>
      <c r="B73" t="s">
        <v>76</v>
      </c>
      <c r="C73" t="s">
        <v>95</v>
      </c>
      <c r="D73">
        <v>0</v>
      </c>
    </row>
    <row r="74" spans="1:4" x14ac:dyDescent="0.25">
      <c r="A74" t="s">
        <v>97</v>
      </c>
      <c r="B74" t="s">
        <v>75</v>
      </c>
      <c r="C74" t="s">
        <v>95</v>
      </c>
      <c r="D74">
        <v>101</v>
      </c>
    </row>
    <row r="75" spans="1:4" x14ac:dyDescent="0.25">
      <c r="A75" t="s">
        <v>97</v>
      </c>
      <c r="B75" t="s">
        <v>77</v>
      </c>
      <c r="C75" t="s">
        <v>95</v>
      </c>
      <c r="D75">
        <v>10</v>
      </c>
    </row>
    <row r="76" spans="1:4" x14ac:dyDescent="0.25">
      <c r="A76" t="s">
        <v>97</v>
      </c>
      <c r="B76" t="s">
        <v>78</v>
      </c>
      <c r="C76" t="s">
        <v>95</v>
      </c>
      <c r="D76">
        <v>0</v>
      </c>
    </row>
    <row r="77" spans="1:4" x14ac:dyDescent="0.25">
      <c r="A77" t="s">
        <v>103</v>
      </c>
      <c r="B77" t="s">
        <v>79</v>
      </c>
      <c r="C77" t="s">
        <v>95</v>
      </c>
      <c r="D77">
        <v>5</v>
      </c>
    </row>
    <row r="78" spans="1:4" x14ac:dyDescent="0.25">
      <c r="A78" t="s">
        <v>103</v>
      </c>
      <c r="B78" t="s">
        <v>83</v>
      </c>
      <c r="C78" t="s">
        <v>95</v>
      </c>
      <c r="D78">
        <v>0</v>
      </c>
    </row>
    <row r="79" spans="1:4" x14ac:dyDescent="0.25">
      <c r="A79" t="s">
        <v>103</v>
      </c>
      <c r="B79" t="s">
        <v>82</v>
      </c>
      <c r="C79" t="s">
        <v>95</v>
      </c>
      <c r="D79">
        <v>4</v>
      </c>
    </row>
    <row r="80" spans="1:4" x14ac:dyDescent="0.25">
      <c r="A80" t="s">
        <v>103</v>
      </c>
      <c r="B80" t="s">
        <v>81</v>
      </c>
      <c r="C80" t="s">
        <v>95</v>
      </c>
      <c r="D80">
        <v>2</v>
      </c>
    </row>
    <row r="81" spans="1:4" x14ac:dyDescent="0.25">
      <c r="A81" t="s">
        <v>103</v>
      </c>
      <c r="B81" t="s">
        <v>80</v>
      </c>
      <c r="C81" t="s">
        <v>95</v>
      </c>
      <c r="D81">
        <v>0</v>
      </c>
    </row>
    <row r="82" spans="1:4" x14ac:dyDescent="0.25">
      <c r="A82" t="s">
        <v>104</v>
      </c>
      <c r="B82" t="s">
        <v>84</v>
      </c>
      <c r="C82" t="s">
        <v>95</v>
      </c>
      <c r="D82">
        <v>2</v>
      </c>
    </row>
    <row r="83" spans="1:4" x14ac:dyDescent="0.25">
      <c r="A83" t="s">
        <v>104</v>
      </c>
      <c r="B83" t="s">
        <v>85</v>
      </c>
      <c r="C83" t="s">
        <v>95</v>
      </c>
      <c r="D83">
        <v>0</v>
      </c>
    </row>
    <row r="84" spans="1:4" x14ac:dyDescent="0.25">
      <c r="A84" t="s">
        <v>104</v>
      </c>
      <c r="B84" t="s">
        <v>86</v>
      </c>
      <c r="C84" t="s">
        <v>95</v>
      </c>
      <c r="D84">
        <v>0</v>
      </c>
    </row>
    <row r="85" spans="1:4" x14ac:dyDescent="0.25">
      <c r="A85" t="s">
        <v>104</v>
      </c>
      <c r="B85" t="s">
        <v>87</v>
      </c>
      <c r="C85" t="s">
        <v>95</v>
      </c>
      <c r="D85">
        <v>0</v>
      </c>
    </row>
    <row r="86" spans="1:4" x14ac:dyDescent="0.25">
      <c r="A86" t="s">
        <v>104</v>
      </c>
      <c r="B86" t="s">
        <v>105</v>
      </c>
      <c r="C86" t="s">
        <v>90</v>
      </c>
      <c r="D86">
        <v>0</v>
      </c>
    </row>
    <row r="87" spans="1:4" x14ac:dyDescent="0.25">
      <c r="A87" t="s">
        <v>103</v>
      </c>
      <c r="B87" t="s">
        <v>106</v>
      </c>
      <c r="C87" t="s">
        <v>90</v>
      </c>
      <c r="D87">
        <v>0</v>
      </c>
    </row>
    <row r="88" spans="1:4" x14ac:dyDescent="0.25">
      <c r="A88" t="s">
        <v>97</v>
      </c>
      <c r="B88" t="s">
        <v>107</v>
      </c>
      <c r="C88" t="s">
        <v>90</v>
      </c>
      <c r="D88">
        <v>0</v>
      </c>
    </row>
    <row r="89" spans="1:4" x14ac:dyDescent="0.25">
      <c r="A89" t="s">
        <v>97</v>
      </c>
      <c r="B89" t="s">
        <v>108</v>
      </c>
      <c r="C89" t="s">
        <v>90</v>
      </c>
      <c r="D89">
        <v>0</v>
      </c>
    </row>
    <row r="90" spans="1:4" x14ac:dyDescent="0.25">
      <c r="A90" t="s">
        <v>104</v>
      </c>
      <c r="B90" t="s">
        <v>109</v>
      </c>
      <c r="C90" t="s">
        <v>90</v>
      </c>
      <c r="D90">
        <v>0</v>
      </c>
    </row>
    <row r="91" spans="1:4" x14ac:dyDescent="0.25">
      <c r="A91" t="s">
        <v>104</v>
      </c>
      <c r="B91" t="s">
        <v>105</v>
      </c>
      <c r="C91" t="s">
        <v>91</v>
      </c>
      <c r="D91">
        <v>0</v>
      </c>
    </row>
    <row r="92" spans="1:4" x14ac:dyDescent="0.25">
      <c r="A92" t="s">
        <v>103</v>
      </c>
      <c r="B92" t="s">
        <v>106</v>
      </c>
      <c r="C92" t="s">
        <v>91</v>
      </c>
      <c r="D92">
        <v>0</v>
      </c>
    </row>
    <row r="93" spans="1:4" x14ac:dyDescent="0.25">
      <c r="A93" t="s">
        <v>97</v>
      </c>
      <c r="B93" t="s">
        <v>107</v>
      </c>
      <c r="C93" t="s">
        <v>91</v>
      </c>
      <c r="D93">
        <v>0</v>
      </c>
    </row>
    <row r="94" spans="1:4" x14ac:dyDescent="0.25">
      <c r="A94" t="s">
        <v>97</v>
      </c>
      <c r="B94" t="s">
        <v>108</v>
      </c>
      <c r="C94" t="s">
        <v>91</v>
      </c>
      <c r="D94">
        <v>0</v>
      </c>
    </row>
    <row r="95" spans="1:4" x14ac:dyDescent="0.25">
      <c r="A95" t="s">
        <v>104</v>
      </c>
      <c r="B95" t="s">
        <v>109</v>
      </c>
      <c r="C95" t="s">
        <v>91</v>
      </c>
      <c r="D95">
        <v>1</v>
      </c>
    </row>
    <row r="96" spans="1:4" x14ac:dyDescent="0.25">
      <c r="A96" t="s">
        <v>104</v>
      </c>
      <c r="B96" t="s">
        <v>105</v>
      </c>
      <c r="C96" t="s">
        <v>92</v>
      </c>
      <c r="D96">
        <v>0</v>
      </c>
    </row>
    <row r="97" spans="1:4" x14ac:dyDescent="0.25">
      <c r="A97" t="s">
        <v>103</v>
      </c>
      <c r="B97" t="s">
        <v>106</v>
      </c>
      <c r="C97" t="s">
        <v>92</v>
      </c>
      <c r="D97">
        <v>0</v>
      </c>
    </row>
    <row r="98" spans="1:4" x14ac:dyDescent="0.25">
      <c r="A98" t="s">
        <v>97</v>
      </c>
      <c r="B98" t="s">
        <v>107</v>
      </c>
      <c r="C98" t="s">
        <v>92</v>
      </c>
      <c r="D98">
        <v>0</v>
      </c>
    </row>
    <row r="99" spans="1:4" x14ac:dyDescent="0.25">
      <c r="A99" t="s">
        <v>97</v>
      </c>
      <c r="B99" t="s">
        <v>108</v>
      </c>
      <c r="C99" t="s">
        <v>92</v>
      </c>
      <c r="D99">
        <v>0</v>
      </c>
    </row>
    <row r="100" spans="1:4" x14ac:dyDescent="0.25">
      <c r="A100" t="s">
        <v>104</v>
      </c>
      <c r="B100" t="s">
        <v>109</v>
      </c>
      <c r="C100" t="s">
        <v>92</v>
      </c>
      <c r="D100">
        <v>0</v>
      </c>
    </row>
    <row r="101" spans="1:4" x14ac:dyDescent="0.25">
      <c r="A101" t="s">
        <v>104</v>
      </c>
      <c r="B101" t="s">
        <v>105</v>
      </c>
      <c r="C101" t="s">
        <v>93</v>
      </c>
      <c r="D101">
        <v>0</v>
      </c>
    </row>
    <row r="102" spans="1:4" x14ac:dyDescent="0.25">
      <c r="A102" t="s">
        <v>103</v>
      </c>
      <c r="B102" t="s">
        <v>106</v>
      </c>
      <c r="C102" t="s">
        <v>93</v>
      </c>
      <c r="D102">
        <v>0</v>
      </c>
    </row>
    <row r="103" spans="1:4" x14ac:dyDescent="0.25">
      <c r="A103" t="s">
        <v>97</v>
      </c>
      <c r="B103" t="s">
        <v>107</v>
      </c>
      <c r="C103" t="s">
        <v>93</v>
      </c>
      <c r="D103">
        <v>0</v>
      </c>
    </row>
    <row r="104" spans="1:4" x14ac:dyDescent="0.25">
      <c r="A104" t="s">
        <v>97</v>
      </c>
      <c r="B104" t="s">
        <v>108</v>
      </c>
      <c r="C104" t="s">
        <v>93</v>
      </c>
      <c r="D104">
        <v>0</v>
      </c>
    </row>
    <row r="105" spans="1:4" x14ac:dyDescent="0.25">
      <c r="A105" t="s">
        <v>104</v>
      </c>
      <c r="B105" t="s">
        <v>109</v>
      </c>
      <c r="C105" t="s">
        <v>93</v>
      </c>
      <c r="D105">
        <v>0</v>
      </c>
    </row>
    <row r="106" spans="1:4" x14ac:dyDescent="0.25">
      <c r="A106" t="s">
        <v>104</v>
      </c>
      <c r="B106" t="s">
        <v>105</v>
      </c>
      <c r="C106" t="s">
        <v>94</v>
      </c>
      <c r="D106">
        <v>0</v>
      </c>
    </row>
    <row r="107" spans="1:4" x14ac:dyDescent="0.25">
      <c r="A107" t="s">
        <v>103</v>
      </c>
      <c r="B107" t="s">
        <v>106</v>
      </c>
      <c r="C107" t="s">
        <v>94</v>
      </c>
      <c r="D107">
        <v>0</v>
      </c>
    </row>
    <row r="108" spans="1:4" x14ac:dyDescent="0.25">
      <c r="A108" t="s">
        <v>97</v>
      </c>
      <c r="B108" t="s">
        <v>107</v>
      </c>
      <c r="C108" t="s">
        <v>94</v>
      </c>
      <c r="D108">
        <v>0</v>
      </c>
    </row>
    <row r="109" spans="1:4" x14ac:dyDescent="0.25">
      <c r="A109" t="s">
        <v>97</v>
      </c>
      <c r="B109" t="s">
        <v>108</v>
      </c>
      <c r="C109" t="s">
        <v>94</v>
      </c>
      <c r="D109">
        <v>0</v>
      </c>
    </row>
    <row r="110" spans="1:4" x14ac:dyDescent="0.25">
      <c r="A110" t="s">
        <v>104</v>
      </c>
      <c r="B110" t="s">
        <v>109</v>
      </c>
      <c r="C110" t="s">
        <v>94</v>
      </c>
      <c r="D110">
        <v>0</v>
      </c>
    </row>
    <row r="111" spans="1:4" x14ac:dyDescent="0.25">
      <c r="A111" t="s">
        <v>104</v>
      </c>
      <c r="B111" t="s">
        <v>105</v>
      </c>
      <c r="C111" t="s">
        <v>95</v>
      </c>
      <c r="D111">
        <v>0</v>
      </c>
    </row>
    <row r="112" spans="1:4" x14ac:dyDescent="0.25">
      <c r="A112" t="s">
        <v>103</v>
      </c>
      <c r="B112" t="s">
        <v>106</v>
      </c>
      <c r="C112" t="s">
        <v>95</v>
      </c>
      <c r="D112">
        <v>0</v>
      </c>
    </row>
    <row r="113" spans="1:4" x14ac:dyDescent="0.25">
      <c r="A113" t="s">
        <v>97</v>
      </c>
      <c r="B113" t="s">
        <v>107</v>
      </c>
      <c r="C113" t="s">
        <v>95</v>
      </c>
      <c r="D113">
        <v>0</v>
      </c>
    </row>
    <row r="114" spans="1:4" x14ac:dyDescent="0.25">
      <c r="A114" t="s">
        <v>97</v>
      </c>
      <c r="B114" t="s">
        <v>108</v>
      </c>
      <c r="C114" t="s">
        <v>95</v>
      </c>
      <c r="D114">
        <v>0</v>
      </c>
    </row>
    <row r="115" spans="1:4" x14ac:dyDescent="0.25">
      <c r="A115" t="s">
        <v>104</v>
      </c>
      <c r="B115" t="s">
        <v>109</v>
      </c>
      <c r="C115" t="s">
        <v>95</v>
      </c>
      <c r="D115">
        <v>0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416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0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92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5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2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67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3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0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0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10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0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0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1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0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0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0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0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0</v>
      </c>
    </row>
  </sheetData>
  <pageMargins left="0.7" right="0.7" top="0.75" bottom="0.75" header="0.3" footer="0.3"/>
  <tableParts count="1">
    <tablePart r:id="rId4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2" max="2" width="22.140625" bestFit="1" customWidth="1"/>
    <col min="4" max="4" width="7.7109375" customWidth="1"/>
    <col min="6" max="6" width="18.42578125" bestFit="1" customWidth="1"/>
    <col min="7" max="7" width="13.8554687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bestFit="1" customWidth="1"/>
    <col min="16" max="16" width="10.7109375" bestFit="1" customWidth="1"/>
    <col min="17" max="17" width="9.85546875" bestFit="1" customWidth="1"/>
    <col min="18" max="18" width="8.85546875" bestFit="1" customWidth="1"/>
    <col min="19" max="19" width="12.7109375" bestFit="1" customWidth="1"/>
    <col min="20" max="20" width="7" bestFit="1" customWidth="1"/>
    <col min="21" max="21" width="9.28515625" bestFit="1" customWidth="1"/>
    <col min="22" max="22" width="9.5703125" bestFit="1" customWidth="1"/>
    <col min="23" max="23" width="11.7109375" bestFit="1" customWidth="1"/>
    <col min="24" max="24" width="10.85546875" bestFit="1" customWidth="1"/>
    <col min="25" max="25" width="7.140625" bestFit="1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>
        <v>109</v>
      </c>
    </row>
    <row r="3" spans="1:7" x14ac:dyDescent="0.25">
      <c r="A3" s="5" t="s">
        <v>97</v>
      </c>
      <c r="B3" s="5" t="s">
        <v>76</v>
      </c>
      <c r="C3" s="5" t="s">
        <v>90</v>
      </c>
      <c r="D3">
        <v>0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>
        <v>18</v>
      </c>
      <c r="F4" s="31" t="s">
        <v>104</v>
      </c>
      <c r="G4" s="32">
        <v>84</v>
      </c>
    </row>
    <row r="5" spans="1:7" x14ac:dyDescent="0.25">
      <c r="A5" s="5" t="s">
        <v>97</v>
      </c>
      <c r="B5" s="5" t="s">
        <v>77</v>
      </c>
      <c r="C5" s="5" t="s">
        <v>90</v>
      </c>
      <c r="D5">
        <v>0</v>
      </c>
      <c r="F5" s="31" t="s">
        <v>97</v>
      </c>
      <c r="G5" s="32">
        <v>1000</v>
      </c>
    </row>
    <row r="6" spans="1:7" x14ac:dyDescent="0.25">
      <c r="A6" s="5" t="s">
        <v>97</v>
      </c>
      <c r="B6" s="5" t="s">
        <v>78</v>
      </c>
      <c r="C6" s="5" t="s">
        <v>90</v>
      </c>
      <c r="D6">
        <v>0</v>
      </c>
      <c r="F6" s="31" t="s">
        <v>103</v>
      </c>
      <c r="G6" s="32">
        <v>222</v>
      </c>
    </row>
    <row r="7" spans="1:7" x14ac:dyDescent="0.25">
      <c r="A7" s="5" t="s">
        <v>103</v>
      </c>
      <c r="B7" s="5" t="s">
        <v>79</v>
      </c>
      <c r="C7" s="5" t="s">
        <v>90</v>
      </c>
      <c r="D7">
        <v>0</v>
      </c>
      <c r="F7" s="31" t="s">
        <v>99</v>
      </c>
      <c r="G7" s="32">
        <v>1306</v>
      </c>
    </row>
    <row r="8" spans="1:7" x14ac:dyDescent="0.25">
      <c r="A8" s="5" t="s">
        <v>103</v>
      </c>
      <c r="B8" s="5" t="s">
        <v>83</v>
      </c>
      <c r="C8" s="5" t="s">
        <v>90</v>
      </c>
      <c r="D8">
        <v>0</v>
      </c>
    </row>
    <row r="9" spans="1:7" x14ac:dyDescent="0.25">
      <c r="A9" s="5" t="s">
        <v>103</v>
      </c>
      <c r="B9" s="5" t="s">
        <v>82</v>
      </c>
      <c r="C9" s="5" t="s">
        <v>90</v>
      </c>
      <c r="D9">
        <v>0</v>
      </c>
    </row>
    <row r="10" spans="1:7" x14ac:dyDescent="0.25">
      <c r="A10" s="5" t="s">
        <v>103</v>
      </c>
      <c r="B10" s="5" t="s">
        <v>81</v>
      </c>
      <c r="C10" s="5" t="s">
        <v>90</v>
      </c>
      <c r="D10">
        <v>0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>
        <v>0</v>
      </c>
      <c r="F11" s="31" t="s">
        <v>87</v>
      </c>
      <c r="G11" s="32">
        <v>8</v>
      </c>
    </row>
    <row r="12" spans="1:7" x14ac:dyDescent="0.25">
      <c r="A12" s="5" t="s">
        <v>104</v>
      </c>
      <c r="B12" s="5" t="s">
        <v>84</v>
      </c>
      <c r="C12" s="5" t="s">
        <v>90</v>
      </c>
      <c r="D12">
        <v>1</v>
      </c>
      <c r="F12" s="31" t="s">
        <v>80</v>
      </c>
      <c r="G12" s="32">
        <v>0</v>
      </c>
    </row>
    <row r="13" spans="1:7" x14ac:dyDescent="0.25">
      <c r="A13" s="5" t="s">
        <v>104</v>
      </c>
      <c r="B13" s="5" t="s">
        <v>85</v>
      </c>
      <c r="C13" s="5" t="s">
        <v>90</v>
      </c>
      <c r="D13">
        <v>0</v>
      </c>
      <c r="F13" s="31" t="s">
        <v>75</v>
      </c>
      <c r="G13" s="32">
        <v>332</v>
      </c>
    </row>
    <row r="14" spans="1:7" x14ac:dyDescent="0.25">
      <c r="A14" s="5" t="s">
        <v>104</v>
      </c>
      <c r="B14" s="5" t="s">
        <v>86</v>
      </c>
      <c r="C14" s="5" t="s">
        <v>90</v>
      </c>
      <c r="D14">
        <v>0</v>
      </c>
      <c r="F14" s="31" t="s">
        <v>107</v>
      </c>
      <c r="G14" s="32">
        <v>0</v>
      </c>
    </row>
    <row r="15" spans="1:7" x14ac:dyDescent="0.25">
      <c r="A15" s="5" t="s">
        <v>104</v>
      </c>
      <c r="B15" s="5" t="s">
        <v>87</v>
      </c>
      <c r="C15" s="5" t="s">
        <v>90</v>
      </c>
      <c r="D15">
        <v>0</v>
      </c>
      <c r="F15" s="31" t="s">
        <v>106</v>
      </c>
      <c r="G15" s="32">
        <v>0</v>
      </c>
    </row>
    <row r="16" spans="1:7" x14ac:dyDescent="0.25">
      <c r="A16" s="5" t="s">
        <v>97</v>
      </c>
      <c r="B16" s="5" t="s">
        <v>74</v>
      </c>
      <c r="C16" s="5" t="s">
        <v>91</v>
      </c>
      <c r="D16">
        <v>0</v>
      </c>
      <c r="F16" s="31" t="s">
        <v>109</v>
      </c>
      <c r="G16" s="32">
        <v>10</v>
      </c>
    </row>
    <row r="17" spans="1:7" x14ac:dyDescent="0.25">
      <c r="A17" s="5" t="s">
        <v>97</v>
      </c>
      <c r="B17" s="5" t="s">
        <v>76</v>
      </c>
      <c r="C17" s="5" t="s">
        <v>91</v>
      </c>
      <c r="D17">
        <v>0</v>
      </c>
      <c r="F17" s="31" t="s">
        <v>105</v>
      </c>
      <c r="G17" s="32">
        <v>0</v>
      </c>
    </row>
    <row r="18" spans="1:7" x14ac:dyDescent="0.25">
      <c r="A18" s="5" t="s">
        <v>97</v>
      </c>
      <c r="B18" s="5" t="s">
        <v>75</v>
      </c>
      <c r="C18" s="5" t="s">
        <v>91</v>
      </c>
      <c r="D18">
        <v>31</v>
      </c>
      <c r="F18" s="31" t="s">
        <v>108</v>
      </c>
      <c r="G18" s="32">
        <v>0</v>
      </c>
    </row>
    <row r="19" spans="1:7" x14ac:dyDescent="0.25">
      <c r="A19" s="5" t="s">
        <v>97</v>
      </c>
      <c r="B19" s="5" t="s">
        <v>77</v>
      </c>
      <c r="C19" s="5" t="s">
        <v>91</v>
      </c>
      <c r="D19">
        <v>0</v>
      </c>
      <c r="F19" s="31" t="s">
        <v>84</v>
      </c>
      <c r="G19" s="32">
        <v>20</v>
      </c>
    </row>
    <row r="20" spans="1:7" x14ac:dyDescent="0.25">
      <c r="A20" s="5" t="s">
        <v>97</v>
      </c>
      <c r="B20" s="5" t="s">
        <v>78</v>
      </c>
      <c r="C20" s="5" t="s">
        <v>91</v>
      </c>
      <c r="D20">
        <v>0</v>
      </c>
      <c r="F20" s="31" t="s">
        <v>76</v>
      </c>
      <c r="G20" s="32">
        <v>0</v>
      </c>
    </row>
    <row r="21" spans="1:7" x14ac:dyDescent="0.25">
      <c r="A21" s="5" t="s">
        <v>103</v>
      </c>
      <c r="B21" s="5" t="s">
        <v>79</v>
      </c>
      <c r="C21" s="5" t="s">
        <v>91</v>
      </c>
      <c r="D21">
        <v>0</v>
      </c>
      <c r="F21" s="31" t="s">
        <v>74</v>
      </c>
      <c r="G21" s="32">
        <v>626</v>
      </c>
    </row>
    <row r="22" spans="1:7" x14ac:dyDescent="0.25">
      <c r="A22" s="5" t="s">
        <v>103</v>
      </c>
      <c r="B22" s="5" t="s">
        <v>83</v>
      </c>
      <c r="C22" s="5" t="s">
        <v>91</v>
      </c>
      <c r="D22">
        <v>0</v>
      </c>
      <c r="F22" s="31" t="s">
        <v>86</v>
      </c>
      <c r="G22" s="32">
        <v>7</v>
      </c>
    </row>
    <row r="23" spans="1:7" x14ac:dyDescent="0.25">
      <c r="A23" s="5" t="s">
        <v>103</v>
      </c>
      <c r="B23" s="5" t="s">
        <v>82</v>
      </c>
      <c r="C23" s="5" t="s">
        <v>91</v>
      </c>
      <c r="D23">
        <v>0</v>
      </c>
      <c r="F23" s="31" t="s">
        <v>82</v>
      </c>
      <c r="G23" s="32">
        <v>68</v>
      </c>
    </row>
    <row r="24" spans="1:7" x14ac:dyDescent="0.25">
      <c r="A24" s="5" t="s">
        <v>103</v>
      </c>
      <c r="B24" s="5" t="s">
        <v>81</v>
      </c>
      <c r="C24" s="5" t="s">
        <v>91</v>
      </c>
      <c r="D24">
        <v>1</v>
      </c>
      <c r="F24" s="31" t="s">
        <v>79</v>
      </c>
      <c r="G24" s="32">
        <v>152</v>
      </c>
    </row>
    <row r="25" spans="1:7" x14ac:dyDescent="0.25">
      <c r="A25" s="5" t="s">
        <v>103</v>
      </c>
      <c r="B25" s="5" t="s">
        <v>80</v>
      </c>
      <c r="C25" s="5" t="s">
        <v>91</v>
      </c>
      <c r="D25">
        <v>0</v>
      </c>
      <c r="F25" s="31" t="s">
        <v>78</v>
      </c>
      <c r="G25" s="32">
        <v>10</v>
      </c>
    </row>
    <row r="26" spans="1:7" x14ac:dyDescent="0.25">
      <c r="A26" s="5" t="s">
        <v>104</v>
      </c>
      <c r="B26" s="5" t="s">
        <v>84</v>
      </c>
      <c r="C26" s="5" t="s">
        <v>91</v>
      </c>
      <c r="D26">
        <v>1</v>
      </c>
      <c r="F26" s="31" t="s">
        <v>81</v>
      </c>
      <c r="G26" s="32">
        <v>2</v>
      </c>
    </row>
    <row r="27" spans="1:7" x14ac:dyDescent="0.25">
      <c r="A27" s="5" t="s">
        <v>104</v>
      </c>
      <c r="B27" s="5" t="s">
        <v>85</v>
      </c>
      <c r="C27" s="5" t="s">
        <v>91</v>
      </c>
      <c r="D27">
        <v>0</v>
      </c>
      <c r="F27" s="31" t="s">
        <v>83</v>
      </c>
      <c r="G27" s="32">
        <v>0</v>
      </c>
    </row>
    <row r="28" spans="1:7" x14ac:dyDescent="0.25">
      <c r="A28" s="5" t="s">
        <v>104</v>
      </c>
      <c r="B28" s="5" t="s">
        <v>86</v>
      </c>
      <c r="C28" s="5" t="s">
        <v>91</v>
      </c>
      <c r="D28">
        <v>0</v>
      </c>
      <c r="F28" s="31" t="s">
        <v>85</v>
      </c>
      <c r="G28" s="32">
        <v>39</v>
      </c>
    </row>
    <row r="29" spans="1:7" x14ac:dyDescent="0.25">
      <c r="A29" s="5" t="s">
        <v>104</v>
      </c>
      <c r="B29" s="5" t="s">
        <v>87</v>
      </c>
      <c r="C29" s="5" t="s">
        <v>91</v>
      </c>
      <c r="D29">
        <v>0</v>
      </c>
      <c r="F29" s="31" t="s">
        <v>77</v>
      </c>
      <c r="G29" s="32">
        <v>32</v>
      </c>
    </row>
    <row r="30" spans="1:7" x14ac:dyDescent="0.25">
      <c r="A30" s="5" t="s">
        <v>97</v>
      </c>
      <c r="B30" s="5" t="s">
        <v>74</v>
      </c>
      <c r="C30" s="5" t="s">
        <v>92</v>
      </c>
      <c r="D30">
        <v>172</v>
      </c>
      <c r="F30" s="31" t="s">
        <v>99</v>
      </c>
      <c r="G30" s="32">
        <v>1306</v>
      </c>
    </row>
    <row r="31" spans="1:7" x14ac:dyDescent="0.25">
      <c r="A31" s="5" t="s">
        <v>97</v>
      </c>
      <c r="B31" s="5" t="s">
        <v>76</v>
      </c>
      <c r="C31" s="5" t="s">
        <v>92</v>
      </c>
      <c r="D31">
        <v>0</v>
      </c>
    </row>
    <row r="32" spans="1:7" x14ac:dyDescent="0.25">
      <c r="A32" s="5" t="s">
        <v>97</v>
      </c>
      <c r="B32" s="5" t="s">
        <v>75</v>
      </c>
      <c r="C32" s="5" t="s">
        <v>92</v>
      </c>
      <c r="D32">
        <v>84</v>
      </c>
    </row>
    <row r="33" spans="1:26" x14ac:dyDescent="0.25">
      <c r="A33" s="5" t="s">
        <v>97</v>
      </c>
      <c r="B33" s="5" t="s">
        <v>77</v>
      </c>
      <c r="C33" s="5" t="s">
        <v>92</v>
      </c>
      <c r="D33">
        <v>0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>
        <v>0</v>
      </c>
      <c r="F35" s="31" t="s">
        <v>90</v>
      </c>
      <c r="G35" s="32">
        <v>0</v>
      </c>
      <c r="H35" s="32">
        <v>0</v>
      </c>
      <c r="I35" s="32">
        <v>18</v>
      </c>
      <c r="J35" s="32">
        <v>0</v>
      </c>
      <c r="K35" s="32">
        <v>0</v>
      </c>
      <c r="L35" s="32">
        <v>1</v>
      </c>
      <c r="M35" s="32">
        <v>0</v>
      </c>
      <c r="N35" s="32">
        <v>0</v>
      </c>
      <c r="O35" s="32">
        <v>1</v>
      </c>
      <c r="P35" s="32">
        <v>0</v>
      </c>
      <c r="Q35" s="32">
        <v>109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129</v>
      </c>
    </row>
    <row r="36" spans="1:26" x14ac:dyDescent="0.25">
      <c r="A36" s="5" t="s">
        <v>103</v>
      </c>
      <c r="B36" s="5" t="s">
        <v>83</v>
      </c>
      <c r="C36" s="5" t="s">
        <v>92</v>
      </c>
      <c r="D36">
        <v>0</v>
      </c>
      <c r="F36" s="31" t="s">
        <v>91</v>
      </c>
      <c r="G36" s="32">
        <v>0</v>
      </c>
      <c r="H36" s="32">
        <v>0</v>
      </c>
      <c r="I36" s="32">
        <v>31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1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1</v>
      </c>
      <c r="W36" s="32">
        <v>0</v>
      </c>
      <c r="X36" s="32">
        <v>0</v>
      </c>
      <c r="Y36" s="32">
        <v>0</v>
      </c>
      <c r="Z36" s="32">
        <v>33</v>
      </c>
    </row>
    <row r="37" spans="1:26" x14ac:dyDescent="0.25">
      <c r="A37" s="5" t="s">
        <v>103</v>
      </c>
      <c r="B37" s="5" t="s">
        <v>82</v>
      </c>
      <c r="C37" s="5" t="s">
        <v>92</v>
      </c>
      <c r="D37">
        <v>0</v>
      </c>
      <c r="F37" s="31" t="s">
        <v>92</v>
      </c>
      <c r="G37" s="32">
        <v>0</v>
      </c>
      <c r="H37" s="32">
        <v>0</v>
      </c>
      <c r="I37" s="32">
        <v>84</v>
      </c>
      <c r="J37" s="32">
        <v>0</v>
      </c>
      <c r="K37" s="32">
        <v>0</v>
      </c>
      <c r="L37" s="32">
        <v>1</v>
      </c>
      <c r="M37" s="32">
        <v>0</v>
      </c>
      <c r="N37" s="32">
        <v>0</v>
      </c>
      <c r="O37" s="32">
        <v>0</v>
      </c>
      <c r="P37" s="32">
        <v>0</v>
      </c>
      <c r="Q37" s="32">
        <v>172</v>
      </c>
      <c r="R37" s="32">
        <v>2</v>
      </c>
      <c r="S37" s="32">
        <v>0</v>
      </c>
      <c r="T37" s="32">
        <v>0</v>
      </c>
      <c r="U37" s="32">
        <v>0</v>
      </c>
      <c r="V37" s="32">
        <v>1</v>
      </c>
      <c r="W37" s="32">
        <v>0</v>
      </c>
      <c r="X37" s="32">
        <v>0</v>
      </c>
      <c r="Y37" s="32">
        <v>0</v>
      </c>
      <c r="Z37" s="32">
        <v>260</v>
      </c>
    </row>
    <row r="38" spans="1:26" x14ac:dyDescent="0.25">
      <c r="A38" s="5" t="s">
        <v>103</v>
      </c>
      <c r="B38" s="5" t="s">
        <v>81</v>
      </c>
      <c r="C38" s="5" t="s">
        <v>92</v>
      </c>
      <c r="D38">
        <v>1</v>
      </c>
      <c r="F38" s="31" t="s">
        <v>93</v>
      </c>
      <c r="G38" s="32">
        <v>0</v>
      </c>
      <c r="H38" s="32">
        <v>0</v>
      </c>
      <c r="I38" s="32">
        <v>76</v>
      </c>
      <c r="J38" s="32">
        <v>0</v>
      </c>
      <c r="K38" s="32">
        <v>0</v>
      </c>
      <c r="L38" s="32">
        <v>1</v>
      </c>
      <c r="M38" s="32">
        <v>0</v>
      </c>
      <c r="N38" s="32">
        <v>0</v>
      </c>
      <c r="O38" s="32">
        <v>2</v>
      </c>
      <c r="P38" s="32">
        <v>0</v>
      </c>
      <c r="Q38" s="32">
        <v>63</v>
      </c>
      <c r="R38" s="32">
        <v>0</v>
      </c>
      <c r="S38" s="32">
        <v>18</v>
      </c>
      <c r="T38" s="32">
        <v>3</v>
      </c>
      <c r="U38" s="32">
        <v>2</v>
      </c>
      <c r="V38" s="32">
        <v>0</v>
      </c>
      <c r="W38" s="32">
        <v>0</v>
      </c>
      <c r="X38" s="32">
        <v>8</v>
      </c>
      <c r="Y38" s="32">
        <v>0</v>
      </c>
      <c r="Z38" s="32">
        <v>173</v>
      </c>
    </row>
    <row r="39" spans="1:26" x14ac:dyDescent="0.25">
      <c r="A39" s="5" t="s">
        <v>103</v>
      </c>
      <c r="B39" s="5" t="s">
        <v>80</v>
      </c>
      <c r="C39" s="5" t="s">
        <v>92</v>
      </c>
      <c r="D39">
        <v>0</v>
      </c>
      <c r="F39" s="31" t="s">
        <v>94</v>
      </c>
      <c r="G39" s="32">
        <v>2</v>
      </c>
      <c r="H39" s="32">
        <v>0</v>
      </c>
      <c r="I39" s="32">
        <v>44</v>
      </c>
      <c r="J39" s="32">
        <v>0</v>
      </c>
      <c r="K39" s="32">
        <v>0</v>
      </c>
      <c r="L39" s="32">
        <v>3</v>
      </c>
      <c r="M39" s="32">
        <v>0</v>
      </c>
      <c r="N39" s="32">
        <v>0</v>
      </c>
      <c r="O39" s="32">
        <v>0</v>
      </c>
      <c r="P39" s="32">
        <v>0</v>
      </c>
      <c r="Q39" s="32">
        <v>94</v>
      </c>
      <c r="R39" s="32">
        <v>3</v>
      </c>
      <c r="S39" s="32">
        <v>17</v>
      </c>
      <c r="T39" s="32">
        <v>6</v>
      </c>
      <c r="U39" s="32">
        <v>1</v>
      </c>
      <c r="V39" s="32">
        <v>0</v>
      </c>
      <c r="W39" s="32">
        <v>0</v>
      </c>
      <c r="X39" s="32">
        <v>8</v>
      </c>
      <c r="Y39" s="32">
        <v>3</v>
      </c>
      <c r="Z39" s="32">
        <v>181</v>
      </c>
    </row>
    <row r="40" spans="1:26" x14ac:dyDescent="0.25">
      <c r="A40" s="5" t="s">
        <v>104</v>
      </c>
      <c r="B40" s="5" t="s">
        <v>84</v>
      </c>
      <c r="C40" s="5" t="s">
        <v>92</v>
      </c>
      <c r="D40">
        <v>0</v>
      </c>
      <c r="F40" s="31" t="s">
        <v>95</v>
      </c>
      <c r="G40" s="32">
        <v>6</v>
      </c>
      <c r="H40" s="32">
        <v>0</v>
      </c>
      <c r="I40" s="32">
        <v>50</v>
      </c>
      <c r="J40" s="32">
        <v>0</v>
      </c>
      <c r="K40" s="32">
        <v>0</v>
      </c>
      <c r="L40" s="32">
        <v>2</v>
      </c>
      <c r="M40" s="32">
        <v>0</v>
      </c>
      <c r="N40" s="32">
        <v>0</v>
      </c>
      <c r="O40" s="32">
        <v>2</v>
      </c>
      <c r="P40" s="32">
        <v>0</v>
      </c>
      <c r="Q40" s="32">
        <v>66</v>
      </c>
      <c r="R40" s="32">
        <v>1</v>
      </c>
      <c r="S40" s="32">
        <v>17</v>
      </c>
      <c r="T40" s="32">
        <v>14</v>
      </c>
      <c r="U40" s="32">
        <v>1</v>
      </c>
      <c r="V40" s="32">
        <v>0</v>
      </c>
      <c r="W40" s="32">
        <v>0</v>
      </c>
      <c r="X40" s="32">
        <v>20</v>
      </c>
      <c r="Y40" s="32">
        <v>14</v>
      </c>
      <c r="Z40" s="32">
        <v>193</v>
      </c>
    </row>
    <row r="41" spans="1:26" x14ac:dyDescent="0.25">
      <c r="A41" s="5" t="s">
        <v>104</v>
      </c>
      <c r="B41" s="5" t="s">
        <v>85</v>
      </c>
      <c r="C41" s="5" t="s">
        <v>92</v>
      </c>
      <c r="D41">
        <v>0</v>
      </c>
      <c r="F41" s="31" t="s">
        <v>126</v>
      </c>
      <c r="G41" s="32">
        <v>0</v>
      </c>
      <c r="H41" s="32">
        <v>0</v>
      </c>
      <c r="I41" s="32">
        <v>29</v>
      </c>
      <c r="J41" s="32">
        <v>0</v>
      </c>
      <c r="K41" s="32">
        <v>0</v>
      </c>
      <c r="L41" s="32">
        <v>2</v>
      </c>
      <c r="M41" s="32">
        <v>0</v>
      </c>
      <c r="N41" s="32">
        <v>0</v>
      </c>
      <c r="O41" s="32">
        <v>14</v>
      </c>
      <c r="P41" s="32">
        <v>0</v>
      </c>
      <c r="Q41" s="32">
        <v>122</v>
      </c>
      <c r="R41" s="32">
        <v>1</v>
      </c>
      <c r="S41" s="32">
        <v>16</v>
      </c>
      <c r="T41" s="32">
        <v>129</v>
      </c>
      <c r="U41" s="32">
        <v>6</v>
      </c>
      <c r="V41" s="32">
        <v>0</v>
      </c>
      <c r="W41" s="32">
        <v>0</v>
      </c>
      <c r="X41" s="32">
        <v>3</v>
      </c>
      <c r="Y41" s="32">
        <v>15</v>
      </c>
      <c r="Z41" s="32">
        <v>337</v>
      </c>
    </row>
    <row r="42" spans="1:26" x14ac:dyDescent="0.25">
      <c r="A42" s="5" t="s">
        <v>104</v>
      </c>
      <c r="B42" s="5" t="s">
        <v>86</v>
      </c>
      <c r="C42" s="5" t="s">
        <v>92</v>
      </c>
      <c r="D42">
        <v>2</v>
      </c>
      <c r="F42" s="31" t="s">
        <v>99</v>
      </c>
      <c r="G42" s="32">
        <v>8</v>
      </c>
      <c r="H42" s="32">
        <v>0</v>
      </c>
      <c r="I42" s="32">
        <v>332</v>
      </c>
      <c r="J42" s="32">
        <v>0</v>
      </c>
      <c r="K42" s="32">
        <v>0</v>
      </c>
      <c r="L42" s="32">
        <v>10</v>
      </c>
      <c r="M42" s="32">
        <v>0</v>
      </c>
      <c r="N42" s="32">
        <v>0</v>
      </c>
      <c r="O42" s="32">
        <v>20</v>
      </c>
      <c r="P42" s="32">
        <v>0</v>
      </c>
      <c r="Q42" s="32">
        <v>626</v>
      </c>
      <c r="R42" s="32">
        <v>7</v>
      </c>
      <c r="S42" s="32">
        <v>68</v>
      </c>
      <c r="T42" s="32">
        <v>152</v>
      </c>
      <c r="U42" s="32">
        <v>10</v>
      </c>
      <c r="V42" s="32">
        <v>2</v>
      </c>
      <c r="W42" s="32">
        <v>0</v>
      </c>
      <c r="X42" s="32">
        <v>39</v>
      </c>
      <c r="Y42" s="32">
        <v>32</v>
      </c>
      <c r="Z42" s="32">
        <v>1306</v>
      </c>
    </row>
    <row r="43" spans="1:26" x14ac:dyDescent="0.25">
      <c r="A43" s="5" t="s">
        <v>104</v>
      </c>
      <c r="B43" s="5" t="s">
        <v>87</v>
      </c>
      <c r="C43" s="5" t="s">
        <v>92</v>
      </c>
      <c r="D43">
        <v>0</v>
      </c>
    </row>
    <row r="44" spans="1:26" x14ac:dyDescent="0.25">
      <c r="A44" s="5" t="s">
        <v>97</v>
      </c>
      <c r="B44" s="5" t="s">
        <v>74</v>
      </c>
      <c r="C44" s="5" t="s">
        <v>93</v>
      </c>
      <c r="D44">
        <v>63</v>
      </c>
    </row>
    <row r="45" spans="1:26" x14ac:dyDescent="0.25">
      <c r="A45" s="5" t="s">
        <v>97</v>
      </c>
      <c r="B45" s="5" t="s">
        <v>76</v>
      </c>
      <c r="C45" s="5" t="s">
        <v>93</v>
      </c>
      <c r="D45">
        <v>0</v>
      </c>
    </row>
    <row r="46" spans="1:26" x14ac:dyDescent="0.25">
      <c r="A46" s="5" t="s">
        <v>97</v>
      </c>
      <c r="B46" s="5" t="s">
        <v>75</v>
      </c>
      <c r="C46" s="5" t="s">
        <v>93</v>
      </c>
      <c r="D46">
        <v>76</v>
      </c>
    </row>
    <row r="47" spans="1:26" x14ac:dyDescent="0.25">
      <c r="A47" s="5" t="s">
        <v>97</v>
      </c>
      <c r="B47" s="5" t="s">
        <v>77</v>
      </c>
      <c r="C47" s="5" t="s">
        <v>93</v>
      </c>
      <c r="D47">
        <v>0</v>
      </c>
    </row>
    <row r="48" spans="1:26" x14ac:dyDescent="0.25">
      <c r="A48" s="5" t="s">
        <v>97</v>
      </c>
      <c r="B48" s="5" t="s">
        <v>78</v>
      </c>
      <c r="C48" s="5" t="s">
        <v>93</v>
      </c>
      <c r="D48">
        <v>2</v>
      </c>
    </row>
    <row r="49" spans="1:4" x14ac:dyDescent="0.25">
      <c r="A49" s="5" t="s">
        <v>103</v>
      </c>
      <c r="B49" s="5" t="s">
        <v>79</v>
      </c>
      <c r="C49" s="5" t="s">
        <v>93</v>
      </c>
      <c r="D49">
        <v>3</v>
      </c>
    </row>
    <row r="50" spans="1:4" x14ac:dyDescent="0.25">
      <c r="A50" s="5" t="s">
        <v>103</v>
      </c>
      <c r="B50" s="5" t="s">
        <v>83</v>
      </c>
      <c r="C50" s="5" t="s">
        <v>93</v>
      </c>
      <c r="D50">
        <v>0</v>
      </c>
    </row>
    <row r="51" spans="1:4" x14ac:dyDescent="0.25">
      <c r="A51" s="5" t="s">
        <v>103</v>
      </c>
      <c r="B51" s="5" t="s">
        <v>82</v>
      </c>
      <c r="C51" s="5" t="s">
        <v>93</v>
      </c>
      <c r="D51">
        <v>18</v>
      </c>
    </row>
    <row r="52" spans="1:4" x14ac:dyDescent="0.25">
      <c r="A52" s="5" t="s">
        <v>103</v>
      </c>
      <c r="B52" s="5" t="s">
        <v>81</v>
      </c>
      <c r="C52" s="5" t="s">
        <v>93</v>
      </c>
      <c r="D52">
        <v>0</v>
      </c>
    </row>
    <row r="53" spans="1:4" x14ac:dyDescent="0.25">
      <c r="A53" s="5" t="s">
        <v>103</v>
      </c>
      <c r="B53" s="5" t="s">
        <v>80</v>
      </c>
      <c r="C53" s="5" t="s">
        <v>93</v>
      </c>
      <c r="D53">
        <v>0</v>
      </c>
    </row>
    <row r="54" spans="1:4" x14ac:dyDescent="0.25">
      <c r="A54" s="5" t="s">
        <v>104</v>
      </c>
      <c r="B54" s="5" t="s">
        <v>84</v>
      </c>
      <c r="C54" s="5" t="s">
        <v>93</v>
      </c>
      <c r="D54">
        <v>2</v>
      </c>
    </row>
    <row r="55" spans="1:4" x14ac:dyDescent="0.25">
      <c r="A55" s="5" t="s">
        <v>104</v>
      </c>
      <c r="B55" s="5" t="s">
        <v>85</v>
      </c>
      <c r="C55" s="5" t="s">
        <v>93</v>
      </c>
      <c r="D55">
        <v>8</v>
      </c>
    </row>
    <row r="56" spans="1:4" x14ac:dyDescent="0.25">
      <c r="A56" s="5" t="s">
        <v>104</v>
      </c>
      <c r="B56" s="5" t="s">
        <v>86</v>
      </c>
      <c r="C56" s="5" t="s">
        <v>93</v>
      </c>
      <c r="D56">
        <v>0</v>
      </c>
    </row>
    <row r="57" spans="1:4" x14ac:dyDescent="0.25">
      <c r="A57" s="5" t="s">
        <v>104</v>
      </c>
      <c r="B57" s="5" t="s">
        <v>87</v>
      </c>
      <c r="C57" s="5" t="s">
        <v>93</v>
      </c>
      <c r="D57">
        <v>0</v>
      </c>
    </row>
    <row r="58" spans="1:4" x14ac:dyDescent="0.25">
      <c r="A58" s="5" t="s">
        <v>97</v>
      </c>
      <c r="B58" s="5" t="s">
        <v>74</v>
      </c>
      <c r="C58" s="5" t="s">
        <v>94</v>
      </c>
      <c r="D58">
        <v>94</v>
      </c>
    </row>
    <row r="59" spans="1:4" x14ac:dyDescent="0.25">
      <c r="A59" s="5" t="s">
        <v>97</v>
      </c>
      <c r="B59" s="5" t="s">
        <v>76</v>
      </c>
      <c r="C59" s="5" t="s">
        <v>94</v>
      </c>
      <c r="D59">
        <v>0</v>
      </c>
    </row>
    <row r="60" spans="1:4" x14ac:dyDescent="0.25">
      <c r="A60" s="5" t="s">
        <v>97</v>
      </c>
      <c r="B60" s="5" t="s">
        <v>75</v>
      </c>
      <c r="C60" s="5" t="s">
        <v>94</v>
      </c>
      <c r="D60">
        <v>44</v>
      </c>
    </row>
    <row r="61" spans="1:4" x14ac:dyDescent="0.25">
      <c r="A61" s="5" t="s">
        <v>97</v>
      </c>
      <c r="B61" s="5" t="s">
        <v>77</v>
      </c>
      <c r="C61" s="5" t="s">
        <v>94</v>
      </c>
      <c r="D61">
        <v>3</v>
      </c>
    </row>
    <row r="62" spans="1:4" x14ac:dyDescent="0.25">
      <c r="A62" s="5" t="s">
        <v>97</v>
      </c>
      <c r="B62" s="5" t="s">
        <v>78</v>
      </c>
      <c r="C62" s="5" t="s">
        <v>94</v>
      </c>
      <c r="D62">
        <v>1</v>
      </c>
    </row>
    <row r="63" spans="1:4" x14ac:dyDescent="0.25">
      <c r="A63" s="5" t="s">
        <v>103</v>
      </c>
      <c r="B63" s="5" t="s">
        <v>79</v>
      </c>
      <c r="C63" s="5" t="s">
        <v>94</v>
      </c>
      <c r="D63">
        <v>6</v>
      </c>
    </row>
    <row r="64" spans="1:4" x14ac:dyDescent="0.25">
      <c r="A64" s="5" t="s">
        <v>103</v>
      </c>
      <c r="B64" s="5" t="s">
        <v>83</v>
      </c>
      <c r="C64" s="5" t="s">
        <v>94</v>
      </c>
      <c r="D64">
        <v>0</v>
      </c>
    </row>
    <row r="65" spans="1:4" x14ac:dyDescent="0.25">
      <c r="A65" s="5" t="s">
        <v>103</v>
      </c>
      <c r="B65" s="5" t="s">
        <v>82</v>
      </c>
      <c r="C65" s="5" t="s">
        <v>94</v>
      </c>
      <c r="D65">
        <v>17</v>
      </c>
    </row>
    <row r="66" spans="1:4" x14ac:dyDescent="0.25">
      <c r="A66" s="5" t="s">
        <v>103</v>
      </c>
      <c r="B66" s="5" t="s">
        <v>81</v>
      </c>
      <c r="C66" s="5" t="s">
        <v>94</v>
      </c>
      <c r="D66">
        <v>0</v>
      </c>
    </row>
    <row r="67" spans="1:4" x14ac:dyDescent="0.25">
      <c r="A67" s="5" t="s">
        <v>103</v>
      </c>
      <c r="B67" s="5" t="s">
        <v>80</v>
      </c>
      <c r="C67" s="5" t="s">
        <v>94</v>
      </c>
      <c r="D67">
        <v>0</v>
      </c>
    </row>
    <row r="68" spans="1:4" x14ac:dyDescent="0.25">
      <c r="A68" s="5" t="s">
        <v>104</v>
      </c>
      <c r="B68" s="5" t="s">
        <v>84</v>
      </c>
      <c r="C68" s="5" t="s">
        <v>94</v>
      </c>
      <c r="D68">
        <v>0</v>
      </c>
    </row>
    <row r="69" spans="1:4" x14ac:dyDescent="0.25">
      <c r="A69" s="5" t="s">
        <v>104</v>
      </c>
      <c r="B69" s="5" t="s">
        <v>85</v>
      </c>
      <c r="C69" s="5" t="s">
        <v>94</v>
      </c>
      <c r="D69">
        <v>8</v>
      </c>
    </row>
    <row r="70" spans="1:4" x14ac:dyDescent="0.25">
      <c r="A70" s="5" t="s">
        <v>104</v>
      </c>
      <c r="B70" s="5" t="s">
        <v>86</v>
      </c>
      <c r="C70" s="5" t="s">
        <v>94</v>
      </c>
      <c r="D70">
        <v>3</v>
      </c>
    </row>
    <row r="71" spans="1:4" x14ac:dyDescent="0.25">
      <c r="A71" s="5" t="s">
        <v>104</v>
      </c>
      <c r="B71" s="5" t="s">
        <v>87</v>
      </c>
      <c r="C71" s="5" t="s">
        <v>94</v>
      </c>
      <c r="D71">
        <v>2</v>
      </c>
    </row>
    <row r="72" spans="1:4" x14ac:dyDescent="0.25">
      <c r="A72" s="5" t="s">
        <v>97</v>
      </c>
      <c r="B72" s="5" t="s">
        <v>74</v>
      </c>
      <c r="C72" s="5" t="s">
        <v>95</v>
      </c>
      <c r="D72">
        <v>66</v>
      </c>
    </row>
    <row r="73" spans="1:4" x14ac:dyDescent="0.25">
      <c r="A73" s="5" t="s">
        <v>97</v>
      </c>
      <c r="B73" s="5" t="s">
        <v>76</v>
      </c>
      <c r="C73" s="5" t="s">
        <v>95</v>
      </c>
      <c r="D73">
        <v>0</v>
      </c>
    </row>
    <row r="74" spans="1:4" x14ac:dyDescent="0.25">
      <c r="A74" s="5" t="s">
        <v>97</v>
      </c>
      <c r="B74" s="5" t="s">
        <v>75</v>
      </c>
      <c r="C74" s="5" t="s">
        <v>95</v>
      </c>
      <c r="D74">
        <v>50</v>
      </c>
    </row>
    <row r="75" spans="1:4" x14ac:dyDescent="0.25">
      <c r="A75" s="5" t="s">
        <v>97</v>
      </c>
      <c r="B75" s="5" t="s">
        <v>77</v>
      </c>
      <c r="C75" s="5" t="s">
        <v>95</v>
      </c>
      <c r="D75">
        <v>14</v>
      </c>
    </row>
    <row r="76" spans="1:4" x14ac:dyDescent="0.25">
      <c r="A76" s="5" t="s">
        <v>97</v>
      </c>
      <c r="B76" s="5" t="s">
        <v>78</v>
      </c>
      <c r="C76" s="5" t="s">
        <v>95</v>
      </c>
      <c r="D76">
        <v>1</v>
      </c>
    </row>
    <row r="77" spans="1:4" x14ac:dyDescent="0.25">
      <c r="A77" s="5" t="s">
        <v>103</v>
      </c>
      <c r="B77" s="5" t="s">
        <v>79</v>
      </c>
      <c r="C77" s="5" t="s">
        <v>95</v>
      </c>
      <c r="D77">
        <v>14</v>
      </c>
    </row>
    <row r="78" spans="1:4" x14ac:dyDescent="0.25">
      <c r="A78" s="5" t="s">
        <v>103</v>
      </c>
      <c r="B78" s="5" t="s">
        <v>83</v>
      </c>
      <c r="C78" s="5" t="s">
        <v>95</v>
      </c>
      <c r="D78">
        <v>0</v>
      </c>
    </row>
    <row r="79" spans="1:4" x14ac:dyDescent="0.25">
      <c r="A79" s="5" t="s">
        <v>103</v>
      </c>
      <c r="B79" s="5" t="s">
        <v>82</v>
      </c>
      <c r="C79" s="5" t="s">
        <v>95</v>
      </c>
      <c r="D79">
        <v>17</v>
      </c>
    </row>
    <row r="80" spans="1:4" x14ac:dyDescent="0.25">
      <c r="A80" s="5" t="s">
        <v>103</v>
      </c>
      <c r="B80" s="5" t="s">
        <v>81</v>
      </c>
      <c r="C80" s="5" t="s">
        <v>95</v>
      </c>
      <c r="D80">
        <v>0</v>
      </c>
    </row>
    <row r="81" spans="1:4" x14ac:dyDescent="0.25">
      <c r="A81" s="5" t="s">
        <v>103</v>
      </c>
      <c r="B81" s="5" t="s">
        <v>80</v>
      </c>
      <c r="C81" s="5" t="s">
        <v>95</v>
      </c>
      <c r="D81">
        <v>0</v>
      </c>
    </row>
    <row r="82" spans="1:4" x14ac:dyDescent="0.25">
      <c r="A82" s="5" t="s">
        <v>104</v>
      </c>
      <c r="B82" s="5" t="s">
        <v>84</v>
      </c>
      <c r="C82" s="5" t="s">
        <v>95</v>
      </c>
      <c r="D82">
        <v>2</v>
      </c>
    </row>
    <row r="83" spans="1:4" x14ac:dyDescent="0.25">
      <c r="A83" s="5" t="s">
        <v>104</v>
      </c>
      <c r="B83" s="5" t="s">
        <v>85</v>
      </c>
      <c r="C83" s="5" t="s">
        <v>95</v>
      </c>
      <c r="D83">
        <v>20</v>
      </c>
    </row>
    <row r="84" spans="1:4" x14ac:dyDescent="0.25">
      <c r="A84" s="5" t="s">
        <v>104</v>
      </c>
      <c r="B84" s="5" t="s">
        <v>86</v>
      </c>
      <c r="C84" s="5" t="s">
        <v>95</v>
      </c>
      <c r="D84">
        <v>1</v>
      </c>
    </row>
    <row r="85" spans="1:4" x14ac:dyDescent="0.25">
      <c r="A85" s="5" t="s">
        <v>104</v>
      </c>
      <c r="B85" s="5" t="s">
        <v>87</v>
      </c>
      <c r="C85" s="5" t="s">
        <v>95</v>
      </c>
      <c r="D85">
        <v>6</v>
      </c>
    </row>
    <row r="86" spans="1:4" x14ac:dyDescent="0.25">
      <c r="A86" s="5" t="s">
        <v>104</v>
      </c>
      <c r="B86" s="5" t="s">
        <v>105</v>
      </c>
      <c r="C86" s="5" t="s">
        <v>90</v>
      </c>
      <c r="D86">
        <v>0</v>
      </c>
    </row>
    <row r="87" spans="1:4" x14ac:dyDescent="0.25">
      <c r="A87" s="5" t="s">
        <v>103</v>
      </c>
      <c r="B87" s="5" t="s">
        <v>106</v>
      </c>
      <c r="C87" s="5" t="s">
        <v>90</v>
      </c>
      <c r="D87">
        <v>0</v>
      </c>
    </row>
    <row r="88" spans="1:4" x14ac:dyDescent="0.25">
      <c r="A88" s="5" t="s">
        <v>97</v>
      </c>
      <c r="B88" s="5" t="s">
        <v>107</v>
      </c>
      <c r="C88" s="5" t="s">
        <v>90</v>
      </c>
      <c r="D88">
        <v>0</v>
      </c>
    </row>
    <row r="89" spans="1:4" x14ac:dyDescent="0.25">
      <c r="A89" s="5" t="s">
        <v>97</v>
      </c>
      <c r="B89" s="5" t="s">
        <v>108</v>
      </c>
      <c r="C89" s="5" t="s">
        <v>90</v>
      </c>
      <c r="D89">
        <v>0</v>
      </c>
    </row>
    <row r="90" spans="1:4" x14ac:dyDescent="0.25">
      <c r="A90" s="5" t="s">
        <v>104</v>
      </c>
      <c r="B90" s="5" t="s">
        <v>109</v>
      </c>
      <c r="C90" s="5" t="s">
        <v>90</v>
      </c>
      <c r="D90">
        <v>1</v>
      </c>
    </row>
    <row r="91" spans="1:4" x14ac:dyDescent="0.25">
      <c r="A91" s="5" t="s">
        <v>104</v>
      </c>
      <c r="B91" s="5" t="s">
        <v>105</v>
      </c>
      <c r="C91" s="5" t="s">
        <v>91</v>
      </c>
      <c r="D91">
        <v>0</v>
      </c>
    </row>
    <row r="92" spans="1:4" x14ac:dyDescent="0.25">
      <c r="A92" s="5" t="s">
        <v>103</v>
      </c>
      <c r="B92" s="5" t="s">
        <v>106</v>
      </c>
      <c r="C92" s="5" t="s">
        <v>91</v>
      </c>
      <c r="D92">
        <v>0</v>
      </c>
    </row>
    <row r="93" spans="1:4" x14ac:dyDescent="0.25">
      <c r="A93" s="5" t="s">
        <v>97</v>
      </c>
      <c r="B93" s="5" t="s">
        <v>107</v>
      </c>
      <c r="C93" s="5" t="s">
        <v>91</v>
      </c>
      <c r="D93">
        <v>0</v>
      </c>
    </row>
    <row r="94" spans="1:4" x14ac:dyDescent="0.25">
      <c r="A94" s="5" t="s">
        <v>97</v>
      </c>
      <c r="B94" s="5" t="s">
        <v>108</v>
      </c>
      <c r="C94" s="5" t="s">
        <v>91</v>
      </c>
      <c r="D94">
        <v>0</v>
      </c>
    </row>
    <row r="95" spans="1:4" x14ac:dyDescent="0.25">
      <c r="A95" s="5" t="s">
        <v>104</v>
      </c>
      <c r="B95" s="5" t="s">
        <v>109</v>
      </c>
      <c r="C95" s="5" t="s">
        <v>91</v>
      </c>
      <c r="D95">
        <v>0</v>
      </c>
    </row>
    <row r="96" spans="1:4" x14ac:dyDescent="0.25">
      <c r="A96" s="5" t="s">
        <v>104</v>
      </c>
      <c r="B96" s="5" t="s">
        <v>105</v>
      </c>
      <c r="C96" s="5" t="s">
        <v>92</v>
      </c>
      <c r="D96">
        <v>0</v>
      </c>
    </row>
    <row r="97" spans="1:4" x14ac:dyDescent="0.25">
      <c r="A97" s="5" t="s">
        <v>103</v>
      </c>
      <c r="B97" s="5" t="s">
        <v>106</v>
      </c>
      <c r="C97" s="5" t="s">
        <v>92</v>
      </c>
      <c r="D97">
        <v>0</v>
      </c>
    </row>
    <row r="98" spans="1:4" x14ac:dyDescent="0.25">
      <c r="A98" s="5" t="s">
        <v>97</v>
      </c>
      <c r="B98" s="5" t="s">
        <v>107</v>
      </c>
      <c r="C98" s="5" t="s">
        <v>92</v>
      </c>
      <c r="D98">
        <v>0</v>
      </c>
    </row>
    <row r="99" spans="1:4" x14ac:dyDescent="0.25">
      <c r="A99" s="5" t="s">
        <v>97</v>
      </c>
      <c r="B99" s="5" t="s">
        <v>108</v>
      </c>
      <c r="C99" s="5" t="s">
        <v>92</v>
      </c>
      <c r="D99">
        <v>0</v>
      </c>
    </row>
    <row r="100" spans="1:4" x14ac:dyDescent="0.25">
      <c r="A100" s="5" t="s">
        <v>104</v>
      </c>
      <c r="B100" s="5" t="s">
        <v>109</v>
      </c>
      <c r="C100" s="5" t="s">
        <v>92</v>
      </c>
      <c r="D100">
        <v>1</v>
      </c>
    </row>
    <row r="101" spans="1:4" x14ac:dyDescent="0.25">
      <c r="A101" s="5" t="s">
        <v>104</v>
      </c>
      <c r="B101" s="5" t="s">
        <v>105</v>
      </c>
      <c r="C101" s="5" t="s">
        <v>93</v>
      </c>
      <c r="D101">
        <v>0</v>
      </c>
    </row>
    <row r="102" spans="1:4" x14ac:dyDescent="0.25">
      <c r="A102" s="5" t="s">
        <v>103</v>
      </c>
      <c r="B102" s="5" t="s">
        <v>106</v>
      </c>
      <c r="C102" s="5" t="s">
        <v>93</v>
      </c>
      <c r="D102">
        <v>0</v>
      </c>
    </row>
    <row r="103" spans="1:4" x14ac:dyDescent="0.25">
      <c r="A103" s="5" t="s">
        <v>97</v>
      </c>
      <c r="B103" s="5" t="s">
        <v>107</v>
      </c>
      <c r="C103" s="5" t="s">
        <v>93</v>
      </c>
      <c r="D103">
        <v>0</v>
      </c>
    </row>
    <row r="104" spans="1:4" x14ac:dyDescent="0.25">
      <c r="A104" s="5" t="s">
        <v>97</v>
      </c>
      <c r="B104" s="5" t="s">
        <v>108</v>
      </c>
      <c r="C104" s="5" t="s">
        <v>93</v>
      </c>
      <c r="D104">
        <v>0</v>
      </c>
    </row>
    <row r="105" spans="1:4" x14ac:dyDescent="0.25">
      <c r="A105" s="5" t="s">
        <v>104</v>
      </c>
      <c r="B105" s="5" t="s">
        <v>109</v>
      </c>
      <c r="C105" s="5" t="s">
        <v>93</v>
      </c>
      <c r="D105">
        <v>1</v>
      </c>
    </row>
    <row r="106" spans="1:4" x14ac:dyDescent="0.25">
      <c r="A106" s="5" t="s">
        <v>104</v>
      </c>
      <c r="B106" s="5" t="s">
        <v>105</v>
      </c>
      <c r="C106" s="5" t="s">
        <v>94</v>
      </c>
      <c r="D106">
        <v>0</v>
      </c>
    </row>
    <row r="107" spans="1:4" x14ac:dyDescent="0.25">
      <c r="A107" s="5" t="s">
        <v>103</v>
      </c>
      <c r="B107" s="5" t="s">
        <v>106</v>
      </c>
      <c r="C107" s="5" t="s">
        <v>94</v>
      </c>
      <c r="D107">
        <v>0</v>
      </c>
    </row>
    <row r="108" spans="1:4" x14ac:dyDescent="0.25">
      <c r="A108" s="5" t="s">
        <v>97</v>
      </c>
      <c r="B108" s="5" t="s">
        <v>107</v>
      </c>
      <c r="C108" s="5" t="s">
        <v>94</v>
      </c>
      <c r="D108">
        <v>0</v>
      </c>
    </row>
    <row r="109" spans="1:4" x14ac:dyDescent="0.25">
      <c r="A109" s="5" t="s">
        <v>97</v>
      </c>
      <c r="B109" s="5" t="s">
        <v>108</v>
      </c>
      <c r="C109" s="5" t="s">
        <v>94</v>
      </c>
      <c r="D109">
        <v>0</v>
      </c>
    </row>
    <row r="110" spans="1:4" x14ac:dyDescent="0.25">
      <c r="A110" s="5" t="s">
        <v>104</v>
      </c>
      <c r="B110" s="5" t="s">
        <v>109</v>
      </c>
      <c r="C110" s="5" t="s">
        <v>94</v>
      </c>
      <c r="D110">
        <v>3</v>
      </c>
    </row>
    <row r="111" spans="1:4" x14ac:dyDescent="0.25">
      <c r="A111" s="5" t="s">
        <v>104</v>
      </c>
      <c r="B111" s="5" t="s">
        <v>105</v>
      </c>
      <c r="C111" s="5" t="s">
        <v>95</v>
      </c>
      <c r="D111">
        <v>0</v>
      </c>
    </row>
    <row r="112" spans="1:4" x14ac:dyDescent="0.25">
      <c r="A112" s="5" t="s">
        <v>103</v>
      </c>
      <c r="B112" s="5" t="s">
        <v>106</v>
      </c>
      <c r="C112" s="5" t="s">
        <v>95</v>
      </c>
      <c r="D112">
        <v>0</v>
      </c>
    </row>
    <row r="113" spans="1:4" x14ac:dyDescent="0.25">
      <c r="A113" s="5" t="s">
        <v>97</v>
      </c>
      <c r="B113" s="5" t="s">
        <v>107</v>
      </c>
      <c r="C113" s="5" t="s">
        <v>95</v>
      </c>
      <c r="D113">
        <v>0</v>
      </c>
    </row>
    <row r="114" spans="1:4" x14ac:dyDescent="0.25">
      <c r="A114" s="5" t="s">
        <v>97</v>
      </c>
      <c r="B114" s="5" t="s">
        <v>108</v>
      </c>
      <c r="C114" s="5" t="s">
        <v>95</v>
      </c>
      <c r="D114">
        <v>0</v>
      </c>
    </row>
    <row r="115" spans="1:4" x14ac:dyDescent="0.25">
      <c r="A115" s="5" t="s">
        <v>104</v>
      </c>
      <c r="B115" s="5" t="s">
        <v>109</v>
      </c>
      <c r="C115" s="5" t="s">
        <v>95</v>
      </c>
      <c r="D115">
        <v>2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122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0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29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15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6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129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16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0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0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14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3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1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0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>
        <v>0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>
        <v>0</v>
      </c>
    </row>
    <row r="132" spans="1:4" x14ac:dyDescent="0.25">
      <c r="A132" s="5" t="s">
        <v>97</v>
      </c>
      <c r="B132" s="5" t="s">
        <v>107</v>
      </c>
      <c r="C132" s="5" t="s">
        <v>126</v>
      </c>
      <c r="D132">
        <v>0</v>
      </c>
    </row>
    <row r="133" spans="1:4" x14ac:dyDescent="0.25">
      <c r="A133" s="5" t="s">
        <v>97</v>
      </c>
      <c r="B133" s="5" t="s">
        <v>108</v>
      </c>
      <c r="C133" s="5" t="s">
        <v>126</v>
      </c>
      <c r="D133">
        <v>0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>
        <v>2</v>
      </c>
    </row>
  </sheetData>
  <pageMargins left="0.7" right="0.7" top="0.75" bottom="0.75" header="0.3" footer="0.3"/>
  <tableParts count="1">
    <tablePart r:id="rId4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22.140625" bestFit="1" customWidth="1"/>
    <col min="7" max="7" width="13.8554687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bestFit="1" customWidth="1"/>
    <col min="16" max="16" width="10.7109375" bestFit="1" customWidth="1"/>
    <col min="17" max="17" width="9.85546875" bestFit="1" customWidth="1"/>
    <col min="18" max="18" width="8.85546875" bestFit="1" customWidth="1"/>
    <col min="19" max="19" width="12.7109375" bestFit="1" customWidth="1"/>
    <col min="20" max="20" width="7" bestFit="1" customWidth="1"/>
    <col min="21" max="21" width="9.28515625" bestFit="1" customWidth="1"/>
    <col min="22" max="22" width="9.5703125" bestFit="1" customWidth="1"/>
    <col min="23" max="23" width="11.7109375" bestFit="1" customWidth="1"/>
    <col min="24" max="24" width="10.85546875" bestFit="1" customWidth="1"/>
    <col min="25" max="25" width="7.140625" bestFit="1" customWidth="1"/>
    <col min="26" max="26" width="12.85546875" bestFit="1" customWidth="1"/>
  </cols>
  <sheetData>
    <row r="1" spans="1:7" s="5" customFormat="1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t="s">
        <v>97</v>
      </c>
      <c r="B2" t="s">
        <v>74</v>
      </c>
      <c r="C2" t="s">
        <v>90</v>
      </c>
      <c r="D2">
        <v>99</v>
      </c>
    </row>
    <row r="3" spans="1:7" x14ac:dyDescent="0.25">
      <c r="A3" t="s">
        <v>97</v>
      </c>
      <c r="B3" t="s">
        <v>76</v>
      </c>
      <c r="C3" t="s">
        <v>90</v>
      </c>
      <c r="D3">
        <v>0</v>
      </c>
      <c r="F3" s="30" t="s">
        <v>98</v>
      </c>
      <c r="G3" t="s">
        <v>100</v>
      </c>
    </row>
    <row r="4" spans="1:7" x14ac:dyDescent="0.25">
      <c r="A4" t="s">
        <v>97</v>
      </c>
      <c r="B4" t="s">
        <v>75</v>
      </c>
      <c r="C4" t="s">
        <v>90</v>
      </c>
      <c r="D4">
        <v>0</v>
      </c>
      <c r="F4" s="31" t="s">
        <v>104</v>
      </c>
      <c r="G4" s="32">
        <v>72</v>
      </c>
    </row>
    <row r="5" spans="1:7" x14ac:dyDescent="0.25">
      <c r="A5" t="s">
        <v>97</v>
      </c>
      <c r="B5" t="s">
        <v>77</v>
      </c>
      <c r="C5" t="s">
        <v>90</v>
      </c>
      <c r="D5">
        <v>0</v>
      </c>
      <c r="F5" s="31" t="s">
        <v>97</v>
      </c>
      <c r="G5" s="32">
        <v>2044</v>
      </c>
    </row>
    <row r="6" spans="1:7" x14ac:dyDescent="0.25">
      <c r="A6" t="s">
        <v>97</v>
      </c>
      <c r="B6" t="s">
        <v>78</v>
      </c>
      <c r="C6" t="s">
        <v>90</v>
      </c>
      <c r="D6">
        <v>0</v>
      </c>
      <c r="F6" s="31" t="s">
        <v>103</v>
      </c>
      <c r="G6" s="32">
        <v>104</v>
      </c>
    </row>
    <row r="7" spans="1:7" x14ac:dyDescent="0.25">
      <c r="A7" t="s">
        <v>103</v>
      </c>
      <c r="B7" t="s">
        <v>79</v>
      </c>
      <c r="C7" t="s">
        <v>90</v>
      </c>
      <c r="D7">
        <v>0</v>
      </c>
      <c r="F7" s="31" t="s">
        <v>99</v>
      </c>
      <c r="G7" s="32">
        <v>2220</v>
      </c>
    </row>
    <row r="8" spans="1:7" x14ac:dyDescent="0.25">
      <c r="A8" t="s">
        <v>103</v>
      </c>
      <c r="B8" t="s">
        <v>83</v>
      </c>
      <c r="C8" t="s">
        <v>90</v>
      </c>
      <c r="D8">
        <v>0</v>
      </c>
    </row>
    <row r="9" spans="1:7" x14ac:dyDescent="0.25">
      <c r="A9" t="s">
        <v>103</v>
      </c>
      <c r="B9" t="s">
        <v>82</v>
      </c>
      <c r="C9" t="s">
        <v>90</v>
      </c>
      <c r="D9">
        <v>0</v>
      </c>
    </row>
    <row r="10" spans="1:7" x14ac:dyDescent="0.25">
      <c r="A10" t="s">
        <v>103</v>
      </c>
      <c r="B10" t="s">
        <v>81</v>
      </c>
      <c r="C10" t="s">
        <v>90</v>
      </c>
      <c r="D10">
        <v>0</v>
      </c>
      <c r="F10" s="30" t="s">
        <v>98</v>
      </c>
      <c r="G10" t="s">
        <v>100</v>
      </c>
    </row>
    <row r="11" spans="1:7" x14ac:dyDescent="0.25">
      <c r="A11" t="s">
        <v>103</v>
      </c>
      <c r="B11" t="s">
        <v>80</v>
      </c>
      <c r="C11" t="s">
        <v>90</v>
      </c>
      <c r="D11">
        <v>0</v>
      </c>
      <c r="F11" s="31" t="s">
        <v>87</v>
      </c>
      <c r="G11" s="32">
        <v>0</v>
      </c>
    </row>
    <row r="12" spans="1:7" x14ac:dyDescent="0.25">
      <c r="A12" t="s">
        <v>104</v>
      </c>
      <c r="B12" t="s">
        <v>84</v>
      </c>
      <c r="C12" t="s">
        <v>90</v>
      </c>
      <c r="D12">
        <v>0</v>
      </c>
      <c r="F12" s="31" t="s">
        <v>80</v>
      </c>
      <c r="G12" s="32">
        <v>0</v>
      </c>
    </row>
    <row r="13" spans="1:7" x14ac:dyDescent="0.25">
      <c r="A13" t="s">
        <v>104</v>
      </c>
      <c r="B13" t="s">
        <v>85</v>
      </c>
      <c r="C13" t="s">
        <v>90</v>
      </c>
      <c r="D13">
        <v>0</v>
      </c>
      <c r="F13" s="31" t="s">
        <v>75</v>
      </c>
      <c r="G13" s="32">
        <v>122</v>
      </c>
    </row>
    <row r="14" spans="1:7" x14ac:dyDescent="0.25">
      <c r="A14" t="s">
        <v>104</v>
      </c>
      <c r="B14" t="s">
        <v>86</v>
      </c>
      <c r="C14" t="s">
        <v>90</v>
      </c>
      <c r="D14">
        <v>0</v>
      </c>
      <c r="F14" s="31" t="s">
        <v>107</v>
      </c>
      <c r="G14" s="32">
        <v>0</v>
      </c>
    </row>
    <row r="15" spans="1:7" x14ac:dyDescent="0.25">
      <c r="A15" t="s">
        <v>104</v>
      </c>
      <c r="B15" t="s">
        <v>87</v>
      </c>
      <c r="C15" t="s">
        <v>90</v>
      </c>
      <c r="D15">
        <v>0</v>
      </c>
      <c r="F15" s="31" t="s">
        <v>106</v>
      </c>
      <c r="G15" s="32">
        <v>0</v>
      </c>
    </row>
    <row r="16" spans="1:7" x14ac:dyDescent="0.25">
      <c r="A16" t="s">
        <v>97</v>
      </c>
      <c r="B16" t="s">
        <v>74</v>
      </c>
      <c r="C16" t="s">
        <v>91</v>
      </c>
      <c r="D16">
        <v>103</v>
      </c>
      <c r="F16" s="31" t="s">
        <v>109</v>
      </c>
      <c r="G16" s="32">
        <v>4</v>
      </c>
    </row>
    <row r="17" spans="1:7" x14ac:dyDescent="0.25">
      <c r="A17" t="s">
        <v>97</v>
      </c>
      <c r="B17" t="s">
        <v>76</v>
      </c>
      <c r="C17" t="s">
        <v>91</v>
      </c>
      <c r="D17">
        <v>0</v>
      </c>
      <c r="F17" s="31" t="s">
        <v>105</v>
      </c>
      <c r="G17" s="32">
        <v>0</v>
      </c>
    </row>
    <row r="18" spans="1:7" x14ac:dyDescent="0.25">
      <c r="A18" t="s">
        <v>97</v>
      </c>
      <c r="B18" t="s">
        <v>75</v>
      </c>
      <c r="C18" t="s">
        <v>91</v>
      </c>
      <c r="D18">
        <v>0</v>
      </c>
      <c r="F18" s="31" t="s">
        <v>108</v>
      </c>
      <c r="G18" s="32">
        <v>0</v>
      </c>
    </row>
    <row r="19" spans="1:7" x14ac:dyDescent="0.25">
      <c r="A19" t="s">
        <v>97</v>
      </c>
      <c r="B19" t="s">
        <v>77</v>
      </c>
      <c r="C19" t="s">
        <v>91</v>
      </c>
      <c r="D19">
        <v>0</v>
      </c>
      <c r="F19" s="31" t="s">
        <v>84</v>
      </c>
      <c r="G19" s="32">
        <v>28</v>
      </c>
    </row>
    <row r="20" spans="1:7" x14ac:dyDescent="0.25">
      <c r="A20" t="s">
        <v>97</v>
      </c>
      <c r="B20" t="s">
        <v>78</v>
      </c>
      <c r="C20" t="s">
        <v>91</v>
      </c>
      <c r="D20">
        <v>0</v>
      </c>
      <c r="F20" s="31" t="s">
        <v>76</v>
      </c>
      <c r="G20" s="32">
        <v>2</v>
      </c>
    </row>
    <row r="21" spans="1:7" x14ac:dyDescent="0.25">
      <c r="A21" t="s">
        <v>103</v>
      </c>
      <c r="B21" t="s">
        <v>79</v>
      </c>
      <c r="C21" t="s">
        <v>91</v>
      </c>
      <c r="D21">
        <v>0</v>
      </c>
      <c r="F21" s="31" t="s">
        <v>74</v>
      </c>
      <c r="G21" s="32">
        <v>1868</v>
      </c>
    </row>
    <row r="22" spans="1:7" x14ac:dyDescent="0.25">
      <c r="A22" t="s">
        <v>103</v>
      </c>
      <c r="B22" t="s">
        <v>83</v>
      </c>
      <c r="C22" t="s">
        <v>91</v>
      </c>
      <c r="D22">
        <v>0</v>
      </c>
      <c r="F22" s="31" t="s">
        <v>86</v>
      </c>
      <c r="G22" s="32">
        <v>6</v>
      </c>
    </row>
    <row r="23" spans="1:7" x14ac:dyDescent="0.25">
      <c r="A23" t="s">
        <v>103</v>
      </c>
      <c r="B23" t="s">
        <v>82</v>
      </c>
      <c r="C23" t="s">
        <v>91</v>
      </c>
      <c r="D23">
        <v>0</v>
      </c>
      <c r="F23" s="31" t="s">
        <v>82</v>
      </c>
      <c r="G23" s="32">
        <v>84</v>
      </c>
    </row>
    <row r="24" spans="1:7" x14ac:dyDescent="0.25">
      <c r="A24" t="s">
        <v>103</v>
      </c>
      <c r="B24" t="s">
        <v>81</v>
      </c>
      <c r="C24" t="s">
        <v>91</v>
      </c>
      <c r="D24">
        <v>0</v>
      </c>
      <c r="F24" s="31" t="s">
        <v>79</v>
      </c>
      <c r="G24" s="32">
        <v>20</v>
      </c>
    </row>
    <row r="25" spans="1:7" x14ac:dyDescent="0.25">
      <c r="A25" t="s">
        <v>103</v>
      </c>
      <c r="B25" t="s">
        <v>80</v>
      </c>
      <c r="C25" t="s">
        <v>91</v>
      </c>
      <c r="D25">
        <v>0</v>
      </c>
      <c r="F25" s="31" t="s">
        <v>78</v>
      </c>
      <c r="G25" s="32">
        <v>4</v>
      </c>
    </row>
    <row r="26" spans="1:7" x14ac:dyDescent="0.25">
      <c r="A26" t="s">
        <v>104</v>
      </c>
      <c r="B26" t="s">
        <v>84</v>
      </c>
      <c r="C26" t="s">
        <v>91</v>
      </c>
      <c r="D26">
        <v>0</v>
      </c>
      <c r="F26" s="31" t="s">
        <v>81</v>
      </c>
      <c r="G26" s="32">
        <v>0</v>
      </c>
    </row>
    <row r="27" spans="1:7" x14ac:dyDescent="0.25">
      <c r="A27" t="s">
        <v>104</v>
      </c>
      <c r="B27" t="s">
        <v>85</v>
      </c>
      <c r="C27" t="s">
        <v>91</v>
      </c>
      <c r="D27">
        <v>0</v>
      </c>
      <c r="F27" s="31" t="s">
        <v>83</v>
      </c>
      <c r="G27" s="32">
        <v>0</v>
      </c>
    </row>
    <row r="28" spans="1:7" x14ac:dyDescent="0.25">
      <c r="A28" t="s">
        <v>104</v>
      </c>
      <c r="B28" t="s">
        <v>86</v>
      </c>
      <c r="C28" t="s">
        <v>91</v>
      </c>
      <c r="D28">
        <v>0</v>
      </c>
      <c r="F28" s="31" t="s">
        <v>85</v>
      </c>
      <c r="G28" s="32">
        <v>34</v>
      </c>
    </row>
    <row r="29" spans="1:7" x14ac:dyDescent="0.25">
      <c r="A29" t="s">
        <v>104</v>
      </c>
      <c r="B29" t="s">
        <v>87</v>
      </c>
      <c r="C29" t="s">
        <v>91</v>
      </c>
      <c r="D29">
        <v>0</v>
      </c>
      <c r="F29" s="31" t="s">
        <v>77</v>
      </c>
      <c r="G29" s="32">
        <v>48</v>
      </c>
    </row>
    <row r="30" spans="1:7" x14ac:dyDescent="0.25">
      <c r="A30" t="s">
        <v>97</v>
      </c>
      <c r="B30" t="s">
        <v>74</v>
      </c>
      <c r="C30" t="s">
        <v>92</v>
      </c>
      <c r="D30">
        <v>119</v>
      </c>
      <c r="F30" s="31" t="s">
        <v>99</v>
      </c>
      <c r="G30" s="32">
        <v>2220</v>
      </c>
    </row>
    <row r="31" spans="1:7" x14ac:dyDescent="0.25">
      <c r="A31" t="s">
        <v>97</v>
      </c>
      <c r="B31" t="s">
        <v>76</v>
      </c>
      <c r="C31" t="s">
        <v>92</v>
      </c>
      <c r="D31">
        <v>0</v>
      </c>
    </row>
    <row r="32" spans="1:7" x14ac:dyDescent="0.25">
      <c r="A32" t="s">
        <v>97</v>
      </c>
      <c r="B32" t="s">
        <v>75</v>
      </c>
      <c r="C32" t="s">
        <v>92</v>
      </c>
      <c r="D32">
        <v>8</v>
      </c>
    </row>
    <row r="33" spans="1:26" x14ac:dyDescent="0.25">
      <c r="A33" t="s">
        <v>97</v>
      </c>
      <c r="B33" t="s">
        <v>77</v>
      </c>
      <c r="C33" t="s">
        <v>92</v>
      </c>
      <c r="D33">
        <v>0</v>
      </c>
      <c r="F33" s="30" t="s">
        <v>100</v>
      </c>
      <c r="G33" s="30" t="s">
        <v>101</v>
      </c>
    </row>
    <row r="34" spans="1:26" x14ac:dyDescent="0.25">
      <c r="A34" t="s">
        <v>97</v>
      </c>
      <c r="B34" t="s">
        <v>78</v>
      </c>
      <c r="C34" t="s">
        <v>92</v>
      </c>
      <c r="D34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t="s">
        <v>103</v>
      </c>
      <c r="B35" t="s">
        <v>79</v>
      </c>
      <c r="C35" t="s">
        <v>92</v>
      </c>
      <c r="D35">
        <v>4</v>
      </c>
      <c r="F35" s="31" t="s">
        <v>90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99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99</v>
      </c>
    </row>
    <row r="36" spans="1:26" x14ac:dyDescent="0.25">
      <c r="A36" t="s">
        <v>103</v>
      </c>
      <c r="B36" t="s">
        <v>83</v>
      </c>
      <c r="C36" t="s">
        <v>92</v>
      </c>
      <c r="D36">
        <v>0</v>
      </c>
      <c r="F36" s="31" t="s">
        <v>91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103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103</v>
      </c>
    </row>
    <row r="37" spans="1:26" x14ac:dyDescent="0.25">
      <c r="A37" t="s">
        <v>103</v>
      </c>
      <c r="B37" t="s">
        <v>82</v>
      </c>
      <c r="C37" t="s">
        <v>92</v>
      </c>
      <c r="D37">
        <v>13</v>
      </c>
      <c r="F37" s="31" t="s">
        <v>92</v>
      </c>
      <c r="G37" s="32">
        <v>0</v>
      </c>
      <c r="H37" s="32">
        <v>0</v>
      </c>
      <c r="I37" s="32">
        <v>8</v>
      </c>
      <c r="J37" s="32">
        <v>0</v>
      </c>
      <c r="K37" s="32">
        <v>0</v>
      </c>
      <c r="L37" s="32">
        <v>2</v>
      </c>
      <c r="M37" s="32">
        <v>0</v>
      </c>
      <c r="N37" s="32">
        <v>0</v>
      </c>
      <c r="O37" s="32">
        <v>0</v>
      </c>
      <c r="P37" s="32">
        <v>0</v>
      </c>
      <c r="Q37" s="32">
        <v>119</v>
      </c>
      <c r="R37" s="32">
        <v>0</v>
      </c>
      <c r="S37" s="32">
        <v>13</v>
      </c>
      <c r="T37" s="32">
        <v>4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146</v>
      </c>
    </row>
    <row r="38" spans="1:26" x14ac:dyDescent="0.25">
      <c r="A38" t="s">
        <v>103</v>
      </c>
      <c r="B38" t="s">
        <v>81</v>
      </c>
      <c r="C38" t="s">
        <v>92</v>
      </c>
      <c r="D38">
        <v>0</v>
      </c>
      <c r="F38" s="31" t="s">
        <v>93</v>
      </c>
      <c r="G38" s="32">
        <v>0</v>
      </c>
      <c r="H38" s="32">
        <v>0</v>
      </c>
      <c r="I38" s="32">
        <v>14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1</v>
      </c>
      <c r="Q38" s="32">
        <v>242</v>
      </c>
      <c r="R38" s="32">
        <v>1</v>
      </c>
      <c r="S38" s="32">
        <v>13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4</v>
      </c>
      <c r="Z38" s="32">
        <v>275</v>
      </c>
    </row>
    <row r="39" spans="1:26" x14ac:dyDescent="0.25">
      <c r="A39" t="s">
        <v>103</v>
      </c>
      <c r="B39" t="s">
        <v>80</v>
      </c>
      <c r="C39" t="s">
        <v>92</v>
      </c>
      <c r="D39">
        <v>0</v>
      </c>
      <c r="F39" s="31" t="s">
        <v>94</v>
      </c>
      <c r="G39" s="32">
        <v>0</v>
      </c>
      <c r="H39" s="32">
        <v>0</v>
      </c>
      <c r="I39" s="32">
        <v>22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1</v>
      </c>
      <c r="P39" s="32">
        <v>0</v>
      </c>
      <c r="Q39" s="32">
        <v>194</v>
      </c>
      <c r="R39" s="32">
        <v>1</v>
      </c>
      <c r="S39" s="32">
        <v>11</v>
      </c>
      <c r="T39" s="32">
        <v>4</v>
      </c>
      <c r="U39" s="32">
        <v>1</v>
      </c>
      <c r="V39" s="32">
        <v>0</v>
      </c>
      <c r="W39" s="32">
        <v>0</v>
      </c>
      <c r="X39" s="32">
        <v>11</v>
      </c>
      <c r="Y39" s="32">
        <v>7</v>
      </c>
      <c r="Z39" s="32">
        <v>252</v>
      </c>
    </row>
    <row r="40" spans="1:26" x14ac:dyDescent="0.25">
      <c r="A40" t="s">
        <v>104</v>
      </c>
      <c r="B40" t="s">
        <v>84</v>
      </c>
      <c r="C40" t="s">
        <v>92</v>
      </c>
      <c r="D40">
        <v>0</v>
      </c>
      <c r="F40" s="31" t="s">
        <v>95</v>
      </c>
      <c r="G40" s="32">
        <v>0</v>
      </c>
      <c r="H40" s="32">
        <v>0</v>
      </c>
      <c r="I40" s="32">
        <v>17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13</v>
      </c>
      <c r="P40" s="32">
        <v>0</v>
      </c>
      <c r="Q40" s="32">
        <v>177</v>
      </c>
      <c r="R40" s="32">
        <v>1</v>
      </c>
      <c r="S40" s="32">
        <v>5</v>
      </c>
      <c r="T40" s="32">
        <v>2</v>
      </c>
      <c r="U40" s="32">
        <v>1</v>
      </c>
      <c r="V40" s="32">
        <v>0</v>
      </c>
      <c r="W40" s="32">
        <v>0</v>
      </c>
      <c r="X40" s="32">
        <v>6</v>
      </c>
      <c r="Y40" s="32">
        <v>13</v>
      </c>
      <c r="Z40" s="32">
        <v>235</v>
      </c>
    </row>
    <row r="41" spans="1:26" x14ac:dyDescent="0.25">
      <c r="A41" t="s">
        <v>104</v>
      </c>
      <c r="B41" t="s">
        <v>85</v>
      </c>
      <c r="C41" t="s">
        <v>92</v>
      </c>
      <c r="D41">
        <v>0</v>
      </c>
      <c r="F41" s="31" t="s">
        <v>126</v>
      </c>
      <c r="G41" s="32">
        <v>0</v>
      </c>
      <c r="H41" s="32">
        <v>0</v>
      </c>
      <c r="I41" s="32">
        <v>61</v>
      </c>
      <c r="J41" s="32">
        <v>0</v>
      </c>
      <c r="K41" s="32">
        <v>0</v>
      </c>
      <c r="L41" s="32">
        <v>2</v>
      </c>
      <c r="M41" s="32">
        <v>0</v>
      </c>
      <c r="N41" s="32">
        <v>0</v>
      </c>
      <c r="O41" s="32">
        <v>14</v>
      </c>
      <c r="P41" s="32">
        <v>1</v>
      </c>
      <c r="Q41" s="32">
        <v>934</v>
      </c>
      <c r="R41" s="32">
        <v>3</v>
      </c>
      <c r="S41" s="32">
        <v>42</v>
      </c>
      <c r="T41" s="32">
        <v>10</v>
      </c>
      <c r="U41" s="32">
        <v>2</v>
      </c>
      <c r="V41" s="32">
        <v>0</v>
      </c>
      <c r="W41" s="32">
        <v>0</v>
      </c>
      <c r="X41" s="32">
        <v>17</v>
      </c>
      <c r="Y41" s="32">
        <v>24</v>
      </c>
      <c r="Z41" s="32">
        <v>1110</v>
      </c>
    </row>
    <row r="42" spans="1:26" x14ac:dyDescent="0.25">
      <c r="A42" t="s">
        <v>104</v>
      </c>
      <c r="B42" t="s">
        <v>86</v>
      </c>
      <c r="C42" t="s">
        <v>92</v>
      </c>
      <c r="D42">
        <v>0</v>
      </c>
      <c r="F42" s="31" t="s">
        <v>99</v>
      </c>
      <c r="G42" s="32">
        <v>0</v>
      </c>
      <c r="H42" s="32">
        <v>0</v>
      </c>
      <c r="I42" s="32">
        <v>122</v>
      </c>
      <c r="J42" s="32">
        <v>0</v>
      </c>
      <c r="K42" s="32">
        <v>0</v>
      </c>
      <c r="L42" s="32">
        <v>4</v>
      </c>
      <c r="M42" s="32">
        <v>0</v>
      </c>
      <c r="N42" s="32">
        <v>0</v>
      </c>
      <c r="O42" s="32">
        <v>28</v>
      </c>
      <c r="P42" s="32">
        <v>2</v>
      </c>
      <c r="Q42" s="32">
        <v>1868</v>
      </c>
      <c r="R42" s="32">
        <v>6</v>
      </c>
      <c r="S42" s="32">
        <v>84</v>
      </c>
      <c r="T42" s="32">
        <v>20</v>
      </c>
      <c r="U42" s="32">
        <v>4</v>
      </c>
      <c r="V42" s="32">
        <v>0</v>
      </c>
      <c r="W42" s="32">
        <v>0</v>
      </c>
      <c r="X42" s="32">
        <v>34</v>
      </c>
      <c r="Y42" s="32">
        <v>48</v>
      </c>
      <c r="Z42" s="32">
        <v>2220</v>
      </c>
    </row>
    <row r="43" spans="1:26" x14ac:dyDescent="0.25">
      <c r="A43" t="s">
        <v>104</v>
      </c>
      <c r="B43" t="s">
        <v>87</v>
      </c>
      <c r="C43" t="s">
        <v>92</v>
      </c>
      <c r="D43">
        <v>0</v>
      </c>
    </row>
    <row r="44" spans="1:26" x14ac:dyDescent="0.25">
      <c r="A44" t="s">
        <v>97</v>
      </c>
      <c r="B44" t="s">
        <v>74</v>
      </c>
      <c r="C44" t="s">
        <v>93</v>
      </c>
      <c r="D44">
        <v>242</v>
      </c>
    </row>
    <row r="45" spans="1:26" x14ac:dyDescent="0.25">
      <c r="A45" t="s">
        <v>97</v>
      </c>
      <c r="B45" t="s">
        <v>76</v>
      </c>
      <c r="C45" t="s">
        <v>93</v>
      </c>
      <c r="D45">
        <v>1</v>
      </c>
    </row>
    <row r="46" spans="1:26" x14ac:dyDescent="0.25">
      <c r="A46" t="s">
        <v>97</v>
      </c>
      <c r="B46" t="s">
        <v>75</v>
      </c>
      <c r="C46" t="s">
        <v>93</v>
      </c>
      <c r="D46">
        <v>14</v>
      </c>
    </row>
    <row r="47" spans="1:26" x14ac:dyDescent="0.25">
      <c r="A47" t="s">
        <v>97</v>
      </c>
      <c r="B47" t="s">
        <v>77</v>
      </c>
      <c r="C47" t="s">
        <v>93</v>
      </c>
      <c r="D47">
        <v>4</v>
      </c>
    </row>
    <row r="48" spans="1:26" x14ac:dyDescent="0.25">
      <c r="A48" t="s">
        <v>97</v>
      </c>
      <c r="B48" t="s">
        <v>78</v>
      </c>
      <c r="C48" t="s">
        <v>93</v>
      </c>
      <c r="D48">
        <v>0</v>
      </c>
    </row>
    <row r="49" spans="1:4" x14ac:dyDescent="0.25">
      <c r="A49" t="s">
        <v>103</v>
      </c>
      <c r="B49" t="s">
        <v>79</v>
      </c>
      <c r="C49" t="s">
        <v>93</v>
      </c>
      <c r="D49">
        <v>0</v>
      </c>
    </row>
    <row r="50" spans="1:4" x14ac:dyDescent="0.25">
      <c r="A50" t="s">
        <v>103</v>
      </c>
      <c r="B50" t="s">
        <v>83</v>
      </c>
      <c r="C50" t="s">
        <v>93</v>
      </c>
      <c r="D50">
        <v>0</v>
      </c>
    </row>
    <row r="51" spans="1:4" x14ac:dyDescent="0.25">
      <c r="A51" t="s">
        <v>103</v>
      </c>
      <c r="B51" t="s">
        <v>82</v>
      </c>
      <c r="C51" t="s">
        <v>93</v>
      </c>
      <c r="D51">
        <v>13</v>
      </c>
    </row>
    <row r="52" spans="1:4" x14ac:dyDescent="0.25">
      <c r="A52" t="s">
        <v>103</v>
      </c>
      <c r="B52" t="s">
        <v>81</v>
      </c>
      <c r="C52" t="s">
        <v>93</v>
      </c>
      <c r="D52">
        <v>0</v>
      </c>
    </row>
    <row r="53" spans="1:4" x14ac:dyDescent="0.25">
      <c r="A53" t="s">
        <v>103</v>
      </c>
      <c r="B53" t="s">
        <v>80</v>
      </c>
      <c r="C53" t="s">
        <v>93</v>
      </c>
      <c r="D53">
        <v>0</v>
      </c>
    </row>
    <row r="54" spans="1:4" x14ac:dyDescent="0.25">
      <c r="A54" t="s">
        <v>104</v>
      </c>
      <c r="B54" t="s">
        <v>84</v>
      </c>
      <c r="C54" t="s">
        <v>93</v>
      </c>
      <c r="D54">
        <v>0</v>
      </c>
    </row>
    <row r="55" spans="1:4" x14ac:dyDescent="0.25">
      <c r="A55" t="s">
        <v>104</v>
      </c>
      <c r="B55" t="s">
        <v>85</v>
      </c>
      <c r="C55" t="s">
        <v>93</v>
      </c>
      <c r="D55">
        <v>0</v>
      </c>
    </row>
    <row r="56" spans="1:4" x14ac:dyDescent="0.25">
      <c r="A56" t="s">
        <v>104</v>
      </c>
      <c r="B56" t="s">
        <v>86</v>
      </c>
      <c r="C56" t="s">
        <v>93</v>
      </c>
      <c r="D56">
        <v>1</v>
      </c>
    </row>
    <row r="57" spans="1:4" x14ac:dyDescent="0.25">
      <c r="A57" t="s">
        <v>104</v>
      </c>
      <c r="B57" t="s">
        <v>87</v>
      </c>
      <c r="C57" t="s">
        <v>93</v>
      </c>
      <c r="D57">
        <v>0</v>
      </c>
    </row>
    <row r="58" spans="1:4" x14ac:dyDescent="0.25">
      <c r="A58" t="s">
        <v>97</v>
      </c>
      <c r="B58" t="s">
        <v>74</v>
      </c>
      <c r="C58" t="s">
        <v>94</v>
      </c>
      <c r="D58">
        <v>194</v>
      </c>
    </row>
    <row r="59" spans="1:4" x14ac:dyDescent="0.25">
      <c r="A59" t="s">
        <v>97</v>
      </c>
      <c r="B59" t="s">
        <v>76</v>
      </c>
      <c r="C59" t="s">
        <v>94</v>
      </c>
      <c r="D59">
        <v>0</v>
      </c>
    </row>
    <row r="60" spans="1:4" x14ac:dyDescent="0.25">
      <c r="A60" t="s">
        <v>97</v>
      </c>
      <c r="B60" t="s">
        <v>75</v>
      </c>
      <c r="C60" t="s">
        <v>94</v>
      </c>
      <c r="D60">
        <v>22</v>
      </c>
    </row>
    <row r="61" spans="1:4" x14ac:dyDescent="0.25">
      <c r="A61" t="s">
        <v>97</v>
      </c>
      <c r="B61" t="s">
        <v>77</v>
      </c>
      <c r="C61" t="s">
        <v>94</v>
      </c>
      <c r="D61">
        <v>7</v>
      </c>
    </row>
    <row r="62" spans="1:4" x14ac:dyDescent="0.25">
      <c r="A62" t="s">
        <v>97</v>
      </c>
      <c r="B62" t="s">
        <v>78</v>
      </c>
      <c r="C62" t="s">
        <v>94</v>
      </c>
      <c r="D62">
        <v>1</v>
      </c>
    </row>
    <row r="63" spans="1:4" x14ac:dyDescent="0.25">
      <c r="A63" t="s">
        <v>103</v>
      </c>
      <c r="B63" t="s">
        <v>79</v>
      </c>
      <c r="C63" t="s">
        <v>94</v>
      </c>
      <c r="D63">
        <v>4</v>
      </c>
    </row>
    <row r="64" spans="1:4" x14ac:dyDescent="0.25">
      <c r="A64" t="s">
        <v>103</v>
      </c>
      <c r="B64" t="s">
        <v>83</v>
      </c>
      <c r="C64" t="s">
        <v>94</v>
      </c>
      <c r="D64">
        <v>0</v>
      </c>
    </row>
    <row r="65" spans="1:4" x14ac:dyDescent="0.25">
      <c r="A65" t="s">
        <v>103</v>
      </c>
      <c r="B65" t="s">
        <v>82</v>
      </c>
      <c r="C65" t="s">
        <v>94</v>
      </c>
      <c r="D65">
        <v>11</v>
      </c>
    </row>
    <row r="66" spans="1:4" x14ac:dyDescent="0.25">
      <c r="A66" t="s">
        <v>103</v>
      </c>
      <c r="B66" t="s">
        <v>81</v>
      </c>
      <c r="C66" t="s">
        <v>94</v>
      </c>
      <c r="D66">
        <v>0</v>
      </c>
    </row>
    <row r="67" spans="1:4" x14ac:dyDescent="0.25">
      <c r="A67" t="s">
        <v>103</v>
      </c>
      <c r="B67" t="s">
        <v>80</v>
      </c>
      <c r="C67" t="s">
        <v>94</v>
      </c>
      <c r="D67">
        <v>0</v>
      </c>
    </row>
    <row r="68" spans="1:4" x14ac:dyDescent="0.25">
      <c r="A68" t="s">
        <v>104</v>
      </c>
      <c r="B68" t="s">
        <v>84</v>
      </c>
      <c r="C68" t="s">
        <v>94</v>
      </c>
      <c r="D68">
        <v>1</v>
      </c>
    </row>
    <row r="69" spans="1:4" x14ac:dyDescent="0.25">
      <c r="A69" t="s">
        <v>104</v>
      </c>
      <c r="B69" t="s">
        <v>85</v>
      </c>
      <c r="C69" t="s">
        <v>94</v>
      </c>
      <c r="D69">
        <v>11</v>
      </c>
    </row>
    <row r="70" spans="1:4" x14ac:dyDescent="0.25">
      <c r="A70" t="s">
        <v>104</v>
      </c>
      <c r="B70" t="s">
        <v>86</v>
      </c>
      <c r="C70" t="s">
        <v>94</v>
      </c>
      <c r="D70">
        <v>1</v>
      </c>
    </row>
    <row r="71" spans="1:4" x14ac:dyDescent="0.25">
      <c r="A71" t="s">
        <v>104</v>
      </c>
      <c r="B71" t="s">
        <v>87</v>
      </c>
      <c r="C71" t="s">
        <v>94</v>
      </c>
      <c r="D71">
        <v>0</v>
      </c>
    </row>
    <row r="72" spans="1:4" x14ac:dyDescent="0.25">
      <c r="A72" t="s">
        <v>97</v>
      </c>
      <c r="B72" t="s">
        <v>74</v>
      </c>
      <c r="C72" t="s">
        <v>95</v>
      </c>
      <c r="D72">
        <v>177</v>
      </c>
    </row>
    <row r="73" spans="1:4" x14ac:dyDescent="0.25">
      <c r="A73" t="s">
        <v>97</v>
      </c>
      <c r="B73" t="s">
        <v>76</v>
      </c>
      <c r="C73" t="s">
        <v>95</v>
      </c>
      <c r="D73">
        <v>0</v>
      </c>
    </row>
    <row r="74" spans="1:4" x14ac:dyDescent="0.25">
      <c r="A74" t="s">
        <v>97</v>
      </c>
      <c r="B74" t="s">
        <v>75</v>
      </c>
      <c r="C74" t="s">
        <v>95</v>
      </c>
      <c r="D74">
        <v>17</v>
      </c>
    </row>
    <row r="75" spans="1:4" x14ac:dyDescent="0.25">
      <c r="A75" t="s">
        <v>97</v>
      </c>
      <c r="B75" t="s">
        <v>77</v>
      </c>
      <c r="C75" t="s">
        <v>95</v>
      </c>
      <c r="D75">
        <v>13</v>
      </c>
    </row>
    <row r="76" spans="1:4" x14ac:dyDescent="0.25">
      <c r="A76" t="s">
        <v>97</v>
      </c>
      <c r="B76" t="s">
        <v>78</v>
      </c>
      <c r="C76" t="s">
        <v>95</v>
      </c>
      <c r="D76">
        <v>1</v>
      </c>
    </row>
    <row r="77" spans="1:4" x14ac:dyDescent="0.25">
      <c r="A77" t="s">
        <v>103</v>
      </c>
      <c r="B77" t="s">
        <v>79</v>
      </c>
      <c r="C77" t="s">
        <v>95</v>
      </c>
      <c r="D77">
        <v>2</v>
      </c>
    </row>
    <row r="78" spans="1:4" x14ac:dyDescent="0.25">
      <c r="A78" t="s">
        <v>103</v>
      </c>
      <c r="B78" t="s">
        <v>83</v>
      </c>
      <c r="C78" t="s">
        <v>95</v>
      </c>
      <c r="D78">
        <v>0</v>
      </c>
    </row>
    <row r="79" spans="1:4" x14ac:dyDescent="0.25">
      <c r="A79" t="s">
        <v>103</v>
      </c>
      <c r="B79" t="s">
        <v>82</v>
      </c>
      <c r="C79" t="s">
        <v>95</v>
      </c>
      <c r="D79">
        <v>5</v>
      </c>
    </row>
    <row r="80" spans="1:4" x14ac:dyDescent="0.25">
      <c r="A80" t="s">
        <v>103</v>
      </c>
      <c r="B80" t="s">
        <v>81</v>
      </c>
      <c r="C80" t="s">
        <v>95</v>
      </c>
      <c r="D80">
        <v>0</v>
      </c>
    </row>
    <row r="81" spans="1:4" x14ac:dyDescent="0.25">
      <c r="A81" t="s">
        <v>103</v>
      </c>
      <c r="B81" t="s">
        <v>80</v>
      </c>
      <c r="C81" t="s">
        <v>95</v>
      </c>
      <c r="D81">
        <v>0</v>
      </c>
    </row>
    <row r="82" spans="1:4" x14ac:dyDescent="0.25">
      <c r="A82" t="s">
        <v>104</v>
      </c>
      <c r="B82" t="s">
        <v>84</v>
      </c>
      <c r="C82" t="s">
        <v>95</v>
      </c>
      <c r="D82">
        <v>13</v>
      </c>
    </row>
    <row r="83" spans="1:4" x14ac:dyDescent="0.25">
      <c r="A83" t="s">
        <v>104</v>
      </c>
      <c r="B83" t="s">
        <v>85</v>
      </c>
      <c r="C83" t="s">
        <v>95</v>
      </c>
      <c r="D83">
        <v>6</v>
      </c>
    </row>
    <row r="84" spans="1:4" x14ac:dyDescent="0.25">
      <c r="A84" t="s">
        <v>104</v>
      </c>
      <c r="B84" t="s">
        <v>86</v>
      </c>
      <c r="C84" t="s">
        <v>95</v>
      </c>
      <c r="D84">
        <v>1</v>
      </c>
    </row>
    <row r="85" spans="1:4" x14ac:dyDescent="0.25">
      <c r="A85" t="s">
        <v>104</v>
      </c>
      <c r="B85" t="s">
        <v>87</v>
      </c>
      <c r="C85" t="s">
        <v>95</v>
      </c>
      <c r="D85">
        <v>0</v>
      </c>
    </row>
    <row r="86" spans="1:4" x14ac:dyDescent="0.25">
      <c r="A86" t="s">
        <v>104</v>
      </c>
      <c r="B86" t="s">
        <v>105</v>
      </c>
      <c r="C86" t="s">
        <v>90</v>
      </c>
      <c r="D86">
        <v>0</v>
      </c>
    </row>
    <row r="87" spans="1:4" x14ac:dyDescent="0.25">
      <c r="A87" t="s">
        <v>103</v>
      </c>
      <c r="B87" t="s">
        <v>106</v>
      </c>
      <c r="C87" t="s">
        <v>90</v>
      </c>
      <c r="D87">
        <v>0</v>
      </c>
    </row>
    <row r="88" spans="1:4" x14ac:dyDescent="0.25">
      <c r="A88" t="s">
        <v>97</v>
      </c>
      <c r="B88" t="s">
        <v>107</v>
      </c>
      <c r="C88" t="s">
        <v>90</v>
      </c>
      <c r="D88">
        <v>0</v>
      </c>
    </row>
    <row r="89" spans="1:4" x14ac:dyDescent="0.25">
      <c r="A89" t="s">
        <v>97</v>
      </c>
      <c r="B89" t="s">
        <v>108</v>
      </c>
      <c r="C89" t="s">
        <v>90</v>
      </c>
      <c r="D89">
        <v>0</v>
      </c>
    </row>
    <row r="90" spans="1:4" x14ac:dyDescent="0.25">
      <c r="A90" t="s">
        <v>104</v>
      </c>
      <c r="B90" t="s">
        <v>109</v>
      </c>
      <c r="C90" t="s">
        <v>90</v>
      </c>
      <c r="D90">
        <v>0</v>
      </c>
    </row>
    <row r="91" spans="1:4" x14ac:dyDescent="0.25">
      <c r="A91" t="s">
        <v>104</v>
      </c>
      <c r="B91" t="s">
        <v>105</v>
      </c>
      <c r="C91" t="s">
        <v>91</v>
      </c>
      <c r="D91">
        <v>0</v>
      </c>
    </row>
    <row r="92" spans="1:4" x14ac:dyDescent="0.25">
      <c r="A92" t="s">
        <v>103</v>
      </c>
      <c r="B92" t="s">
        <v>106</v>
      </c>
      <c r="C92" t="s">
        <v>91</v>
      </c>
      <c r="D92">
        <v>0</v>
      </c>
    </row>
    <row r="93" spans="1:4" x14ac:dyDescent="0.25">
      <c r="A93" t="s">
        <v>97</v>
      </c>
      <c r="B93" t="s">
        <v>107</v>
      </c>
      <c r="C93" t="s">
        <v>91</v>
      </c>
      <c r="D93">
        <v>0</v>
      </c>
    </row>
    <row r="94" spans="1:4" x14ac:dyDescent="0.25">
      <c r="A94" t="s">
        <v>97</v>
      </c>
      <c r="B94" t="s">
        <v>108</v>
      </c>
      <c r="C94" t="s">
        <v>91</v>
      </c>
      <c r="D94">
        <v>0</v>
      </c>
    </row>
    <row r="95" spans="1:4" x14ac:dyDescent="0.25">
      <c r="A95" t="s">
        <v>104</v>
      </c>
      <c r="B95" t="s">
        <v>109</v>
      </c>
      <c r="C95" t="s">
        <v>91</v>
      </c>
      <c r="D95">
        <v>0</v>
      </c>
    </row>
    <row r="96" spans="1:4" x14ac:dyDescent="0.25">
      <c r="A96" t="s">
        <v>104</v>
      </c>
      <c r="B96" t="s">
        <v>105</v>
      </c>
      <c r="C96" t="s">
        <v>92</v>
      </c>
      <c r="D96">
        <v>0</v>
      </c>
    </row>
    <row r="97" spans="1:4" x14ac:dyDescent="0.25">
      <c r="A97" t="s">
        <v>103</v>
      </c>
      <c r="B97" t="s">
        <v>106</v>
      </c>
      <c r="C97" t="s">
        <v>92</v>
      </c>
      <c r="D97">
        <v>0</v>
      </c>
    </row>
    <row r="98" spans="1:4" x14ac:dyDescent="0.25">
      <c r="A98" t="s">
        <v>97</v>
      </c>
      <c r="B98" t="s">
        <v>107</v>
      </c>
      <c r="C98" t="s">
        <v>92</v>
      </c>
      <c r="D98">
        <v>0</v>
      </c>
    </row>
    <row r="99" spans="1:4" x14ac:dyDescent="0.25">
      <c r="A99" t="s">
        <v>97</v>
      </c>
      <c r="B99" t="s">
        <v>108</v>
      </c>
      <c r="C99" t="s">
        <v>92</v>
      </c>
      <c r="D99">
        <v>0</v>
      </c>
    </row>
    <row r="100" spans="1:4" x14ac:dyDescent="0.25">
      <c r="A100" t="s">
        <v>104</v>
      </c>
      <c r="B100" t="s">
        <v>109</v>
      </c>
      <c r="C100" t="s">
        <v>92</v>
      </c>
      <c r="D100">
        <v>2</v>
      </c>
    </row>
    <row r="101" spans="1:4" x14ac:dyDescent="0.25">
      <c r="A101" t="s">
        <v>104</v>
      </c>
      <c r="B101" t="s">
        <v>105</v>
      </c>
      <c r="C101" t="s">
        <v>93</v>
      </c>
      <c r="D101">
        <v>0</v>
      </c>
    </row>
    <row r="102" spans="1:4" x14ac:dyDescent="0.25">
      <c r="A102" t="s">
        <v>103</v>
      </c>
      <c r="B102" t="s">
        <v>106</v>
      </c>
      <c r="C102" t="s">
        <v>93</v>
      </c>
      <c r="D102">
        <v>0</v>
      </c>
    </row>
    <row r="103" spans="1:4" x14ac:dyDescent="0.25">
      <c r="A103" t="s">
        <v>97</v>
      </c>
      <c r="B103" t="s">
        <v>107</v>
      </c>
      <c r="C103" t="s">
        <v>93</v>
      </c>
      <c r="D103">
        <v>0</v>
      </c>
    </row>
    <row r="104" spans="1:4" x14ac:dyDescent="0.25">
      <c r="A104" t="s">
        <v>97</v>
      </c>
      <c r="B104" t="s">
        <v>108</v>
      </c>
      <c r="C104" t="s">
        <v>93</v>
      </c>
      <c r="D104">
        <v>0</v>
      </c>
    </row>
    <row r="105" spans="1:4" x14ac:dyDescent="0.25">
      <c r="A105" t="s">
        <v>104</v>
      </c>
      <c r="B105" t="s">
        <v>109</v>
      </c>
      <c r="C105" t="s">
        <v>93</v>
      </c>
      <c r="D105">
        <v>0</v>
      </c>
    </row>
    <row r="106" spans="1:4" x14ac:dyDescent="0.25">
      <c r="A106" t="s">
        <v>104</v>
      </c>
      <c r="B106" t="s">
        <v>105</v>
      </c>
      <c r="C106" t="s">
        <v>94</v>
      </c>
      <c r="D106">
        <v>0</v>
      </c>
    </row>
    <row r="107" spans="1:4" x14ac:dyDescent="0.25">
      <c r="A107" t="s">
        <v>103</v>
      </c>
      <c r="B107" t="s">
        <v>106</v>
      </c>
      <c r="C107" t="s">
        <v>94</v>
      </c>
      <c r="D107">
        <v>0</v>
      </c>
    </row>
    <row r="108" spans="1:4" x14ac:dyDescent="0.25">
      <c r="A108" t="s">
        <v>97</v>
      </c>
      <c r="B108" t="s">
        <v>107</v>
      </c>
      <c r="C108" t="s">
        <v>94</v>
      </c>
      <c r="D108">
        <v>0</v>
      </c>
    </row>
    <row r="109" spans="1:4" x14ac:dyDescent="0.25">
      <c r="A109" t="s">
        <v>97</v>
      </c>
      <c r="B109" t="s">
        <v>108</v>
      </c>
      <c r="C109" t="s">
        <v>94</v>
      </c>
      <c r="D109">
        <v>0</v>
      </c>
    </row>
    <row r="110" spans="1:4" x14ac:dyDescent="0.25">
      <c r="A110" t="s">
        <v>104</v>
      </c>
      <c r="B110" t="s">
        <v>109</v>
      </c>
      <c r="C110" t="s">
        <v>94</v>
      </c>
      <c r="D110">
        <v>0</v>
      </c>
    </row>
    <row r="111" spans="1:4" x14ac:dyDescent="0.25">
      <c r="A111" t="s">
        <v>104</v>
      </c>
      <c r="B111" t="s">
        <v>105</v>
      </c>
      <c r="C111" t="s">
        <v>95</v>
      </c>
      <c r="D111">
        <v>0</v>
      </c>
    </row>
    <row r="112" spans="1:4" x14ac:dyDescent="0.25">
      <c r="A112" t="s">
        <v>103</v>
      </c>
      <c r="B112" t="s">
        <v>106</v>
      </c>
      <c r="C112" t="s">
        <v>95</v>
      </c>
      <c r="D112">
        <v>0</v>
      </c>
    </row>
    <row r="113" spans="1:4" x14ac:dyDescent="0.25">
      <c r="A113" t="s">
        <v>97</v>
      </c>
      <c r="B113" t="s">
        <v>107</v>
      </c>
      <c r="C113" t="s">
        <v>95</v>
      </c>
      <c r="D113">
        <v>0</v>
      </c>
    </row>
    <row r="114" spans="1:4" x14ac:dyDescent="0.25">
      <c r="A114" t="s">
        <v>97</v>
      </c>
      <c r="B114" t="s">
        <v>108</v>
      </c>
      <c r="C114" t="s">
        <v>95</v>
      </c>
      <c r="D114">
        <v>0</v>
      </c>
    </row>
    <row r="115" spans="1:4" x14ac:dyDescent="0.25">
      <c r="A115" t="s">
        <v>104</v>
      </c>
      <c r="B115" t="s">
        <v>109</v>
      </c>
      <c r="C115" t="s">
        <v>95</v>
      </c>
      <c r="D115">
        <v>0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934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1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61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24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2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10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42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0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0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14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17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3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0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0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0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0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0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2</v>
      </c>
    </row>
  </sheetData>
  <pageMargins left="0.7" right="0.7" top="0.75" bottom="0.75" header="0.3" footer="0.3"/>
  <tableParts count="1">
    <tablePart r:id="rId4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style="5" bestFit="1" customWidth="1"/>
    <col min="2" max="2" width="8.85546875" style="5" bestFit="1" customWidth="1"/>
    <col min="3" max="3" width="11.5703125" style="5" bestFit="1" customWidth="1"/>
    <col min="4" max="4" width="8.85546875" style="5" bestFit="1" customWidth="1"/>
    <col min="5" max="6" width="7.42578125" style="5" bestFit="1" customWidth="1"/>
    <col min="7" max="7" width="7.28515625" style="5" bestFit="1" customWidth="1"/>
    <col min="8" max="8" width="7" style="5" customWidth="1"/>
    <col min="9" max="9" width="9.85546875" style="5" hidden="1" customWidth="1"/>
    <col min="10" max="10" width="9.5703125" style="5" hidden="1" customWidth="1"/>
    <col min="11" max="11" width="11" style="5" hidden="1" customWidth="1"/>
    <col min="12" max="12" width="9.85546875" style="5" hidden="1" customWidth="1"/>
    <col min="13" max="13" width="9.140625" style="5" hidden="1" customWidth="1"/>
    <col min="14" max="16384" width="11.42578125" style="5"/>
  </cols>
  <sheetData>
    <row r="1" spans="1:14" x14ac:dyDescent="0.25">
      <c r="A1" s="39" t="s">
        <v>0</v>
      </c>
      <c r="B1" s="42" t="s">
        <v>115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5.75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>
        <f>IFERROR(VLOOKUP($A4,'[2]08'!$G$3:$O$148,2,FALSE),0)</f>
        <v>80</v>
      </c>
      <c r="C4" s="19">
        <f>IFERROR(VLOOKUP($A4,'[2]08'!$G$3:$O$148,3,FALSE),0)</f>
        <v>31</v>
      </c>
      <c r="D4" s="19">
        <f>IFERROR(VLOOKUP($A4,'[2]08'!$G$3:$O$148,4,FALSE),0)</f>
        <v>125</v>
      </c>
      <c r="E4" s="19">
        <f>IFERROR(VLOOKUP($A4,'[2]08'!$G$3:$O$148,5,FALSE),0)</f>
        <v>663</v>
      </c>
      <c r="F4" s="19">
        <f>IFERROR(VLOOKUP($A4,'[2]08'!$G$3:$O$148,6,FALSE),0)</f>
        <v>508</v>
      </c>
      <c r="G4" s="19">
        <f>IFERROR(VLOOKUP($A4,'[2]08'!$G$3:$O$148,7,FALSE),0)</f>
        <v>484</v>
      </c>
      <c r="H4" s="19">
        <f>IFERROR(VLOOKUP($A4,'[2]08'!$G$3:$O$148,8,FALSE),0)</f>
        <v>430</v>
      </c>
      <c r="I4" s="19"/>
      <c r="J4" s="19"/>
      <c r="K4" s="19"/>
      <c r="L4" s="19"/>
      <c r="M4" s="19"/>
      <c r="N4" s="19">
        <f>SUM(B4:M4)</f>
        <v>2321</v>
      </c>
    </row>
    <row r="5" spans="1:14" x14ac:dyDescent="0.25">
      <c r="A5" s="1" t="s">
        <v>102</v>
      </c>
      <c r="B5" s="19">
        <f>IFERROR(VLOOKUP($A5,'[2]08'!$G$3:$O$148,2,FALSE),0)</f>
        <v>0</v>
      </c>
      <c r="C5" s="19">
        <f>IFERROR(VLOOKUP($A5,'[2]08'!$G$3:$O$148,3,FALSE),0)</f>
        <v>0</v>
      </c>
      <c r="D5" s="19">
        <f>IFERROR(VLOOKUP($A5,'[2]08'!$G$3:$O$148,4,FALSE),0)</f>
        <v>0</v>
      </c>
      <c r="E5" s="19">
        <f>IFERROR(VLOOKUP($A5,'[2]08'!$G$3:$O$148,5,FALSE),0)</f>
        <v>0</v>
      </c>
      <c r="F5" s="19">
        <f>IFERROR(VLOOKUP($A5,'[2]08'!$G$3:$O$148,6,FALSE),0)</f>
        <v>0</v>
      </c>
      <c r="G5" s="19">
        <f>IFERROR(VLOOKUP($A5,'[2]08'!$G$3:$O$148,7,FALSE),0)</f>
        <v>0</v>
      </c>
      <c r="H5" s="19">
        <f>IFERROR(VLOOKUP($A5,'[2]08'!$G$3:$O$148,8,FALSE),0)</f>
        <v>1</v>
      </c>
      <c r="I5" s="19"/>
      <c r="J5" s="19"/>
      <c r="K5" s="19"/>
      <c r="L5" s="19"/>
      <c r="M5" s="19"/>
      <c r="N5" s="19">
        <f t="shared" ref="N5:N17" si="0">SUM(B5:M5)</f>
        <v>1</v>
      </c>
    </row>
    <row r="6" spans="1:14" x14ac:dyDescent="0.25">
      <c r="A6" s="2" t="s">
        <v>3</v>
      </c>
      <c r="B6" s="19">
        <f>IFERROR(VLOOKUP($A6,'[2]08'!$G$3:$O$148,2,FALSE),0)</f>
        <v>72</v>
      </c>
      <c r="C6" s="19">
        <f>IFERROR(VLOOKUP($A6,'[2]08'!$G$3:$O$148,3,FALSE),0)</f>
        <v>109</v>
      </c>
      <c r="D6" s="19">
        <f>IFERROR(VLOOKUP($A6,'[2]08'!$G$3:$O$148,4,FALSE),0)</f>
        <v>177</v>
      </c>
      <c r="E6" s="19">
        <f>IFERROR(VLOOKUP($A6,'[2]08'!$G$3:$O$148,5,FALSE),0)</f>
        <v>366</v>
      </c>
      <c r="F6" s="19">
        <f>IFERROR(VLOOKUP($A6,'[2]08'!$G$3:$O$148,6,FALSE),0)</f>
        <v>420</v>
      </c>
      <c r="G6" s="19">
        <f>IFERROR(VLOOKUP($A6,'[2]08'!$G$3:$O$148,7,FALSE),0)</f>
        <v>530</v>
      </c>
      <c r="H6" s="19">
        <f>IFERROR(VLOOKUP($A6,'[2]08'!$G$3:$O$148,8,FALSE),0)</f>
        <v>285</v>
      </c>
      <c r="I6" s="19"/>
      <c r="J6" s="19"/>
      <c r="K6" s="19"/>
      <c r="L6" s="19"/>
      <c r="M6" s="19"/>
      <c r="N6" s="19">
        <f t="shared" si="0"/>
        <v>1959</v>
      </c>
    </row>
    <row r="7" spans="1:14" x14ac:dyDescent="0.25">
      <c r="A7" s="2" t="s">
        <v>30</v>
      </c>
      <c r="B7" s="19">
        <f>IFERROR(VLOOKUP($A7,'[2]08'!$G$3:$O$148,2,FALSE),0)</f>
        <v>0</v>
      </c>
      <c r="C7" s="19">
        <f>IFERROR(VLOOKUP($A7,'[2]08'!$G$3:$O$148,3,FALSE),0)</f>
        <v>0</v>
      </c>
      <c r="D7" s="19">
        <f>IFERROR(VLOOKUP($A7,'[2]08'!$G$3:$O$148,4,FALSE),0)</f>
        <v>0</v>
      </c>
      <c r="E7" s="19">
        <f>IFERROR(VLOOKUP($A7,'[2]08'!$G$3:$O$148,5,FALSE),0)</f>
        <v>0</v>
      </c>
      <c r="F7" s="19">
        <f>IFERROR(VLOOKUP($A7,'[2]08'!$G$3:$O$148,6,FALSE),0)</f>
        <v>2</v>
      </c>
      <c r="G7" s="19">
        <f>IFERROR(VLOOKUP($A7,'[2]08'!$G$3:$O$148,7,FALSE),0)</f>
        <v>27</v>
      </c>
      <c r="H7" s="19">
        <f>IFERROR(VLOOKUP($A7,'[2]08'!$G$3:$O$148,8,FALSE),0)</f>
        <v>43</v>
      </c>
      <c r="I7" s="19"/>
      <c r="J7" s="19"/>
      <c r="K7" s="19"/>
      <c r="L7" s="19"/>
      <c r="M7" s="19"/>
      <c r="N7" s="19">
        <f t="shared" si="0"/>
        <v>72</v>
      </c>
    </row>
    <row r="8" spans="1:14" x14ac:dyDescent="0.25">
      <c r="A8" s="2" t="s">
        <v>31</v>
      </c>
      <c r="B8" s="19">
        <f>IFERROR(VLOOKUP($A8,'[2]08'!$G$3:$O$148,2,FALSE),0)</f>
        <v>8</v>
      </c>
      <c r="C8" s="19">
        <f>IFERROR(VLOOKUP($A8,'[2]08'!$G$3:$O$148,3,FALSE),0)</f>
        <v>0</v>
      </c>
      <c r="D8" s="19">
        <f>IFERROR(VLOOKUP($A8,'[2]08'!$G$3:$O$148,4,FALSE),0)</f>
        <v>0</v>
      </c>
      <c r="E8" s="19">
        <f>IFERROR(VLOOKUP($A8,'[2]08'!$G$3:$O$148,5,FALSE),0)</f>
        <v>10</v>
      </c>
      <c r="F8" s="19">
        <f>IFERROR(VLOOKUP($A8,'[2]08'!$G$3:$O$148,6,FALSE),0)</f>
        <v>2</v>
      </c>
      <c r="G8" s="19">
        <f>IFERROR(VLOOKUP($A8,'[2]08'!$G$3:$O$148,7,FALSE),0)</f>
        <v>16</v>
      </c>
      <c r="H8" s="19">
        <f>IFERROR(VLOOKUP($A8,'[2]08'!$G$3:$O$148,8,FALSE),0)</f>
        <v>25</v>
      </c>
      <c r="I8" s="19"/>
      <c r="J8" s="19"/>
      <c r="K8" s="19"/>
      <c r="L8" s="19"/>
      <c r="M8" s="19"/>
      <c r="N8" s="19">
        <f t="shared" si="0"/>
        <v>61</v>
      </c>
    </row>
    <row r="9" spans="1:14" x14ac:dyDescent="0.25">
      <c r="A9" s="2" t="s">
        <v>32</v>
      </c>
      <c r="B9" s="19">
        <f>IFERROR(VLOOKUP($A9,'[2]08'!$G$3:$O$148,2,FALSE),0)</f>
        <v>0</v>
      </c>
      <c r="C9" s="19">
        <f>IFERROR(VLOOKUP($A9,'[2]08'!$G$3:$O$148,3,FALSE),0)</f>
        <v>3</v>
      </c>
      <c r="D9" s="19">
        <f>IFERROR(VLOOKUP($A9,'[2]08'!$G$3:$O$148,4,FALSE),0)</f>
        <v>0</v>
      </c>
      <c r="E9" s="19">
        <f>IFERROR(VLOOKUP($A9,'[2]08'!$G$3:$O$148,5,FALSE),0)</f>
        <v>0</v>
      </c>
      <c r="F9" s="19">
        <f>IFERROR(VLOOKUP($A9,'[2]08'!$G$3:$O$148,6,FALSE),0)</f>
        <v>35</v>
      </c>
      <c r="G9" s="19">
        <f>IFERROR(VLOOKUP($A9,'[2]08'!$G$3:$O$148,7,FALSE),0)</f>
        <v>131</v>
      </c>
      <c r="H9" s="19">
        <f>IFERROR(VLOOKUP($A9,'[2]08'!$G$3:$O$148,8,FALSE),0)</f>
        <v>352</v>
      </c>
      <c r="I9" s="19"/>
      <c r="J9" s="19"/>
      <c r="K9" s="19"/>
      <c r="L9" s="19"/>
      <c r="M9" s="19"/>
      <c r="N9" s="19">
        <f t="shared" si="0"/>
        <v>521</v>
      </c>
    </row>
    <row r="10" spans="1:14" x14ac:dyDescent="0.25">
      <c r="A10" s="3" t="s">
        <v>8</v>
      </c>
      <c r="B10" s="19">
        <f>IFERROR(VLOOKUP($A10,'[2]08'!$G$3:$O$148,2,FALSE),0)</f>
        <v>0</v>
      </c>
      <c r="C10" s="19">
        <f>IFERROR(VLOOKUP($A10,'[2]08'!$G$3:$O$148,3,FALSE),0)</f>
        <v>0</v>
      </c>
      <c r="D10" s="20">
        <f>IFERROR(VLOOKUP($A10,'[2]08'!$G$3:$O$148,4,FALSE),0)</f>
        <v>0</v>
      </c>
      <c r="E10" s="20">
        <f>IFERROR(VLOOKUP($A10,'[2]08'!$G$3:$O$148,5,FALSE),0)</f>
        <v>0</v>
      </c>
      <c r="F10" s="20">
        <f>IFERROR(VLOOKUP($A10,'[2]08'!$G$3:$O$148,6,FALSE),0)</f>
        <v>0</v>
      </c>
      <c r="G10" s="20">
        <f>IFERROR(VLOOKUP($A10,'[2]08'!$G$3:$O$148,7,FALSE),0)</f>
        <v>0</v>
      </c>
      <c r="H10" s="20">
        <f>IFERROR(VLOOKUP($A10,'[2]08'!$G$3:$O$148,8,FALSE),0)</f>
        <v>0</v>
      </c>
      <c r="I10" s="20"/>
      <c r="J10" s="20"/>
      <c r="K10" s="20"/>
      <c r="L10" s="20"/>
      <c r="M10" s="20"/>
      <c r="N10" s="19">
        <f t="shared" si="0"/>
        <v>0</v>
      </c>
    </row>
    <row r="11" spans="1:14" x14ac:dyDescent="0.25">
      <c r="A11" s="1" t="s">
        <v>33</v>
      </c>
      <c r="B11" s="19">
        <f>IFERROR(VLOOKUP($A11,'[2]08'!$G$3:$O$148,2,FALSE),0)</f>
        <v>0</v>
      </c>
      <c r="C11" s="19">
        <f>IFERROR(VLOOKUP($A11,'[2]08'!$G$3:$O$148,3,FALSE),0)</f>
        <v>0</v>
      </c>
      <c r="D11" s="19">
        <f>IFERROR(VLOOKUP($A11,'[2]08'!$G$3:$O$148,4,FALSE),0)</f>
        <v>0</v>
      </c>
      <c r="E11" s="19">
        <f>IFERROR(VLOOKUP($A11,'[2]08'!$G$3:$O$148,5,FALSE),0)</f>
        <v>105</v>
      </c>
      <c r="F11" s="19">
        <f>IFERROR(VLOOKUP($A11,'[2]08'!$G$3:$O$148,6,FALSE),0)</f>
        <v>62</v>
      </c>
      <c r="G11" s="19">
        <f>IFERROR(VLOOKUP($A11,'[2]08'!$G$3:$O$148,7,FALSE),0)</f>
        <v>71</v>
      </c>
      <c r="H11" s="19">
        <f>IFERROR(VLOOKUP($A11,'[2]08'!$G$3:$O$148,8,FALSE),0)</f>
        <v>98</v>
      </c>
      <c r="I11" s="19"/>
      <c r="J11" s="19"/>
      <c r="K11" s="19"/>
      <c r="L11" s="19"/>
      <c r="M11" s="19"/>
      <c r="N11" s="19">
        <f t="shared" si="0"/>
        <v>336</v>
      </c>
    </row>
    <row r="12" spans="1:14" x14ac:dyDescent="0.25">
      <c r="A12" s="3" t="s">
        <v>7</v>
      </c>
      <c r="B12" s="19">
        <f>IFERROR(VLOOKUP($A12,'[2]08'!$G$3:$O$148,2,FALSE),0)</f>
        <v>13</v>
      </c>
      <c r="C12" s="19">
        <f>IFERROR(VLOOKUP($A12,'[2]08'!$G$3:$O$148,3,FALSE),0)</f>
        <v>1</v>
      </c>
      <c r="D12" s="20">
        <f>IFERROR(VLOOKUP($A12,'[2]08'!$G$3:$O$148,4,FALSE),0)</f>
        <v>15</v>
      </c>
      <c r="E12" s="20">
        <f>IFERROR(VLOOKUP($A12,'[2]08'!$G$3:$O$148,5,FALSE),0)</f>
        <v>0</v>
      </c>
      <c r="F12" s="20">
        <f>IFERROR(VLOOKUP($A12,'[2]08'!$G$3:$O$148,6,FALSE),0)</f>
        <v>6</v>
      </c>
      <c r="G12" s="20">
        <f>IFERROR(VLOOKUP($A12,'[2]08'!$G$3:$O$148,7,FALSE),0)</f>
        <v>21</v>
      </c>
      <c r="H12" s="20">
        <f>IFERROR(VLOOKUP($A12,'[2]08'!$G$3:$O$148,8,FALSE),0)</f>
        <v>55</v>
      </c>
      <c r="I12" s="20"/>
      <c r="J12" s="20"/>
      <c r="K12" s="20"/>
      <c r="L12" s="20"/>
      <c r="M12" s="20"/>
      <c r="N12" s="19">
        <f t="shared" si="0"/>
        <v>111</v>
      </c>
    </row>
    <row r="13" spans="1:14" x14ac:dyDescent="0.25">
      <c r="A13" s="4" t="s">
        <v>6</v>
      </c>
      <c r="B13" s="19">
        <f>IFERROR(VLOOKUP($A13,'[2]08'!$G$3:$O$148,2,FALSE),0)</f>
        <v>7</v>
      </c>
      <c r="C13" s="19">
        <f>IFERROR(VLOOKUP($A13,'[2]08'!$G$3:$O$148,3,FALSE),0)</f>
        <v>0</v>
      </c>
      <c r="D13" s="20">
        <f>IFERROR(VLOOKUP($A13,'[2]08'!$G$3:$O$148,4,FALSE),0)</f>
        <v>5</v>
      </c>
      <c r="E13" s="19">
        <f>IFERROR(VLOOKUP($A13,'[2]08'!$G$3:$O$148,5,FALSE),0)</f>
        <v>4</v>
      </c>
      <c r="F13" s="19">
        <f>IFERROR(VLOOKUP($A13,'[2]08'!$G$3:$O$148,6,FALSE),0)</f>
        <v>7</v>
      </c>
      <c r="G13" s="19">
        <f>IFERROR(VLOOKUP($A13,'[2]08'!$G$3:$O$148,7,FALSE),0)</f>
        <v>0</v>
      </c>
      <c r="H13" s="19">
        <f>IFERROR(VLOOKUP($A13,'[2]08'!$G$3:$O$148,8,FALSE),0)</f>
        <v>17</v>
      </c>
      <c r="I13" s="19"/>
      <c r="J13" s="19"/>
      <c r="K13" s="19"/>
      <c r="L13" s="19"/>
      <c r="M13" s="19"/>
      <c r="N13" s="19">
        <f t="shared" si="0"/>
        <v>40</v>
      </c>
    </row>
    <row r="14" spans="1:14" x14ac:dyDescent="0.25">
      <c r="A14" s="1" t="s">
        <v>4</v>
      </c>
      <c r="B14" s="19">
        <f>IFERROR(VLOOKUP($A14,'[2]08'!$G$3:$O$148,2,FALSE),0)</f>
        <v>6</v>
      </c>
      <c r="C14" s="19">
        <f>IFERROR(VLOOKUP($A14,'[2]08'!$G$3:$O$148,3,FALSE),0)</f>
        <v>15</v>
      </c>
      <c r="D14" s="20">
        <f>IFERROR(VLOOKUP($A14,'[2]08'!$G$3:$O$148,4,FALSE),0)</f>
        <v>13</v>
      </c>
      <c r="E14" s="19">
        <f>IFERROR(VLOOKUP($A14,'[2]08'!$G$3:$O$148,5,FALSE),0)</f>
        <v>18</v>
      </c>
      <c r="F14" s="19">
        <f>IFERROR(VLOOKUP($A14,'[2]08'!$G$3:$O$148,6,FALSE),0)</f>
        <v>17</v>
      </c>
      <c r="G14" s="19">
        <f>IFERROR(VLOOKUP($A14,'[2]08'!$G$3:$O$148,7,FALSE),0)</f>
        <v>33</v>
      </c>
      <c r="H14" s="19">
        <f>IFERROR(VLOOKUP($A14,'[2]08'!$G$3:$O$148,8,FALSE),0)</f>
        <v>16</v>
      </c>
      <c r="I14" s="19"/>
      <c r="J14" s="19"/>
      <c r="K14" s="19"/>
      <c r="L14" s="19"/>
      <c r="M14" s="19"/>
      <c r="N14" s="19">
        <f t="shared" si="0"/>
        <v>118</v>
      </c>
    </row>
    <row r="15" spans="1:14" x14ac:dyDescent="0.25">
      <c r="A15" s="3" t="s">
        <v>28</v>
      </c>
      <c r="B15" s="21">
        <f>IFERROR(VLOOKUP($A15,'[2]08'!$G$3:$O$148,2,FALSE),0)</f>
        <v>0</v>
      </c>
      <c r="C15" s="21">
        <f>IFERROR(VLOOKUP($A15,'[2]08'!$G$3:$O$148,3,FALSE),0)</f>
        <v>0</v>
      </c>
      <c r="D15" s="21">
        <f>IFERROR(VLOOKUP($A15,'[2]08'!$G$3:$O$148,4,FALSE),0)</f>
        <v>2</v>
      </c>
      <c r="E15" s="21">
        <f>IFERROR(VLOOKUP($A15,'[2]08'!$G$3:$O$148,5,FALSE),0)</f>
        <v>18</v>
      </c>
      <c r="F15" s="21">
        <f>IFERROR(VLOOKUP($A15,'[2]08'!$G$3:$O$148,6,FALSE),0)</f>
        <v>7</v>
      </c>
      <c r="G15" s="21">
        <f>IFERROR(VLOOKUP($A15,'[2]08'!$G$3:$O$148,7,FALSE),0)</f>
        <v>0</v>
      </c>
      <c r="H15" s="21">
        <f>IFERROR(VLOOKUP($A15,'[2]08'!$G$3:$O$148,8,FALSE),0)</f>
        <v>15</v>
      </c>
      <c r="I15" s="21"/>
      <c r="J15" s="21"/>
      <c r="K15" s="21"/>
      <c r="L15" s="21"/>
      <c r="M15" s="21"/>
      <c r="N15" s="19">
        <f t="shared" si="0"/>
        <v>42</v>
      </c>
    </row>
    <row r="16" spans="1:14" x14ac:dyDescent="0.25">
      <c r="A16" s="3" t="s">
        <v>27</v>
      </c>
      <c r="B16" s="21">
        <f>IFERROR(VLOOKUP($A16,'[2]08'!$G$3:$O$148,2,FALSE),0)</f>
        <v>1</v>
      </c>
      <c r="C16" s="21">
        <f>IFERROR(VLOOKUP($A16,'[2]08'!$G$3:$O$148,3,FALSE),0)</f>
        <v>6</v>
      </c>
      <c r="D16" s="21">
        <f>IFERROR(VLOOKUP($A16,'[2]08'!$G$3:$O$148,4,FALSE),0)</f>
        <v>14</v>
      </c>
      <c r="E16" s="21">
        <f>IFERROR(VLOOKUP($A16,'[2]08'!$G$3:$O$148,5,FALSE),0)</f>
        <v>2</v>
      </c>
      <c r="F16" s="21">
        <f>IFERROR(VLOOKUP($A16,'[2]08'!$G$3:$O$148,6,FALSE),0)</f>
        <v>8</v>
      </c>
      <c r="G16" s="21">
        <f>IFERROR(VLOOKUP($A16,'[2]08'!$G$3:$O$148,7,FALSE),0)</f>
        <v>16</v>
      </c>
      <c r="H16" s="21">
        <f>IFERROR(VLOOKUP($A16,'[2]08'!$G$3:$O$148,8,FALSE),0)</f>
        <v>10</v>
      </c>
      <c r="I16" s="21"/>
      <c r="J16" s="21"/>
      <c r="K16" s="21"/>
      <c r="L16" s="21"/>
      <c r="M16" s="21"/>
      <c r="N16" s="19">
        <f t="shared" si="0"/>
        <v>57</v>
      </c>
    </row>
    <row r="17" spans="1:14" ht="15.75" thickBot="1" x14ac:dyDescent="0.3">
      <c r="A17" s="3" t="s">
        <v>5</v>
      </c>
      <c r="B17" s="21">
        <f>IFERROR(VLOOKUP($A17,'[2]08'!$G$3:$O$148,2,FALSE),0)</f>
        <v>0</v>
      </c>
      <c r="C17" s="21">
        <f>IFERROR(VLOOKUP($A17,'[2]08'!$G$3:$O$148,3,FALSE),0)</f>
        <v>0</v>
      </c>
      <c r="D17" s="21">
        <f>IFERROR(VLOOKUP($A17,'[2]08'!$G$3:$O$148,4,FALSE),0)</f>
        <v>0</v>
      </c>
      <c r="E17" s="21">
        <f>IFERROR(VLOOKUP($A17,'[2]08'!$G$3:$O$148,5,FALSE),0)</f>
        <v>0</v>
      </c>
      <c r="F17" s="21">
        <f>IFERROR(VLOOKUP($A17,'[2]08'!$G$3:$O$148,6,FALSE),0)</f>
        <v>0</v>
      </c>
      <c r="G17" s="21">
        <f>IFERROR(VLOOKUP($A17,'[2]08'!$G$3:$O$148,7,FALSE),0)</f>
        <v>24</v>
      </c>
      <c r="H17" s="21">
        <f>IFERROR(VLOOKUP($A17,'[2]08'!$G$3:$O$148,8,FALSE),0)</f>
        <v>10</v>
      </c>
      <c r="I17" s="21"/>
      <c r="J17" s="21"/>
      <c r="K17" s="21"/>
      <c r="L17" s="21"/>
      <c r="M17" s="21"/>
      <c r="N17" s="19">
        <f t="shared" si="0"/>
        <v>34</v>
      </c>
    </row>
    <row r="18" spans="1:14" x14ac:dyDescent="0.25">
      <c r="A18" s="23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hidden="1" x14ac:dyDescent="0.25">
      <c r="A19" s="3" t="s">
        <v>55</v>
      </c>
      <c r="B19" s="21">
        <f>IFERROR(VLOOKUP($A19,'[2]08'!$G$3:$O$148,2,FALSE),0)</f>
        <v>0</v>
      </c>
      <c r="C19" s="21">
        <f>IFERROR(VLOOKUP($A19,'[2]08'!$G$3:$O$148,3,FALSE),0)</f>
        <v>0</v>
      </c>
      <c r="D19" s="22">
        <f>IFERROR(VLOOKUP($A19,'[2]08'!$G$3:$O$148,4,FALSE),0)</f>
        <v>0</v>
      </c>
      <c r="E19" s="22">
        <f>IFERROR(VLOOKUP($A19,'[2]08'!$G$3:$O$148,5,FALSE),0)</f>
        <v>0</v>
      </c>
      <c r="F19" s="22">
        <f>IFERROR(VLOOKUP($A19,'[2]08'!$G$3:$O$148,6,FALSE),0)</f>
        <v>0</v>
      </c>
      <c r="G19" s="22">
        <f>IFERROR(VLOOKUP($A19,'[2]08'!$G$3:$O$148,7,FALSE),0)</f>
        <v>0</v>
      </c>
      <c r="H19" s="22">
        <f>IFERROR(VLOOKUP($A19,'[2]08'!$G$3:$O$148,8,FALSE),0)</f>
        <v>0</v>
      </c>
      <c r="I19" s="22"/>
      <c r="J19" s="22"/>
      <c r="K19" s="22"/>
      <c r="L19" s="22"/>
      <c r="M19" s="22"/>
      <c r="N19" s="22">
        <f>SUM(B19:M19)</f>
        <v>0</v>
      </c>
    </row>
    <row r="20" spans="1:14" hidden="1" x14ac:dyDescent="0.25">
      <c r="A20" s="3" t="s">
        <v>56</v>
      </c>
      <c r="B20" s="21">
        <f>IFERROR(VLOOKUP($A20,'[2]08'!$G$3:$O$148,2,FALSE),0)</f>
        <v>0</v>
      </c>
      <c r="C20" s="21">
        <f>IFERROR(VLOOKUP($A20,'[2]08'!$G$3:$O$148,3,FALSE),0)</f>
        <v>0</v>
      </c>
      <c r="D20" s="22">
        <f>IFERROR(VLOOKUP($A20,'[2]08'!$G$3:$O$148,4,FALSE),0)</f>
        <v>0</v>
      </c>
      <c r="E20" s="22">
        <f>IFERROR(VLOOKUP($A20,'[2]08'!$G$3:$O$148,5,FALSE),0)</f>
        <v>0</v>
      </c>
      <c r="F20" s="22">
        <f>IFERROR(VLOOKUP($A20,'[2]08'!$G$3:$O$148,6,FALSE),0)</f>
        <v>0</v>
      </c>
      <c r="G20" s="22">
        <f>IFERROR(VLOOKUP($A20,'[2]08'!$G$3:$O$148,7,FALSE),0)</f>
        <v>0</v>
      </c>
      <c r="H20" s="22">
        <f>IFERROR(VLOOKUP($A20,'[2]08'!$G$3:$O$148,8,FALSE),0)</f>
        <v>0</v>
      </c>
      <c r="I20" s="22"/>
      <c r="J20" s="22"/>
      <c r="K20" s="22"/>
      <c r="L20" s="22"/>
      <c r="M20" s="22"/>
      <c r="N20" s="22">
        <f t="shared" ref="N20:N27" si="1">SUM(B20:M20)</f>
        <v>0</v>
      </c>
    </row>
    <row r="21" spans="1:14" hidden="1" x14ac:dyDescent="0.25">
      <c r="A21" s="3" t="s">
        <v>57</v>
      </c>
      <c r="B21" s="21">
        <f>IFERROR(VLOOKUP($A21,'[2]08'!$G$3:$O$148,2,FALSE),0)</f>
        <v>0</v>
      </c>
      <c r="C21" s="21">
        <f>IFERROR(VLOOKUP($A21,'[2]08'!$G$3:$O$148,3,FALSE),0)</f>
        <v>0</v>
      </c>
      <c r="D21" s="22">
        <f>IFERROR(VLOOKUP($A21,'[2]08'!$G$3:$O$148,4,FALSE),0)</f>
        <v>0</v>
      </c>
      <c r="E21" s="22">
        <f>IFERROR(VLOOKUP($A21,'[2]08'!$G$3:$O$148,5,FALSE),0)</f>
        <v>0</v>
      </c>
      <c r="F21" s="22">
        <f>IFERROR(VLOOKUP($A21,'[2]08'!$G$3:$O$148,6,FALSE),0)</f>
        <v>0</v>
      </c>
      <c r="G21" s="22">
        <f>IFERROR(VLOOKUP($A21,'[2]08'!$G$3:$O$148,7,FALSE),0)</f>
        <v>0</v>
      </c>
      <c r="H21" s="22">
        <f>IFERROR(VLOOKUP($A21,'[2]08'!$G$3:$O$148,8,FALSE),0)</f>
        <v>0</v>
      </c>
      <c r="I21" s="22"/>
      <c r="J21" s="22"/>
      <c r="K21" s="22"/>
      <c r="L21" s="22"/>
      <c r="M21" s="22"/>
      <c r="N21" s="22">
        <f t="shared" si="1"/>
        <v>0</v>
      </c>
    </row>
    <row r="22" spans="1:14" hidden="1" x14ac:dyDescent="0.25">
      <c r="A22" s="3" t="s">
        <v>35</v>
      </c>
      <c r="B22" s="21">
        <f>IFERROR(VLOOKUP($A22,'[2]08'!$G$3:$O$148,2,FALSE),0)</f>
        <v>0</v>
      </c>
      <c r="C22" s="21">
        <f>IFERROR(VLOOKUP($A22,'[2]08'!$G$3:$O$148,3,FALSE),0)</f>
        <v>0</v>
      </c>
      <c r="D22" s="21">
        <f>IFERROR(VLOOKUP($A22,'[2]08'!$G$3:$O$148,4,FALSE),0)</f>
        <v>0</v>
      </c>
      <c r="E22" s="21">
        <f>IFERROR(VLOOKUP($A22,'[2]08'!$G$3:$O$148,5,FALSE),0)</f>
        <v>0</v>
      </c>
      <c r="F22" s="21">
        <f>IFERROR(VLOOKUP($A22,'[2]08'!$G$3:$O$148,6,FALSE),0)</f>
        <v>0</v>
      </c>
      <c r="G22" s="21">
        <f>IFERROR(VLOOKUP($A22,'[2]08'!$G$3:$O$148,7,FALSE),0)</f>
        <v>0</v>
      </c>
      <c r="H22" s="21">
        <f>IFERROR(VLOOKUP($A22,'[2]08'!$G$3:$O$148,8,FALSE),0)</f>
        <v>0</v>
      </c>
      <c r="I22" s="21"/>
      <c r="J22" s="21"/>
      <c r="K22" s="21"/>
      <c r="L22" s="21"/>
      <c r="M22" s="21"/>
      <c r="N22" s="22">
        <f t="shared" si="1"/>
        <v>0</v>
      </c>
    </row>
    <row r="23" spans="1:14" x14ac:dyDescent="0.25">
      <c r="A23" s="3" t="s">
        <v>36</v>
      </c>
      <c r="B23" s="21">
        <f>IFERROR(VLOOKUP($A23,'[2]08'!$G$3:$O$148,2,FALSE),0)</f>
        <v>0</v>
      </c>
      <c r="C23" s="21">
        <f>IFERROR(VLOOKUP($A23,'[2]08'!$G$3:$O$148,3,FALSE),0)</f>
        <v>0</v>
      </c>
      <c r="D23" s="21">
        <f>IFERROR(VLOOKUP($A23,'[2]08'!$G$3:$O$148,4,FALSE),0)</f>
        <v>0</v>
      </c>
      <c r="E23" s="21">
        <f>IFERROR(VLOOKUP($A23,'[2]08'!$G$3:$O$148,5,FALSE),0)</f>
        <v>0</v>
      </c>
      <c r="F23" s="21">
        <f>IFERROR(VLOOKUP($A23,'[2]08'!$G$3:$O$148,6,FALSE),0)</f>
        <v>7</v>
      </c>
      <c r="G23" s="21">
        <f>IFERROR(VLOOKUP($A23,'[2]08'!$G$3:$O$148,7,FALSE),0)</f>
        <v>0</v>
      </c>
      <c r="H23" s="21">
        <f>IFERROR(VLOOKUP($A23,'[2]08'!$G$3:$O$148,8,FALSE),0)</f>
        <v>0</v>
      </c>
      <c r="I23" s="21"/>
      <c r="J23" s="21"/>
      <c r="K23" s="21"/>
      <c r="L23" s="21"/>
      <c r="M23" s="21"/>
      <c r="N23" s="22">
        <f t="shared" si="1"/>
        <v>7</v>
      </c>
    </row>
    <row r="24" spans="1:14" x14ac:dyDescent="0.25">
      <c r="A24" s="3" t="s">
        <v>37</v>
      </c>
      <c r="B24" s="21">
        <f>IFERROR(VLOOKUP($A24,'[2]08'!$G$3:$O$148,2,FALSE),0)</f>
        <v>0</v>
      </c>
      <c r="C24" s="21">
        <f>IFERROR(VLOOKUP($A24,'[2]08'!$G$3:$O$148,3,FALSE),0)</f>
        <v>0</v>
      </c>
      <c r="D24" s="21">
        <f>IFERROR(VLOOKUP($A24,'[2]08'!$G$3:$O$148,4,FALSE),0)</f>
        <v>0</v>
      </c>
      <c r="E24" s="21">
        <f>IFERROR(VLOOKUP($A24,'[2]08'!$G$3:$O$148,5,FALSE),0)</f>
        <v>0</v>
      </c>
      <c r="F24" s="21">
        <f>IFERROR(VLOOKUP($A24,'[2]08'!$G$3:$O$148,6,FALSE),0)</f>
        <v>0</v>
      </c>
      <c r="G24" s="21">
        <f>IFERROR(VLOOKUP($A24,'[2]08'!$G$3:$O$148,7,FALSE),0)</f>
        <v>0</v>
      </c>
      <c r="H24" s="21">
        <f>IFERROR(VLOOKUP($A24,'[2]08'!$G$3:$O$148,8,FALSE),0)</f>
        <v>0</v>
      </c>
      <c r="I24" s="21"/>
      <c r="J24" s="21"/>
      <c r="K24" s="21"/>
      <c r="L24" s="21"/>
      <c r="M24" s="21"/>
      <c r="N24" s="22">
        <f t="shared" si="1"/>
        <v>0</v>
      </c>
    </row>
    <row r="25" spans="1:14" x14ac:dyDescent="0.25">
      <c r="A25" s="3" t="s">
        <v>38</v>
      </c>
      <c r="B25" s="21">
        <f>IFERROR(VLOOKUP($A25,'[2]08'!$G$3:$O$148,2,FALSE),0)</f>
        <v>0</v>
      </c>
      <c r="C25" s="21">
        <f>IFERROR(VLOOKUP($A25,'[2]08'!$G$3:$O$148,3,FALSE),0)</f>
        <v>0</v>
      </c>
      <c r="D25" s="21">
        <f>IFERROR(VLOOKUP($A25,'[2]08'!$G$3:$O$148,4,FALSE),0)</f>
        <v>0</v>
      </c>
      <c r="E25" s="21">
        <f>IFERROR(VLOOKUP($A25,'[2]08'!$G$3:$O$148,5,FALSE),0)</f>
        <v>0</v>
      </c>
      <c r="F25" s="21">
        <f>IFERROR(VLOOKUP($A25,'[2]08'!$G$3:$O$148,6,FALSE),0)</f>
        <v>0</v>
      </c>
      <c r="G25" s="21">
        <f>IFERROR(VLOOKUP($A25,'[2]08'!$G$3:$O$148,7,FALSE),0)</f>
        <v>0</v>
      </c>
      <c r="H25" s="21">
        <f>IFERROR(VLOOKUP($A25,'[2]08'!$G$3:$O$148,8,FALSE),0)</f>
        <v>0</v>
      </c>
      <c r="I25" s="21"/>
      <c r="J25" s="21"/>
      <c r="K25" s="21"/>
      <c r="L25" s="21"/>
      <c r="M25" s="21"/>
      <c r="N25" s="22">
        <f t="shared" si="1"/>
        <v>0</v>
      </c>
    </row>
    <row r="26" spans="1:14" x14ac:dyDescent="0.25">
      <c r="A26" s="3" t="s">
        <v>39</v>
      </c>
      <c r="B26" s="21">
        <f>IFERROR(VLOOKUP($A26,'[2]08'!$G$3:$O$148,2,FALSE),0)</f>
        <v>0</v>
      </c>
      <c r="C26" s="21">
        <f>IFERROR(VLOOKUP($A26,'[2]08'!$G$3:$O$148,3,FALSE),0)</f>
        <v>0</v>
      </c>
      <c r="D26" s="21">
        <f>IFERROR(VLOOKUP($A26,'[2]08'!$G$3:$O$148,4,FALSE),0)</f>
        <v>0</v>
      </c>
      <c r="E26" s="21">
        <f>IFERROR(VLOOKUP($A26,'[2]08'!$G$3:$O$148,5,FALSE),0)</f>
        <v>0</v>
      </c>
      <c r="F26" s="21">
        <f>IFERROR(VLOOKUP($A26,'[2]08'!$G$3:$O$148,6,FALSE),0)</f>
        <v>2</v>
      </c>
      <c r="G26" s="21">
        <f>IFERROR(VLOOKUP($A26,'[2]08'!$G$3:$O$148,7,FALSE),0)</f>
        <v>0</v>
      </c>
      <c r="H26" s="21">
        <f>IFERROR(VLOOKUP($A26,'[2]08'!$G$3:$O$148,8,FALSE),0)</f>
        <v>0</v>
      </c>
      <c r="I26" s="21"/>
      <c r="J26" s="21"/>
      <c r="K26" s="21"/>
      <c r="L26" s="21"/>
      <c r="M26" s="21"/>
      <c r="N26" s="22">
        <f t="shared" si="1"/>
        <v>2</v>
      </c>
    </row>
    <row r="27" spans="1:14" x14ac:dyDescent="0.25">
      <c r="A27" s="3" t="s">
        <v>40</v>
      </c>
      <c r="B27" s="21">
        <f>IFERROR(VLOOKUP($A27,'[2]08'!$G$3:$O$148,2,FALSE),0)</f>
        <v>0</v>
      </c>
      <c r="C27" s="21">
        <f>IFERROR(VLOOKUP($A27,'[2]08'!$G$3:$O$148,3,FALSE),0)</f>
        <v>0</v>
      </c>
      <c r="D27" s="21">
        <f>IFERROR(VLOOKUP($A27,'[2]08'!$G$3:$O$148,4,FALSE),0)</f>
        <v>0</v>
      </c>
      <c r="E27" s="21">
        <f>IFERROR(VLOOKUP($A27,'[2]08'!$G$3:$O$148,5,FALSE),0)</f>
        <v>0</v>
      </c>
      <c r="F27" s="21">
        <f>IFERROR(VLOOKUP($A27,'[2]08'!$G$3:$O$148,6,FALSE),0)</f>
        <v>0</v>
      </c>
      <c r="G27" s="21">
        <f>IFERROR(VLOOKUP($A27,'[2]08'!$G$3:$O$148,7,FALSE),0)</f>
        <v>0</v>
      </c>
      <c r="H27" s="21">
        <f>IFERROR(VLOOKUP($A27,'[2]08'!$G$3:$O$148,8,FALSE),0)</f>
        <v>0</v>
      </c>
      <c r="I27" s="21"/>
      <c r="J27" s="21"/>
      <c r="K27" s="21"/>
      <c r="L27" s="21"/>
      <c r="M27" s="21"/>
      <c r="N27" s="22">
        <f t="shared" si="1"/>
        <v>0</v>
      </c>
    </row>
    <row r="28" spans="1:14" x14ac:dyDescent="0.25">
      <c r="A28" s="3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2"/>
    </row>
    <row r="29" spans="1:14" x14ac:dyDescent="0.25">
      <c r="A29" s="3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2"/>
    </row>
    <row r="30" spans="1:14" x14ac:dyDescent="0.25">
      <c r="A30" s="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2"/>
    </row>
    <row r="31" spans="1:14" x14ac:dyDescent="0.25">
      <c r="A31" s="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2"/>
    </row>
    <row r="32" spans="1:14" x14ac:dyDescent="0.25">
      <c r="A32" s="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2"/>
    </row>
    <row r="33" spans="1:14" x14ac:dyDescent="0.25">
      <c r="A33" s="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2"/>
    </row>
    <row r="34" spans="1:14" x14ac:dyDescent="0.25">
      <c r="A34" s="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2"/>
    </row>
    <row r="35" spans="1:14" x14ac:dyDescent="0.25">
      <c r="A35" s="3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2"/>
    </row>
    <row r="36" spans="1:14" x14ac:dyDescent="0.25">
      <c r="A36" s="3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2"/>
    </row>
    <row r="37" spans="1:14" x14ac:dyDescent="0.25">
      <c r="A37" s="3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2"/>
    </row>
    <row r="38" spans="1:14" x14ac:dyDescent="0.25">
      <c r="A38" s="3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2"/>
    </row>
    <row r="39" spans="1:14" x14ac:dyDescent="0.25">
      <c r="A39" s="3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2"/>
    </row>
    <row r="40" spans="1:14" ht="15.75" thickBot="1" x14ac:dyDescent="0.3"/>
    <row r="41" spans="1:14" x14ac:dyDescent="0.25">
      <c r="A41" s="39" t="s">
        <v>0</v>
      </c>
      <c r="B41" s="42" t="s">
        <v>116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4"/>
    </row>
    <row r="42" spans="1:14" ht="15.75" thickBot="1" x14ac:dyDescent="0.3">
      <c r="A42" s="40"/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7"/>
    </row>
    <row r="43" spans="1:14" ht="15.75" thickBot="1" x14ac:dyDescent="0.3">
      <c r="A43" s="41"/>
      <c r="B43" s="7" t="s">
        <v>9</v>
      </c>
      <c r="C43" s="8" t="s">
        <v>10</v>
      </c>
      <c r="D43" s="9" t="s">
        <v>11</v>
      </c>
      <c r="E43" s="9" t="s">
        <v>12</v>
      </c>
      <c r="F43" s="9" t="s">
        <v>13</v>
      </c>
      <c r="G43" s="9" t="s">
        <v>14</v>
      </c>
      <c r="H43" s="9" t="s">
        <v>15</v>
      </c>
      <c r="I43" s="9" t="s">
        <v>16</v>
      </c>
      <c r="J43" s="9" t="s">
        <v>17</v>
      </c>
      <c r="K43" s="9" t="s">
        <v>18</v>
      </c>
      <c r="L43" s="9" t="s">
        <v>19</v>
      </c>
      <c r="M43" s="9" t="s">
        <v>20</v>
      </c>
      <c r="N43" s="10" t="s">
        <v>29</v>
      </c>
    </row>
    <row r="44" spans="1:14" x14ac:dyDescent="0.25">
      <c r="A44" s="1" t="s">
        <v>2</v>
      </c>
      <c r="B44" s="19">
        <f>IFERROR(VLOOKUP($A44,'[2]08'!$W$3:$AE$74,2,FALSE),0)</f>
        <v>957</v>
      </c>
      <c r="C44" s="19">
        <f>IFERROR(VLOOKUP($A44,'[2]08'!$W$3:$AE$74,3,FALSE),0)</f>
        <v>0</v>
      </c>
      <c r="D44" s="19">
        <f>IFERROR(VLOOKUP($A44,'[2]08'!$W$3:$AE$74,4,FALSE),0)</f>
        <v>1163</v>
      </c>
      <c r="E44" s="19">
        <f>IFERROR(VLOOKUP($A44,'[2]08'!$W$3:$AE$74,5,FALSE),0)</f>
        <v>794</v>
      </c>
      <c r="F44" s="19">
        <f>IFERROR(VLOOKUP($A44,'[2]08'!$W$3:$AE$74,6,FALSE),0)</f>
        <v>1433</v>
      </c>
      <c r="G44" s="19">
        <f>IFERROR(VLOOKUP($A44,'[2]08'!$W$3:$AE$74,7,FALSE),0)</f>
        <v>1436</v>
      </c>
      <c r="H44" s="19">
        <f>IFERROR(VLOOKUP($A44,'[2]08'!$W$3:$AE$74,8,FALSE),0)</f>
        <v>1119</v>
      </c>
      <c r="I44" s="19"/>
      <c r="J44" s="19"/>
      <c r="K44" s="19"/>
      <c r="L44" s="19"/>
      <c r="M44" s="19"/>
      <c r="N44" s="19">
        <f>SUM(B44:M44)</f>
        <v>6902</v>
      </c>
    </row>
    <row r="45" spans="1:14" x14ac:dyDescent="0.25">
      <c r="A45" s="1" t="s">
        <v>102</v>
      </c>
      <c r="B45" s="19">
        <f>IFERROR(VLOOKUP($A45,'[2]08'!$W$3:$AE$74,2,FALSE),0)</f>
        <v>0</v>
      </c>
      <c r="C45" s="19">
        <f>IFERROR(VLOOKUP($A45,'[2]08'!$W$3:$AE$74,3,FALSE),0)</f>
        <v>0</v>
      </c>
      <c r="D45" s="19">
        <f>IFERROR(VLOOKUP($A45,'[2]08'!$W$3:$AE$74,4,FALSE),0)</f>
        <v>0</v>
      </c>
      <c r="E45" s="19">
        <f>IFERROR(VLOOKUP($A45,'[2]08'!$W$3:$AE$74,5,FALSE),0)</f>
        <v>0</v>
      </c>
      <c r="F45" s="19">
        <f>IFERROR(VLOOKUP($A45,'[2]08'!$W$3:$AE$74,6,FALSE),0)</f>
        <v>0</v>
      </c>
      <c r="G45" s="19">
        <f>IFERROR(VLOOKUP($A45,'[2]08'!$W$3:$AE$74,7,FALSE),0)</f>
        <v>0</v>
      </c>
      <c r="H45" s="19">
        <f>IFERROR(VLOOKUP($A45,'[2]08'!$W$3:$AE$74,8,FALSE),0)</f>
        <v>0</v>
      </c>
      <c r="I45" s="19"/>
      <c r="J45" s="19"/>
      <c r="K45" s="19"/>
      <c r="L45" s="19"/>
      <c r="M45" s="19"/>
      <c r="N45" s="19">
        <f t="shared" ref="N45:N57" si="2">SUM(B45:M45)</f>
        <v>0</v>
      </c>
    </row>
    <row r="46" spans="1:14" x14ac:dyDescent="0.25">
      <c r="A46" s="2" t="s">
        <v>3</v>
      </c>
      <c r="B46" s="19">
        <f>IFERROR(VLOOKUP($A46,'[2]08'!$W$3:$AE$74,2,FALSE),0)</f>
        <v>491</v>
      </c>
      <c r="C46" s="19">
        <f>IFERROR(VLOOKUP($A46,'[2]08'!$W$3:$AE$74,3,FALSE),0)</f>
        <v>599</v>
      </c>
      <c r="D46" s="19">
        <f>IFERROR(VLOOKUP($A46,'[2]08'!$W$3:$AE$74,4,FALSE),0)</f>
        <v>461</v>
      </c>
      <c r="E46" s="19">
        <f>IFERROR(VLOOKUP($A46,'[2]08'!$W$3:$AE$74,5,FALSE),0)</f>
        <v>695</v>
      </c>
      <c r="F46" s="19">
        <f>IFERROR(VLOOKUP($A46,'[2]08'!$W$3:$AE$74,6,FALSE),0)</f>
        <v>900</v>
      </c>
      <c r="G46" s="19">
        <f>IFERROR(VLOOKUP($A46,'[2]08'!$W$3:$AE$74,7,FALSE),0)</f>
        <v>1168</v>
      </c>
      <c r="H46" s="19">
        <f>IFERROR(VLOOKUP($A46,'[2]08'!$W$3:$AE$74,8,FALSE),0)</f>
        <v>1268</v>
      </c>
      <c r="I46" s="19"/>
      <c r="J46" s="19"/>
      <c r="K46" s="19"/>
      <c r="L46" s="19"/>
      <c r="M46" s="19"/>
      <c r="N46" s="19">
        <f t="shared" si="2"/>
        <v>5582</v>
      </c>
    </row>
    <row r="47" spans="1:14" x14ac:dyDescent="0.25">
      <c r="A47" s="2" t="s">
        <v>30</v>
      </c>
      <c r="B47" s="19">
        <f>IFERROR(VLOOKUP($A47,'[2]08'!$W$3:$AE$74,2,FALSE),0)</f>
        <v>0</v>
      </c>
      <c r="C47" s="19">
        <f>IFERROR(VLOOKUP($A47,'[2]08'!$W$3:$AE$74,3,FALSE),0)</f>
        <v>0</v>
      </c>
      <c r="D47" s="19">
        <f>IFERROR(VLOOKUP($A47,'[2]08'!$W$3:$AE$74,4,FALSE),0)</f>
        <v>0</v>
      </c>
      <c r="E47" s="19">
        <f>IFERROR(VLOOKUP($A47,'[2]08'!$W$3:$AE$74,5,FALSE),0)</f>
        <v>0</v>
      </c>
      <c r="F47" s="19">
        <f>IFERROR(VLOOKUP($A47,'[2]08'!$W$3:$AE$74,6,FALSE),0)</f>
        <v>6</v>
      </c>
      <c r="G47" s="19">
        <f>IFERROR(VLOOKUP($A47,'[2]08'!$W$3:$AE$74,7,FALSE),0)</f>
        <v>48</v>
      </c>
      <c r="H47" s="19">
        <f>IFERROR(VLOOKUP($A47,'[2]08'!$W$3:$AE$74,8,FALSE),0)</f>
        <v>86</v>
      </c>
      <c r="I47" s="19"/>
      <c r="J47" s="19"/>
      <c r="K47" s="19"/>
      <c r="L47" s="19"/>
      <c r="M47" s="19"/>
      <c r="N47" s="19">
        <f t="shared" si="2"/>
        <v>140</v>
      </c>
    </row>
    <row r="48" spans="1:14" x14ac:dyDescent="0.25">
      <c r="A48" s="2" t="s">
        <v>31</v>
      </c>
      <c r="B48" s="19">
        <f>IFERROR(VLOOKUP($A48,'[2]08'!$W$3:$AE$74,2,FALSE),0)</f>
        <v>5</v>
      </c>
      <c r="C48" s="19">
        <f>IFERROR(VLOOKUP($A48,'[2]08'!$W$3:$AE$74,3,FALSE),0)</f>
        <v>0</v>
      </c>
      <c r="D48" s="19">
        <f>IFERROR(VLOOKUP($A48,'[2]08'!$W$3:$AE$74,4,FALSE),0)</f>
        <v>0</v>
      </c>
      <c r="E48" s="19">
        <f>IFERROR(VLOOKUP($A48,'[2]08'!$W$3:$AE$74,5,FALSE),0)</f>
        <v>3</v>
      </c>
      <c r="F48" s="19">
        <f>IFERROR(VLOOKUP($A48,'[2]08'!$W$3:$AE$74,6,FALSE),0)</f>
        <v>1</v>
      </c>
      <c r="G48" s="19">
        <f>IFERROR(VLOOKUP($A48,'[2]08'!$W$3:$AE$74,7,FALSE),0)</f>
        <v>52</v>
      </c>
      <c r="H48" s="19">
        <f>IFERROR(VLOOKUP($A48,'[2]08'!$W$3:$AE$74,8,FALSE),0)</f>
        <v>76</v>
      </c>
      <c r="I48" s="19"/>
      <c r="J48" s="19"/>
      <c r="K48" s="19"/>
      <c r="L48" s="19"/>
      <c r="M48" s="19"/>
      <c r="N48" s="19">
        <f t="shared" si="2"/>
        <v>137</v>
      </c>
    </row>
    <row r="49" spans="1:14" x14ac:dyDescent="0.25">
      <c r="A49" s="2" t="s">
        <v>32</v>
      </c>
      <c r="B49" s="19">
        <f>IFERROR(VLOOKUP($A49,'[2]08'!$W$3:$AE$74,2,FALSE),0)</f>
        <v>0</v>
      </c>
      <c r="C49" s="19">
        <f>IFERROR(VLOOKUP($A49,'[2]08'!$W$3:$AE$74,3,FALSE),0)</f>
        <v>0</v>
      </c>
      <c r="D49" s="19">
        <f>IFERROR(VLOOKUP($A49,'[2]08'!$W$3:$AE$74,4,FALSE),0)</f>
        <v>0</v>
      </c>
      <c r="E49" s="19">
        <f>IFERROR(VLOOKUP($A49,'[2]08'!$W$3:$AE$74,5,FALSE),0)</f>
        <v>0</v>
      </c>
      <c r="F49" s="19">
        <f>IFERROR(VLOOKUP($A49,'[2]08'!$W$3:$AE$74,6,FALSE),0)</f>
        <v>21</v>
      </c>
      <c r="G49" s="19">
        <f>IFERROR(VLOOKUP($A49,'[2]08'!$W$3:$AE$74,7,FALSE),0)</f>
        <v>232</v>
      </c>
      <c r="H49" s="19">
        <f>IFERROR(VLOOKUP($A49,'[2]08'!$W$3:$AE$74,8,FALSE),0)</f>
        <v>1128</v>
      </c>
      <c r="I49" s="19"/>
      <c r="J49" s="19"/>
      <c r="K49" s="19"/>
      <c r="L49" s="19"/>
      <c r="M49" s="19"/>
      <c r="N49" s="19">
        <f t="shared" si="2"/>
        <v>1381</v>
      </c>
    </row>
    <row r="50" spans="1:14" x14ac:dyDescent="0.25">
      <c r="A50" s="3" t="s">
        <v>8</v>
      </c>
      <c r="B50" s="19">
        <f>IFERROR(VLOOKUP($A50,'[2]08'!$W$3:$AE$74,2,FALSE),0)</f>
        <v>0</v>
      </c>
      <c r="C50" s="19">
        <f>IFERROR(VLOOKUP($A50,'[2]08'!$W$3:$AE$74,3,FALSE),0)</f>
        <v>0</v>
      </c>
      <c r="D50" s="20">
        <f>IFERROR(VLOOKUP($A50,'[2]08'!$W$3:$AE$74,4,FALSE),0)</f>
        <v>0</v>
      </c>
      <c r="E50" s="20">
        <f>IFERROR(VLOOKUP($A50,'[2]08'!$W$3:$AE$74,5,FALSE),0)</f>
        <v>0</v>
      </c>
      <c r="F50" s="20">
        <f>IFERROR(VLOOKUP($A50,'[2]08'!$W$3:$AE$74,6,FALSE),0)</f>
        <v>0</v>
      </c>
      <c r="G50" s="20">
        <f>IFERROR(VLOOKUP($A50,'[2]08'!$W$3:$AE$74,7,FALSE),0)</f>
        <v>0</v>
      </c>
      <c r="H50" s="20">
        <f>IFERROR(VLOOKUP($A50,'[2]08'!$W$3:$AE$74,8,FALSE),0)</f>
        <v>0</v>
      </c>
      <c r="I50" s="20"/>
      <c r="J50" s="20"/>
      <c r="K50" s="20"/>
      <c r="L50" s="20"/>
      <c r="M50" s="20"/>
      <c r="N50" s="19">
        <f t="shared" si="2"/>
        <v>0</v>
      </c>
    </row>
    <row r="51" spans="1:14" x14ac:dyDescent="0.25">
      <c r="A51" s="1" t="s">
        <v>33</v>
      </c>
      <c r="B51" s="19">
        <f>IFERROR(VLOOKUP($A51,'[2]08'!$W$3:$AE$74,2,FALSE),0)</f>
        <v>0</v>
      </c>
      <c r="C51" s="19">
        <f>IFERROR(VLOOKUP($A51,'[2]08'!$W$3:$AE$74,3,FALSE),0)</f>
        <v>0</v>
      </c>
      <c r="D51" s="19">
        <f>IFERROR(VLOOKUP($A51,'[2]08'!$W$3:$AE$74,4,FALSE),0)</f>
        <v>0</v>
      </c>
      <c r="E51" s="19">
        <f>IFERROR(VLOOKUP($A51,'[2]08'!$W$3:$AE$74,5,FALSE),0)</f>
        <v>120</v>
      </c>
      <c r="F51" s="19">
        <f>IFERROR(VLOOKUP($A51,'[2]08'!$W$3:$AE$74,6,FALSE),0)</f>
        <v>110</v>
      </c>
      <c r="G51" s="19">
        <f>IFERROR(VLOOKUP($A51,'[2]08'!$W$3:$AE$74,7,FALSE),0)</f>
        <v>90</v>
      </c>
      <c r="H51" s="19">
        <f>IFERROR(VLOOKUP($A51,'[2]08'!$W$3:$AE$74,8,FALSE),0)</f>
        <v>89</v>
      </c>
      <c r="I51" s="19"/>
      <c r="J51" s="19"/>
      <c r="K51" s="19"/>
      <c r="L51" s="19"/>
      <c r="M51" s="19"/>
      <c r="N51" s="19">
        <f t="shared" si="2"/>
        <v>409</v>
      </c>
    </row>
    <row r="52" spans="1:14" x14ac:dyDescent="0.25">
      <c r="A52" s="3" t="s">
        <v>7</v>
      </c>
      <c r="B52" s="19">
        <f>IFERROR(VLOOKUP($A52,'[2]08'!$W$3:$AE$74,2,FALSE),0)</f>
        <v>24</v>
      </c>
      <c r="C52" s="19">
        <f>IFERROR(VLOOKUP($A52,'[2]08'!$W$3:$AE$74,3,FALSE),0)</f>
        <v>6</v>
      </c>
      <c r="D52" s="20">
        <f>IFERROR(VLOOKUP($A52,'[2]08'!$W$3:$AE$74,4,FALSE),0)</f>
        <v>18</v>
      </c>
      <c r="E52" s="20">
        <f>IFERROR(VLOOKUP($A52,'[2]08'!$W$3:$AE$74,5,FALSE),0)</f>
        <v>3</v>
      </c>
      <c r="F52" s="20">
        <f>IFERROR(VLOOKUP($A52,'[2]08'!$W$3:$AE$74,6,FALSE),0)</f>
        <v>4</v>
      </c>
      <c r="G52" s="20">
        <f>IFERROR(VLOOKUP($A52,'[2]08'!$W$3:$AE$74,7,FALSE),0)</f>
        <v>51</v>
      </c>
      <c r="H52" s="20">
        <f>IFERROR(VLOOKUP($A52,'[2]08'!$W$3:$AE$74,8,FALSE),0)</f>
        <v>35</v>
      </c>
      <c r="I52" s="20"/>
      <c r="J52" s="20"/>
      <c r="K52" s="20"/>
      <c r="L52" s="20"/>
      <c r="M52" s="20"/>
      <c r="N52" s="19">
        <f t="shared" si="2"/>
        <v>141</v>
      </c>
    </row>
    <row r="53" spans="1:14" x14ac:dyDescent="0.25">
      <c r="A53" s="4" t="s">
        <v>6</v>
      </c>
      <c r="B53" s="19">
        <f>IFERROR(VLOOKUP($A53,'[2]08'!$W$3:$AE$74,2,FALSE),0)</f>
        <v>27</v>
      </c>
      <c r="C53" s="19">
        <f>IFERROR(VLOOKUP($A53,'[2]08'!$W$3:$AE$74,3,FALSE),0)</f>
        <v>29</v>
      </c>
      <c r="D53" s="20">
        <f>IFERROR(VLOOKUP($A53,'[2]08'!$W$3:$AE$74,4,FALSE),0)</f>
        <v>33</v>
      </c>
      <c r="E53" s="19">
        <f>IFERROR(VLOOKUP($A53,'[2]08'!$W$3:$AE$74,5,FALSE),0)</f>
        <v>27</v>
      </c>
      <c r="F53" s="19">
        <f>IFERROR(VLOOKUP($A53,'[2]08'!$W$3:$AE$74,6,FALSE),0)</f>
        <v>31</v>
      </c>
      <c r="G53" s="19">
        <f>IFERROR(VLOOKUP($A53,'[2]08'!$W$3:$AE$74,7,FALSE),0)</f>
        <v>0</v>
      </c>
      <c r="H53" s="19">
        <f>IFERROR(VLOOKUP($A53,'[2]08'!$W$3:$AE$74,8,FALSE),0)</f>
        <v>48</v>
      </c>
      <c r="I53" s="19"/>
      <c r="J53" s="19"/>
      <c r="K53" s="19"/>
      <c r="L53" s="19"/>
      <c r="M53" s="19"/>
      <c r="N53" s="19">
        <f t="shared" si="2"/>
        <v>195</v>
      </c>
    </row>
    <row r="54" spans="1:14" x14ac:dyDescent="0.25">
      <c r="A54" s="1" t="s">
        <v>4</v>
      </c>
      <c r="B54" s="19">
        <f>IFERROR(VLOOKUP($A54,'[2]08'!$W$3:$AE$74,2,FALSE),0)</f>
        <v>12</v>
      </c>
      <c r="C54" s="19">
        <f>IFERROR(VLOOKUP($A54,'[2]08'!$W$3:$AE$74,3,FALSE),0)</f>
        <v>6</v>
      </c>
      <c r="D54" s="20">
        <f>IFERROR(VLOOKUP($A54,'[2]08'!$W$3:$AE$74,4,FALSE),0)</f>
        <v>28</v>
      </c>
      <c r="E54" s="19">
        <f>IFERROR(VLOOKUP($A54,'[2]08'!$W$3:$AE$74,5,FALSE),0)</f>
        <v>12</v>
      </c>
      <c r="F54" s="19">
        <f>IFERROR(VLOOKUP($A54,'[2]08'!$W$3:$AE$74,6,FALSE),0)</f>
        <v>12</v>
      </c>
      <c r="G54" s="19">
        <f>IFERROR(VLOOKUP($A54,'[2]08'!$W$3:$AE$74,7,FALSE),0)</f>
        <v>13</v>
      </c>
      <c r="H54" s="19">
        <f>IFERROR(VLOOKUP($A54,'[2]08'!$W$3:$AE$74,8,FALSE),0)</f>
        <v>50</v>
      </c>
      <c r="I54" s="19"/>
      <c r="J54" s="19"/>
      <c r="K54" s="19"/>
      <c r="L54" s="19"/>
      <c r="M54" s="19"/>
      <c r="N54" s="19">
        <f t="shared" si="2"/>
        <v>133</v>
      </c>
    </row>
    <row r="55" spans="1:14" x14ac:dyDescent="0.25">
      <c r="A55" s="3" t="s">
        <v>28</v>
      </c>
      <c r="B55" s="21">
        <f>IFERROR(VLOOKUP($A55,'[2]08'!$W$3:$AE$74,2,FALSE),0)</f>
        <v>0</v>
      </c>
      <c r="C55" s="21">
        <f>IFERROR(VLOOKUP($A55,'[2]08'!$W$3:$AE$74,3,FALSE),0)</f>
        <v>0</v>
      </c>
      <c r="D55" s="21">
        <f>IFERROR(VLOOKUP($A55,'[2]08'!$W$3:$AE$74,4,FALSE),0)</f>
        <v>0</v>
      </c>
      <c r="E55" s="21">
        <f>IFERROR(VLOOKUP($A55,'[2]08'!$W$3:$AE$74,5,FALSE),0)</f>
        <v>49</v>
      </c>
      <c r="F55" s="21">
        <f>IFERROR(VLOOKUP($A55,'[2]08'!$W$3:$AE$74,6,FALSE),0)</f>
        <v>66</v>
      </c>
      <c r="G55" s="21">
        <f>IFERROR(VLOOKUP($A55,'[2]08'!$W$3:$AE$74,7,FALSE),0)</f>
        <v>130</v>
      </c>
      <c r="H55" s="21">
        <f>IFERROR(VLOOKUP($A55,'[2]08'!$W$3:$AE$74,8,FALSE),0)</f>
        <v>132</v>
      </c>
      <c r="I55" s="21"/>
      <c r="J55" s="21"/>
      <c r="K55" s="21"/>
      <c r="L55" s="21"/>
      <c r="M55" s="21"/>
      <c r="N55" s="19">
        <f t="shared" si="2"/>
        <v>377</v>
      </c>
    </row>
    <row r="56" spans="1:14" x14ac:dyDescent="0.25">
      <c r="A56" s="3" t="s">
        <v>27</v>
      </c>
      <c r="B56" s="21">
        <f>IFERROR(VLOOKUP($A56,'[2]08'!$W$3:$AE$74,2,FALSE),0)</f>
        <v>0</v>
      </c>
      <c r="C56" s="21">
        <f>IFERROR(VLOOKUP($A56,'[2]08'!$W$3:$AE$74,3,FALSE),0)</f>
        <v>0</v>
      </c>
      <c r="D56" s="21">
        <f>IFERROR(VLOOKUP($A56,'[2]08'!$W$3:$AE$74,4,FALSE),0)</f>
        <v>48</v>
      </c>
      <c r="E56" s="21">
        <f>IFERROR(VLOOKUP($A56,'[2]08'!$W$3:$AE$74,5,FALSE),0)</f>
        <v>21</v>
      </c>
      <c r="F56" s="21">
        <f>IFERROR(VLOOKUP($A56,'[2]08'!$W$3:$AE$74,6,FALSE),0)</f>
        <v>14</v>
      </c>
      <c r="G56" s="21">
        <f>IFERROR(VLOOKUP($A56,'[2]08'!$W$3:$AE$74,7,FALSE),0)</f>
        <v>30</v>
      </c>
      <c r="H56" s="21">
        <f>IFERROR(VLOOKUP($A56,'[2]08'!$W$3:$AE$74,8,FALSE),0)</f>
        <v>55</v>
      </c>
      <c r="I56" s="21"/>
      <c r="J56" s="21"/>
      <c r="K56" s="21"/>
      <c r="L56" s="21"/>
      <c r="M56" s="21"/>
      <c r="N56" s="19">
        <f t="shared" si="2"/>
        <v>168</v>
      </c>
    </row>
    <row r="57" spans="1:14" ht="15.75" thickBot="1" x14ac:dyDescent="0.3">
      <c r="A57" s="3" t="s">
        <v>5</v>
      </c>
      <c r="B57" s="21">
        <f>IFERROR(VLOOKUP($A57,'[2]08'!$W$3:$AE$74,2,FALSE),0)</f>
        <v>0</v>
      </c>
      <c r="C57" s="21">
        <f>IFERROR(VLOOKUP($A57,'[2]08'!$W$3:$AE$74,3,FALSE),0)</f>
        <v>0</v>
      </c>
      <c r="D57" s="21">
        <f>IFERROR(VLOOKUP($A57,'[2]08'!$W$3:$AE$74,4,FALSE),0)</f>
        <v>0</v>
      </c>
      <c r="E57" s="21">
        <f>IFERROR(VLOOKUP($A57,'[2]08'!$W$3:$AE$74,5,FALSE),0)</f>
        <v>0</v>
      </c>
      <c r="F57" s="21">
        <f>IFERROR(VLOOKUP($A57,'[2]08'!$W$3:$AE$74,6,FALSE),0)</f>
        <v>0</v>
      </c>
      <c r="G57" s="21">
        <f>IFERROR(VLOOKUP($A57,'[2]08'!$W$3:$AE$74,7,FALSE),0)</f>
        <v>18</v>
      </c>
      <c r="H57" s="21">
        <f>IFERROR(VLOOKUP($A57,'[2]08'!$W$3:$AE$74,8,FALSE),0)</f>
        <v>34</v>
      </c>
      <c r="I57" s="21"/>
      <c r="J57" s="21"/>
      <c r="K57" s="21"/>
      <c r="L57" s="21"/>
      <c r="M57" s="21"/>
      <c r="N57" s="19">
        <f t="shared" si="2"/>
        <v>52</v>
      </c>
    </row>
    <row r="58" spans="1:14" x14ac:dyDescent="0.25">
      <c r="A58" s="23" t="s">
        <v>34</v>
      </c>
      <c r="B58" s="48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50"/>
    </row>
    <row r="59" spans="1:14" hidden="1" x14ac:dyDescent="0.25">
      <c r="A59" s="3" t="s">
        <v>55</v>
      </c>
      <c r="B59" s="21">
        <f>IFERROR(VLOOKUP($A59,'[2]08'!$W$3:$AE$74,2,FALSE),0)</f>
        <v>0</v>
      </c>
      <c r="C59" s="21">
        <f>IFERROR(VLOOKUP($A59,'[2]08'!$W$3:$AE$74,3,FALSE),0)</f>
        <v>0</v>
      </c>
      <c r="D59" s="22">
        <f>IFERROR(VLOOKUP($A59,'[2]08'!$W$3:$AE$74,4,FALSE),0)</f>
        <v>0</v>
      </c>
      <c r="E59" s="22">
        <f>IFERROR(VLOOKUP($A59,'[2]08'!$W$3:$AE$74,5,FALSE),0)</f>
        <v>0</v>
      </c>
      <c r="F59" s="22">
        <f>IFERROR(VLOOKUP($A59,'[2]08'!$W$3:$AE$74,6,FALSE),0)</f>
        <v>0</v>
      </c>
      <c r="G59" s="22">
        <f>IFERROR(VLOOKUP($A59,'[2]08'!$W$3:$AE$74,7,FALSE),0)</f>
        <v>0</v>
      </c>
      <c r="H59" s="22">
        <f>IFERROR(VLOOKUP($A59,'[2]08'!$W$3:$AE$74,8,FALSE),0)</f>
        <v>0</v>
      </c>
      <c r="I59" s="22"/>
      <c r="J59" s="22"/>
      <c r="K59" s="22"/>
      <c r="L59" s="22"/>
      <c r="M59" s="22"/>
      <c r="N59" s="22">
        <f>SUM(B59:M59)</f>
        <v>0</v>
      </c>
    </row>
    <row r="60" spans="1:14" hidden="1" x14ac:dyDescent="0.25">
      <c r="A60" s="3" t="s">
        <v>56</v>
      </c>
      <c r="B60" s="21">
        <f>IFERROR(VLOOKUP($A60,'[2]08'!$W$3:$AE$74,2,FALSE),0)</f>
        <v>0</v>
      </c>
      <c r="C60" s="21">
        <f>IFERROR(VLOOKUP($A60,'[2]08'!$W$3:$AE$74,3,FALSE),0)</f>
        <v>0</v>
      </c>
      <c r="D60" s="22">
        <f>IFERROR(VLOOKUP($A60,'[2]08'!$W$3:$AE$74,4,FALSE),0)</f>
        <v>0</v>
      </c>
      <c r="E60" s="22">
        <f>IFERROR(VLOOKUP($A60,'[2]08'!$W$3:$AE$74,5,FALSE),0)</f>
        <v>0</v>
      </c>
      <c r="F60" s="22">
        <f>IFERROR(VLOOKUP($A60,'[2]08'!$W$3:$AE$74,6,FALSE),0)</f>
        <v>0</v>
      </c>
      <c r="G60" s="22">
        <f>IFERROR(VLOOKUP($A60,'[2]08'!$W$3:$AE$74,7,FALSE),0)</f>
        <v>0</v>
      </c>
      <c r="H60" s="22">
        <f>IFERROR(VLOOKUP($A60,'[2]08'!$W$3:$AE$74,8,FALSE),0)</f>
        <v>0</v>
      </c>
      <c r="I60" s="22"/>
      <c r="J60" s="22"/>
      <c r="K60" s="22"/>
      <c r="L60" s="22"/>
      <c r="M60" s="22"/>
      <c r="N60" s="22">
        <f t="shared" ref="N60:N67" si="3">SUM(B60:M60)</f>
        <v>0</v>
      </c>
    </row>
    <row r="61" spans="1:14" hidden="1" x14ac:dyDescent="0.25">
      <c r="A61" s="3" t="s">
        <v>57</v>
      </c>
      <c r="B61" s="21">
        <f>IFERROR(VLOOKUP($A61,'[2]08'!$W$3:$AE$74,2,FALSE),0)</f>
        <v>0</v>
      </c>
      <c r="C61" s="21">
        <f>IFERROR(VLOOKUP($A61,'[2]08'!$W$3:$AE$74,3,FALSE),0)</f>
        <v>0</v>
      </c>
      <c r="D61" s="22">
        <f>IFERROR(VLOOKUP($A61,'[2]08'!$W$3:$AE$74,4,FALSE),0)</f>
        <v>0</v>
      </c>
      <c r="E61" s="22">
        <f>IFERROR(VLOOKUP($A61,'[2]08'!$W$3:$AE$74,5,FALSE),0)</f>
        <v>0</v>
      </c>
      <c r="F61" s="22">
        <f>IFERROR(VLOOKUP($A61,'[2]08'!$W$3:$AE$74,6,FALSE),0)</f>
        <v>0</v>
      </c>
      <c r="G61" s="22">
        <f>IFERROR(VLOOKUP($A61,'[2]08'!$W$3:$AE$74,7,FALSE),0)</f>
        <v>0</v>
      </c>
      <c r="H61" s="22">
        <f>IFERROR(VLOOKUP($A61,'[2]08'!$W$3:$AE$74,8,FALSE),0)</f>
        <v>0</v>
      </c>
      <c r="I61" s="22"/>
      <c r="J61" s="22"/>
      <c r="K61" s="22"/>
      <c r="L61" s="22"/>
      <c r="M61" s="22"/>
      <c r="N61" s="22">
        <f t="shared" si="3"/>
        <v>0</v>
      </c>
    </row>
    <row r="62" spans="1:14" hidden="1" x14ac:dyDescent="0.25">
      <c r="A62" s="3" t="s">
        <v>35</v>
      </c>
      <c r="B62" s="21">
        <f>IFERROR(VLOOKUP($A62,'[2]08'!$W$3:$AE$74,2,FALSE),0)</f>
        <v>0</v>
      </c>
      <c r="C62" s="21">
        <f>IFERROR(VLOOKUP($A62,'[2]08'!$W$3:$AE$74,3,FALSE),0)</f>
        <v>0</v>
      </c>
      <c r="D62" s="21">
        <f>IFERROR(VLOOKUP($A62,'[2]08'!$W$3:$AE$74,4,FALSE),0)</f>
        <v>0</v>
      </c>
      <c r="E62" s="21">
        <f>IFERROR(VLOOKUP($A62,'[2]08'!$W$3:$AE$74,5,FALSE),0)</f>
        <v>0</v>
      </c>
      <c r="F62" s="21">
        <f>IFERROR(VLOOKUP($A62,'[2]08'!$W$3:$AE$74,6,FALSE),0)</f>
        <v>0</v>
      </c>
      <c r="G62" s="21">
        <f>IFERROR(VLOOKUP($A62,'[2]08'!$W$3:$AE$74,7,FALSE),0)</f>
        <v>0</v>
      </c>
      <c r="H62" s="21">
        <f>IFERROR(VLOOKUP($A62,'[2]08'!$W$3:$AE$74,8,FALSE),0)</f>
        <v>0</v>
      </c>
      <c r="I62" s="21"/>
      <c r="J62" s="21"/>
      <c r="K62" s="21"/>
      <c r="L62" s="21"/>
      <c r="M62" s="21"/>
      <c r="N62" s="22">
        <f t="shared" si="3"/>
        <v>0</v>
      </c>
    </row>
    <row r="63" spans="1:14" x14ac:dyDescent="0.25">
      <c r="A63" s="3" t="s">
        <v>36</v>
      </c>
      <c r="B63" s="21">
        <f>IFERROR(VLOOKUP($A63,'[2]08'!$W$3:$AE$74,2,FALSE),0)</f>
        <v>0</v>
      </c>
      <c r="C63" s="21">
        <f>IFERROR(VLOOKUP($A63,'[2]08'!$W$3:$AE$74,3,FALSE),0)</f>
        <v>0</v>
      </c>
      <c r="D63" s="21">
        <f>IFERROR(VLOOKUP($A63,'[2]08'!$W$3:$AE$74,4,FALSE),0)</f>
        <v>0</v>
      </c>
      <c r="E63" s="21">
        <f>IFERROR(VLOOKUP($A63,'[2]08'!$W$3:$AE$74,5,FALSE),0)</f>
        <v>0</v>
      </c>
      <c r="F63" s="21">
        <f>IFERROR(VLOOKUP($A63,'[2]08'!$W$3:$AE$74,6,FALSE),0)</f>
        <v>0</v>
      </c>
      <c r="G63" s="21">
        <f>IFERROR(VLOOKUP($A63,'[2]08'!$W$3:$AE$74,7,FALSE),0)</f>
        <v>0</v>
      </c>
      <c r="H63" s="21">
        <f>IFERROR(VLOOKUP($A63,'[2]08'!$W$3:$AE$74,8,FALSE),0)</f>
        <v>0</v>
      </c>
      <c r="I63" s="21"/>
      <c r="J63" s="21"/>
      <c r="K63" s="21"/>
      <c r="L63" s="21"/>
      <c r="M63" s="21"/>
      <c r="N63" s="22">
        <f t="shared" si="3"/>
        <v>0</v>
      </c>
    </row>
    <row r="64" spans="1:14" x14ac:dyDescent="0.25">
      <c r="A64" s="3" t="s">
        <v>37</v>
      </c>
      <c r="B64" s="21">
        <f>IFERROR(VLOOKUP($A64,'[2]08'!$W$3:$AE$74,2,FALSE),0)</f>
        <v>0</v>
      </c>
      <c r="C64" s="21">
        <f>IFERROR(VLOOKUP($A64,'[2]08'!$W$3:$AE$74,3,FALSE),0)</f>
        <v>0</v>
      </c>
      <c r="D64" s="21">
        <f>IFERROR(VLOOKUP($A64,'[2]08'!$W$3:$AE$74,4,FALSE),0)</f>
        <v>0</v>
      </c>
      <c r="E64" s="21">
        <f>IFERROR(VLOOKUP($A64,'[2]08'!$W$3:$AE$74,5,FALSE),0)</f>
        <v>0</v>
      </c>
      <c r="F64" s="21">
        <f>IFERROR(VLOOKUP($A64,'[2]08'!$W$3:$AE$74,6,FALSE),0)</f>
        <v>0</v>
      </c>
      <c r="G64" s="21">
        <f>IFERROR(VLOOKUP($A64,'[2]08'!$W$3:$AE$74,7,FALSE),0)</f>
        <v>0</v>
      </c>
      <c r="H64" s="21">
        <f>IFERROR(VLOOKUP($A64,'[2]08'!$W$3:$AE$74,8,FALSE),0)</f>
        <v>0</v>
      </c>
      <c r="I64" s="21"/>
      <c r="J64" s="21"/>
      <c r="K64" s="21"/>
      <c r="L64" s="21"/>
      <c r="M64" s="21"/>
      <c r="N64" s="22">
        <f t="shared" si="3"/>
        <v>0</v>
      </c>
    </row>
    <row r="65" spans="1:14" x14ac:dyDescent="0.25">
      <c r="A65" s="3" t="s">
        <v>38</v>
      </c>
      <c r="B65" s="21">
        <f>IFERROR(VLOOKUP($A65,'[2]08'!$W$3:$AE$74,2,FALSE),0)</f>
        <v>0</v>
      </c>
      <c r="C65" s="21">
        <f>IFERROR(VLOOKUP($A65,'[2]08'!$W$3:$AE$74,3,FALSE),0)</f>
        <v>0</v>
      </c>
      <c r="D65" s="21">
        <f>IFERROR(VLOOKUP($A65,'[2]08'!$W$3:$AE$74,4,FALSE),0)</f>
        <v>0</v>
      </c>
      <c r="E65" s="21">
        <f>IFERROR(VLOOKUP($A65,'[2]08'!$W$3:$AE$74,5,FALSE),0)</f>
        <v>0</v>
      </c>
      <c r="F65" s="21">
        <f>IFERROR(VLOOKUP($A65,'[2]08'!$W$3:$AE$74,6,FALSE),0)</f>
        <v>0</v>
      </c>
      <c r="G65" s="21">
        <f>IFERROR(VLOOKUP($A65,'[2]08'!$W$3:$AE$74,7,FALSE),0)</f>
        <v>0</v>
      </c>
      <c r="H65" s="21">
        <f>IFERROR(VLOOKUP($A65,'[2]08'!$W$3:$AE$74,8,FALSE),0)</f>
        <v>0</v>
      </c>
      <c r="I65" s="21"/>
      <c r="J65" s="21"/>
      <c r="K65" s="21"/>
      <c r="L65" s="21"/>
      <c r="M65" s="21"/>
      <c r="N65" s="22">
        <f t="shared" si="3"/>
        <v>0</v>
      </c>
    </row>
    <row r="66" spans="1:14" x14ac:dyDescent="0.25">
      <c r="A66" s="3" t="s">
        <v>39</v>
      </c>
      <c r="B66" s="21">
        <f>IFERROR(VLOOKUP($A66,'[2]08'!$W$3:$AE$74,2,FALSE),0)</f>
        <v>0</v>
      </c>
      <c r="C66" s="21">
        <f>IFERROR(VLOOKUP($A66,'[2]08'!$W$3:$AE$74,3,FALSE),0)</f>
        <v>0</v>
      </c>
      <c r="D66" s="21">
        <f>IFERROR(VLOOKUP($A66,'[2]08'!$W$3:$AE$74,4,FALSE),0)</f>
        <v>0</v>
      </c>
      <c r="E66" s="21">
        <f>IFERROR(VLOOKUP($A66,'[2]08'!$W$3:$AE$74,5,FALSE),0)</f>
        <v>0</v>
      </c>
      <c r="F66" s="21">
        <f>IFERROR(VLOOKUP($A66,'[2]08'!$W$3:$AE$74,6,FALSE),0)</f>
        <v>0</v>
      </c>
      <c r="G66" s="21">
        <f>IFERROR(VLOOKUP($A66,'[2]08'!$W$3:$AE$74,7,FALSE),0)</f>
        <v>0</v>
      </c>
      <c r="H66" s="21">
        <f>IFERROR(VLOOKUP($A66,'[2]08'!$W$3:$AE$74,8,FALSE),0)</f>
        <v>0</v>
      </c>
      <c r="I66" s="21"/>
      <c r="J66" s="21"/>
      <c r="K66" s="21"/>
      <c r="L66" s="21"/>
      <c r="M66" s="21"/>
      <c r="N66" s="22">
        <f t="shared" si="3"/>
        <v>0</v>
      </c>
    </row>
    <row r="67" spans="1:14" x14ac:dyDescent="0.25">
      <c r="A67" s="3" t="s">
        <v>40</v>
      </c>
      <c r="B67" s="21">
        <f>IFERROR(VLOOKUP($A67,'[2]08'!$W$3:$AE$74,2,FALSE),0)</f>
        <v>0</v>
      </c>
      <c r="C67" s="21">
        <f>IFERROR(VLOOKUP($A67,'[2]08'!$W$3:$AE$74,3,FALSE),0)</f>
        <v>0</v>
      </c>
      <c r="D67" s="21">
        <f>IFERROR(VLOOKUP($A67,'[2]08'!$W$3:$AE$74,4,FALSE),0)</f>
        <v>0</v>
      </c>
      <c r="E67" s="21">
        <f>IFERROR(VLOOKUP($A67,'[2]08'!$W$3:$AE$74,5,FALSE),0)</f>
        <v>0</v>
      </c>
      <c r="F67" s="21">
        <f>IFERROR(VLOOKUP($A67,'[2]08'!$W$3:$AE$74,6,FALSE),0)</f>
        <v>0</v>
      </c>
      <c r="G67" s="21">
        <f>IFERROR(VLOOKUP($A67,'[2]08'!$W$3:$AE$74,7,FALSE),0)</f>
        <v>0</v>
      </c>
      <c r="H67" s="21">
        <f>IFERROR(VLOOKUP($A67,'[2]08'!$W$3:$AE$74,8,FALSE),0)</f>
        <v>0</v>
      </c>
      <c r="I67" s="21"/>
      <c r="J67" s="21"/>
      <c r="K67" s="21"/>
      <c r="L67" s="21"/>
      <c r="M67" s="21"/>
      <c r="N67" s="22">
        <f t="shared" si="3"/>
        <v>0</v>
      </c>
    </row>
  </sheetData>
  <mergeCells count="6">
    <mergeCell ref="B58:N58"/>
    <mergeCell ref="A1:A3"/>
    <mergeCell ref="B1:N2"/>
    <mergeCell ref="B18:N18"/>
    <mergeCell ref="A41:A43"/>
    <mergeCell ref="B41:N42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18.42578125" bestFit="1" customWidth="1"/>
    <col min="7" max="7" width="23.14062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bestFit="1" customWidth="1"/>
    <col min="16" max="16" width="10.7109375" bestFit="1" customWidth="1"/>
    <col min="17" max="17" width="9.85546875" bestFit="1" customWidth="1"/>
    <col min="18" max="18" width="8.85546875" bestFit="1" customWidth="1"/>
    <col min="19" max="19" width="12.7109375" bestFit="1" customWidth="1"/>
    <col min="20" max="20" width="7" bestFit="1" customWidth="1"/>
    <col min="21" max="21" width="9.28515625" bestFit="1" customWidth="1"/>
    <col min="22" max="22" width="9.5703125" bestFit="1" customWidth="1"/>
    <col min="23" max="23" width="11.7109375" bestFit="1" customWidth="1"/>
    <col min="24" max="24" width="10.85546875" bestFit="1" customWidth="1"/>
    <col min="25" max="25" width="7.140625" bestFit="1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80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0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72</v>
      </c>
      <c r="F4" s="31" t="s">
        <v>104</v>
      </c>
      <c r="G4" s="32">
        <v>258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0</v>
      </c>
      <c r="F5" s="31" t="s">
        <v>97</v>
      </c>
      <c r="G5" s="32">
        <v>4416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8</v>
      </c>
      <c r="F6" s="31" t="s">
        <v>103</v>
      </c>
      <c r="G6" s="32">
        <v>1008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0</v>
      </c>
      <c r="F7" s="31" t="s">
        <v>99</v>
      </c>
      <c r="G7" s="32">
        <v>5682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0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0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13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7</v>
      </c>
      <c r="F11" s="31" t="s">
        <v>87</v>
      </c>
      <c r="G11" s="32">
        <v>34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6</v>
      </c>
      <c r="F12" s="31" t="s">
        <v>80</v>
      </c>
      <c r="G12" s="32">
        <v>40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0</v>
      </c>
      <c r="F13" s="31" t="s">
        <v>75</v>
      </c>
      <c r="G13" s="32">
        <v>1959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1</v>
      </c>
      <c r="F14" s="31" t="s">
        <v>107</v>
      </c>
      <c r="G14" s="32">
        <v>0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0</v>
      </c>
      <c r="F15" s="31" t="s">
        <v>106</v>
      </c>
      <c r="G15" s="32">
        <v>0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31</v>
      </c>
      <c r="F16" s="31" t="s">
        <v>109</v>
      </c>
      <c r="G16" s="32">
        <v>0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0</v>
      </c>
      <c r="F17" s="31" t="s">
        <v>105</v>
      </c>
      <c r="G17" s="32">
        <v>7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109</v>
      </c>
      <c r="F18" s="31" t="s">
        <v>108</v>
      </c>
      <c r="G18" s="32">
        <v>2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0</v>
      </c>
      <c r="F19" s="31" t="s">
        <v>84</v>
      </c>
      <c r="G19" s="32">
        <v>118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0</v>
      </c>
      <c r="F20" s="31" t="s">
        <v>76</v>
      </c>
      <c r="G20" s="32">
        <v>1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3</v>
      </c>
      <c r="F21" s="31" t="s">
        <v>74</v>
      </c>
      <c r="G21" s="32">
        <v>2321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0</v>
      </c>
      <c r="F22" s="31" t="s">
        <v>86</v>
      </c>
      <c r="G22" s="32">
        <v>57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0</v>
      </c>
      <c r="F23" s="31" t="s">
        <v>82</v>
      </c>
      <c r="G23" s="32">
        <v>336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1</v>
      </c>
      <c r="F24" s="31" t="s">
        <v>79</v>
      </c>
      <c r="G24" s="32">
        <v>521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0</v>
      </c>
      <c r="F25" s="31" t="s">
        <v>78</v>
      </c>
      <c r="G25" s="32">
        <v>61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15</v>
      </c>
      <c r="F26" s="31" t="s">
        <v>81</v>
      </c>
      <c r="G26" s="32">
        <v>111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0</v>
      </c>
      <c r="F27" s="31" t="s">
        <v>83</v>
      </c>
      <c r="G27" s="32">
        <v>0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6</v>
      </c>
      <c r="F28" s="31" t="s">
        <v>85</v>
      </c>
      <c r="G28" s="32">
        <v>42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0</v>
      </c>
      <c r="F29" s="31" t="s">
        <v>77</v>
      </c>
      <c r="G29" s="32">
        <v>72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125</v>
      </c>
      <c r="F30" s="31" t="s">
        <v>99</v>
      </c>
      <c r="G30" s="32">
        <v>5682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0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177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0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0</v>
      </c>
      <c r="F35" s="31" t="s">
        <v>90</v>
      </c>
      <c r="G35" s="32">
        <v>0</v>
      </c>
      <c r="H35" s="32">
        <v>7</v>
      </c>
      <c r="I35" s="32">
        <v>72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6</v>
      </c>
      <c r="P35" s="32">
        <v>0</v>
      </c>
      <c r="Q35" s="32">
        <v>80</v>
      </c>
      <c r="R35" s="32">
        <v>1</v>
      </c>
      <c r="S35" s="32">
        <v>0</v>
      </c>
      <c r="T35" s="32">
        <v>0</v>
      </c>
      <c r="U35" s="32">
        <v>8</v>
      </c>
      <c r="V35" s="32">
        <v>13</v>
      </c>
      <c r="W35" s="32">
        <v>0</v>
      </c>
      <c r="X35" s="32">
        <v>0</v>
      </c>
      <c r="Y35" s="32">
        <v>0</v>
      </c>
      <c r="Z35" s="32">
        <v>187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0</v>
      </c>
      <c r="F36" s="31" t="s">
        <v>91</v>
      </c>
      <c r="G36" s="32">
        <v>0</v>
      </c>
      <c r="H36" s="32">
        <v>0</v>
      </c>
      <c r="I36" s="32">
        <v>109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15</v>
      </c>
      <c r="P36" s="32">
        <v>0</v>
      </c>
      <c r="Q36" s="32">
        <v>31</v>
      </c>
      <c r="R36" s="32">
        <v>6</v>
      </c>
      <c r="S36" s="32">
        <v>0</v>
      </c>
      <c r="T36" s="32">
        <v>3</v>
      </c>
      <c r="U36" s="32">
        <v>0</v>
      </c>
      <c r="V36" s="32">
        <v>1</v>
      </c>
      <c r="W36" s="32">
        <v>0</v>
      </c>
      <c r="X36" s="32">
        <v>0</v>
      </c>
      <c r="Y36" s="32">
        <v>0</v>
      </c>
      <c r="Z36" s="32">
        <v>165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0</v>
      </c>
      <c r="F37" s="31" t="s">
        <v>92</v>
      </c>
      <c r="G37" s="32">
        <v>0</v>
      </c>
      <c r="H37" s="32">
        <v>5</v>
      </c>
      <c r="I37" s="32">
        <v>177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13</v>
      </c>
      <c r="P37" s="32">
        <v>0</v>
      </c>
      <c r="Q37" s="32">
        <v>125</v>
      </c>
      <c r="R37" s="32">
        <v>14</v>
      </c>
      <c r="S37" s="32">
        <v>0</v>
      </c>
      <c r="T37" s="32">
        <v>0</v>
      </c>
      <c r="U37" s="32">
        <v>0</v>
      </c>
      <c r="V37" s="32">
        <v>15</v>
      </c>
      <c r="W37" s="32">
        <v>0</v>
      </c>
      <c r="X37" s="32">
        <v>2</v>
      </c>
      <c r="Y37" s="32">
        <v>0</v>
      </c>
      <c r="Z37" s="32">
        <v>351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15</v>
      </c>
      <c r="F38" s="31" t="s">
        <v>93</v>
      </c>
      <c r="G38" s="32">
        <v>0</v>
      </c>
      <c r="H38" s="32">
        <v>4</v>
      </c>
      <c r="I38" s="32">
        <v>366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18</v>
      </c>
      <c r="P38" s="32">
        <v>0</v>
      </c>
      <c r="Q38" s="32">
        <v>663</v>
      </c>
      <c r="R38" s="32">
        <v>2</v>
      </c>
      <c r="S38" s="32">
        <v>105</v>
      </c>
      <c r="T38" s="32">
        <v>0</v>
      </c>
      <c r="U38" s="32">
        <v>10</v>
      </c>
      <c r="V38" s="32">
        <v>0</v>
      </c>
      <c r="W38" s="32">
        <v>0</v>
      </c>
      <c r="X38" s="32">
        <v>18</v>
      </c>
      <c r="Y38" s="32">
        <v>0</v>
      </c>
      <c r="Z38" s="32">
        <v>1186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5</v>
      </c>
      <c r="F39" s="31" t="s">
        <v>94</v>
      </c>
      <c r="G39" s="32">
        <v>0</v>
      </c>
      <c r="H39" s="32">
        <v>7</v>
      </c>
      <c r="I39" s="32">
        <v>420</v>
      </c>
      <c r="J39" s="32">
        <v>0</v>
      </c>
      <c r="K39" s="32">
        <v>0</v>
      </c>
      <c r="L39" s="32">
        <v>0</v>
      </c>
      <c r="M39" s="32">
        <v>7</v>
      </c>
      <c r="N39" s="32">
        <v>2</v>
      </c>
      <c r="O39" s="32">
        <v>17</v>
      </c>
      <c r="P39" s="32">
        <v>0</v>
      </c>
      <c r="Q39" s="32">
        <v>508</v>
      </c>
      <c r="R39" s="32">
        <v>8</v>
      </c>
      <c r="S39" s="32">
        <v>62</v>
      </c>
      <c r="T39" s="32">
        <v>35</v>
      </c>
      <c r="U39" s="32">
        <v>2</v>
      </c>
      <c r="V39" s="32">
        <v>6</v>
      </c>
      <c r="W39" s="32">
        <v>0</v>
      </c>
      <c r="X39" s="32">
        <v>7</v>
      </c>
      <c r="Y39" s="32">
        <v>2</v>
      </c>
      <c r="Z39" s="32">
        <v>1083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13</v>
      </c>
      <c r="F40" s="31" t="s">
        <v>95</v>
      </c>
      <c r="G40" s="32">
        <v>24</v>
      </c>
      <c r="H40" s="32">
        <v>0</v>
      </c>
      <c r="I40" s="32">
        <v>530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33</v>
      </c>
      <c r="P40" s="32">
        <v>0</v>
      </c>
      <c r="Q40" s="32">
        <v>484</v>
      </c>
      <c r="R40" s="32">
        <v>16</v>
      </c>
      <c r="S40" s="32">
        <v>71</v>
      </c>
      <c r="T40" s="32">
        <v>131</v>
      </c>
      <c r="U40" s="32">
        <v>16</v>
      </c>
      <c r="V40" s="32">
        <v>21</v>
      </c>
      <c r="W40" s="32">
        <v>0</v>
      </c>
      <c r="X40" s="32">
        <v>0</v>
      </c>
      <c r="Y40" s="32">
        <v>27</v>
      </c>
      <c r="Z40" s="32">
        <v>1353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2</v>
      </c>
      <c r="F41" s="31" t="s">
        <v>126</v>
      </c>
      <c r="G41" s="32">
        <v>10</v>
      </c>
      <c r="H41" s="32">
        <v>17</v>
      </c>
      <c r="I41" s="32">
        <v>285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16</v>
      </c>
      <c r="P41" s="32">
        <v>1</v>
      </c>
      <c r="Q41" s="32">
        <v>430</v>
      </c>
      <c r="R41" s="32">
        <v>10</v>
      </c>
      <c r="S41" s="32">
        <v>98</v>
      </c>
      <c r="T41" s="32">
        <v>352</v>
      </c>
      <c r="U41" s="32">
        <v>25</v>
      </c>
      <c r="V41" s="32">
        <v>55</v>
      </c>
      <c r="W41" s="32">
        <v>0</v>
      </c>
      <c r="X41" s="32">
        <v>15</v>
      </c>
      <c r="Y41" s="32">
        <v>43</v>
      </c>
      <c r="Z41" s="32">
        <v>1357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14</v>
      </c>
      <c r="F42" s="31" t="s">
        <v>99</v>
      </c>
      <c r="G42" s="32">
        <v>34</v>
      </c>
      <c r="H42" s="32">
        <v>40</v>
      </c>
      <c r="I42" s="32">
        <v>1959</v>
      </c>
      <c r="J42" s="32">
        <v>0</v>
      </c>
      <c r="K42" s="32">
        <v>0</v>
      </c>
      <c r="L42" s="32">
        <v>0</v>
      </c>
      <c r="M42" s="32">
        <v>7</v>
      </c>
      <c r="N42" s="32">
        <v>2</v>
      </c>
      <c r="O42" s="32">
        <v>118</v>
      </c>
      <c r="P42" s="32">
        <v>1</v>
      </c>
      <c r="Q42" s="32">
        <v>2321</v>
      </c>
      <c r="R42" s="32">
        <v>57</v>
      </c>
      <c r="S42" s="32">
        <v>336</v>
      </c>
      <c r="T42" s="32">
        <v>521</v>
      </c>
      <c r="U42" s="32">
        <v>61</v>
      </c>
      <c r="V42" s="32">
        <v>111</v>
      </c>
      <c r="W42" s="32">
        <v>0</v>
      </c>
      <c r="X42" s="32">
        <v>42</v>
      </c>
      <c r="Y42" s="32">
        <v>72</v>
      </c>
      <c r="Z42" s="32">
        <v>5682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0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663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0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366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0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10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0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0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105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0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4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18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18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2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0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508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0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420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2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2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35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0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62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6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7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17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7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8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0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484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0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530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27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16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131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0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71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21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0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33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0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16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24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0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0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0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0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0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0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0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0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0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0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0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0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0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0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0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0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0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0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0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0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7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0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0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2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0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0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0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0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0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0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430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1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285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43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25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352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98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55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17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16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15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10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10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0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0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0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0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0</v>
      </c>
    </row>
  </sheetData>
  <pageMargins left="0.7" right="0.7" top="0.75" bottom="0.75" header="0.3" footer="0.3"/>
  <tableParts count="1">
    <tablePart r:id="rId4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18.42578125" bestFit="1" customWidth="1"/>
    <col min="7" max="7" width="13.8554687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bestFit="1" customWidth="1"/>
    <col min="16" max="16" width="10.7109375" bestFit="1" customWidth="1"/>
    <col min="17" max="17" width="9.85546875" bestFit="1" customWidth="1"/>
    <col min="18" max="18" width="8.85546875" bestFit="1" customWidth="1"/>
    <col min="19" max="19" width="12.7109375" bestFit="1" customWidth="1"/>
    <col min="20" max="20" width="7" bestFit="1" customWidth="1"/>
    <col min="21" max="21" width="9.28515625" bestFit="1" customWidth="1"/>
    <col min="22" max="22" width="9.5703125" bestFit="1" customWidth="1"/>
    <col min="23" max="23" width="11.7109375" bestFit="1" customWidth="1"/>
    <col min="24" max="24" width="10.85546875" bestFit="1" customWidth="1"/>
    <col min="25" max="25" width="7.140625" bestFit="1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957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0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491</v>
      </c>
      <c r="F4" s="31" t="s">
        <v>104</v>
      </c>
      <c r="G4" s="32">
        <v>730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0</v>
      </c>
      <c r="F5" s="31" t="s">
        <v>97</v>
      </c>
      <c r="G5" s="32">
        <v>12761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5</v>
      </c>
      <c r="F6" s="31" t="s">
        <v>103</v>
      </c>
      <c r="G6" s="32">
        <v>2126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0</v>
      </c>
      <c r="F7" s="31" t="s">
        <v>99</v>
      </c>
      <c r="G7" s="32">
        <v>15617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0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0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24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27</v>
      </c>
      <c r="F11" s="31" t="s">
        <v>87</v>
      </c>
      <c r="G11" s="32">
        <v>52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12</v>
      </c>
      <c r="F12" s="31" t="s">
        <v>80</v>
      </c>
      <c r="G12" s="32">
        <v>195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0</v>
      </c>
      <c r="F13" s="31" t="s">
        <v>75</v>
      </c>
      <c r="G13" s="32">
        <v>5582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0</v>
      </c>
      <c r="F14" s="31" t="s">
        <v>107</v>
      </c>
      <c r="G14" s="32">
        <v>0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0</v>
      </c>
      <c r="F15" s="31" t="s">
        <v>106</v>
      </c>
      <c r="G15" s="32">
        <v>0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0</v>
      </c>
      <c r="F16" s="31" t="s">
        <v>109</v>
      </c>
      <c r="G16" s="32">
        <v>0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0</v>
      </c>
      <c r="F17" s="31" t="s">
        <v>105</v>
      </c>
      <c r="G17" s="32">
        <v>0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599</v>
      </c>
      <c r="F18" s="31" t="s">
        <v>108</v>
      </c>
      <c r="G18" s="32">
        <v>0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0</v>
      </c>
      <c r="F19" s="31" t="s">
        <v>84</v>
      </c>
      <c r="G19" s="32">
        <v>133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0</v>
      </c>
      <c r="F20" s="31" t="s">
        <v>76</v>
      </c>
      <c r="G20" s="32">
        <v>0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0</v>
      </c>
      <c r="F21" s="31" t="s">
        <v>74</v>
      </c>
      <c r="G21" s="32">
        <v>6902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0</v>
      </c>
      <c r="F22" s="31" t="s">
        <v>86</v>
      </c>
      <c r="G22" s="32">
        <v>168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0</v>
      </c>
      <c r="F23" s="31" t="s">
        <v>82</v>
      </c>
      <c r="G23" s="32">
        <v>409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6</v>
      </c>
      <c r="F24" s="31" t="s">
        <v>79</v>
      </c>
      <c r="G24" s="32">
        <v>1381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29</v>
      </c>
      <c r="F25" s="31" t="s">
        <v>78</v>
      </c>
      <c r="G25" s="32">
        <v>137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6</v>
      </c>
      <c r="F26" s="31" t="s">
        <v>81</v>
      </c>
      <c r="G26" s="32">
        <v>141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0</v>
      </c>
      <c r="F27" s="31" t="s">
        <v>83</v>
      </c>
      <c r="G27" s="32">
        <v>0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0</v>
      </c>
      <c r="F28" s="31" t="s">
        <v>85</v>
      </c>
      <c r="G28" s="32">
        <v>377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0</v>
      </c>
      <c r="F29" s="31" t="s">
        <v>77</v>
      </c>
      <c r="G29" s="32">
        <v>140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1163</v>
      </c>
      <c r="F30" s="31" t="s">
        <v>99</v>
      </c>
      <c r="G30" s="32">
        <v>15617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0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461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0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0</v>
      </c>
      <c r="F35" s="31" t="s">
        <v>90</v>
      </c>
      <c r="G35" s="32">
        <v>0</v>
      </c>
      <c r="H35" s="32">
        <v>27</v>
      </c>
      <c r="I35" s="32">
        <v>491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12</v>
      </c>
      <c r="P35" s="32">
        <v>0</v>
      </c>
      <c r="Q35" s="32">
        <v>957</v>
      </c>
      <c r="R35" s="32">
        <v>0</v>
      </c>
      <c r="S35" s="32">
        <v>0</v>
      </c>
      <c r="T35" s="32">
        <v>0</v>
      </c>
      <c r="U35" s="32">
        <v>5</v>
      </c>
      <c r="V35" s="32">
        <v>24</v>
      </c>
      <c r="W35" s="32">
        <v>0</v>
      </c>
      <c r="X35" s="32">
        <v>0</v>
      </c>
      <c r="Y35" s="32">
        <v>0</v>
      </c>
      <c r="Z35" s="32">
        <v>1516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0</v>
      </c>
      <c r="F36" s="31" t="s">
        <v>91</v>
      </c>
      <c r="G36" s="32">
        <v>0</v>
      </c>
      <c r="H36" s="32">
        <v>29</v>
      </c>
      <c r="I36" s="32">
        <v>599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6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6</v>
      </c>
      <c r="W36" s="32">
        <v>0</v>
      </c>
      <c r="X36" s="32">
        <v>0</v>
      </c>
      <c r="Y36" s="32">
        <v>0</v>
      </c>
      <c r="Z36" s="32">
        <v>640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0</v>
      </c>
      <c r="F37" s="31" t="s">
        <v>92</v>
      </c>
      <c r="G37" s="32">
        <v>0</v>
      </c>
      <c r="H37" s="32">
        <v>33</v>
      </c>
      <c r="I37" s="32">
        <v>461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28</v>
      </c>
      <c r="P37" s="32">
        <v>0</v>
      </c>
      <c r="Q37" s="32">
        <v>1163</v>
      </c>
      <c r="R37" s="32">
        <v>48</v>
      </c>
      <c r="S37" s="32">
        <v>0</v>
      </c>
      <c r="T37" s="32">
        <v>0</v>
      </c>
      <c r="U37" s="32">
        <v>0</v>
      </c>
      <c r="V37" s="32">
        <v>18</v>
      </c>
      <c r="W37" s="32">
        <v>0</v>
      </c>
      <c r="X37" s="32">
        <v>0</v>
      </c>
      <c r="Y37" s="32">
        <v>0</v>
      </c>
      <c r="Z37" s="32">
        <v>1751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18</v>
      </c>
      <c r="F38" s="31" t="s">
        <v>93</v>
      </c>
      <c r="G38" s="32">
        <v>0</v>
      </c>
      <c r="H38" s="32">
        <v>27</v>
      </c>
      <c r="I38" s="32">
        <v>695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12</v>
      </c>
      <c r="P38" s="32">
        <v>0</v>
      </c>
      <c r="Q38" s="32">
        <v>794</v>
      </c>
      <c r="R38" s="32">
        <v>21</v>
      </c>
      <c r="S38" s="32">
        <v>120</v>
      </c>
      <c r="T38" s="32">
        <v>0</v>
      </c>
      <c r="U38" s="32">
        <v>3</v>
      </c>
      <c r="V38" s="32">
        <v>3</v>
      </c>
      <c r="W38" s="32">
        <v>0</v>
      </c>
      <c r="X38" s="32">
        <v>49</v>
      </c>
      <c r="Y38" s="32">
        <v>0</v>
      </c>
      <c r="Z38" s="32">
        <v>1724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33</v>
      </c>
      <c r="F39" s="31" t="s">
        <v>94</v>
      </c>
      <c r="G39" s="32">
        <v>0</v>
      </c>
      <c r="H39" s="32">
        <v>31</v>
      </c>
      <c r="I39" s="32">
        <v>900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12</v>
      </c>
      <c r="P39" s="32">
        <v>0</v>
      </c>
      <c r="Q39" s="32">
        <v>1433</v>
      </c>
      <c r="R39" s="32">
        <v>14</v>
      </c>
      <c r="S39" s="32">
        <v>110</v>
      </c>
      <c r="T39" s="32">
        <v>21</v>
      </c>
      <c r="U39" s="32">
        <v>1</v>
      </c>
      <c r="V39" s="32">
        <v>4</v>
      </c>
      <c r="W39" s="32">
        <v>0</v>
      </c>
      <c r="X39" s="32">
        <v>66</v>
      </c>
      <c r="Y39" s="32">
        <v>6</v>
      </c>
      <c r="Z39" s="32">
        <v>2598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28</v>
      </c>
      <c r="F40" s="31" t="s">
        <v>95</v>
      </c>
      <c r="G40" s="32">
        <v>18</v>
      </c>
      <c r="H40" s="32">
        <v>0</v>
      </c>
      <c r="I40" s="32">
        <v>1168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13</v>
      </c>
      <c r="P40" s="32">
        <v>0</v>
      </c>
      <c r="Q40" s="32">
        <v>1436</v>
      </c>
      <c r="R40" s="32">
        <v>30</v>
      </c>
      <c r="S40" s="32">
        <v>90</v>
      </c>
      <c r="T40" s="32">
        <v>232</v>
      </c>
      <c r="U40" s="32">
        <v>52</v>
      </c>
      <c r="V40" s="32">
        <v>51</v>
      </c>
      <c r="W40" s="32">
        <v>0</v>
      </c>
      <c r="X40" s="32">
        <v>130</v>
      </c>
      <c r="Y40" s="32">
        <v>48</v>
      </c>
      <c r="Z40" s="32">
        <v>3268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0</v>
      </c>
      <c r="F41" s="31" t="s">
        <v>126</v>
      </c>
      <c r="G41" s="32">
        <v>34</v>
      </c>
      <c r="H41" s="32">
        <v>48</v>
      </c>
      <c r="I41" s="32">
        <v>1268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50</v>
      </c>
      <c r="P41" s="32">
        <v>0</v>
      </c>
      <c r="Q41" s="32">
        <v>1119</v>
      </c>
      <c r="R41" s="32">
        <v>55</v>
      </c>
      <c r="S41" s="32">
        <v>89</v>
      </c>
      <c r="T41" s="32">
        <v>1128</v>
      </c>
      <c r="U41" s="32">
        <v>76</v>
      </c>
      <c r="V41" s="32">
        <v>35</v>
      </c>
      <c r="W41" s="32">
        <v>0</v>
      </c>
      <c r="X41" s="32">
        <v>132</v>
      </c>
      <c r="Y41" s="32">
        <v>86</v>
      </c>
      <c r="Z41" s="32">
        <v>4120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48</v>
      </c>
      <c r="F42" s="31" t="s">
        <v>99</v>
      </c>
      <c r="G42" s="32">
        <v>52</v>
      </c>
      <c r="H42" s="32">
        <v>195</v>
      </c>
      <c r="I42" s="32">
        <v>5582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133</v>
      </c>
      <c r="P42" s="32">
        <v>0</v>
      </c>
      <c r="Q42" s="32">
        <v>6902</v>
      </c>
      <c r="R42" s="32">
        <v>168</v>
      </c>
      <c r="S42" s="32">
        <v>409</v>
      </c>
      <c r="T42" s="32">
        <v>1381</v>
      </c>
      <c r="U42" s="32">
        <v>137</v>
      </c>
      <c r="V42" s="32">
        <v>141</v>
      </c>
      <c r="W42" s="32">
        <v>0</v>
      </c>
      <c r="X42" s="32">
        <v>377</v>
      </c>
      <c r="Y42" s="32">
        <v>140</v>
      </c>
      <c r="Z42" s="32">
        <v>15617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0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794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0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695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0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3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0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0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120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3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27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12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49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21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0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1433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0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900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6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1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21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0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110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4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31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12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66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14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0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1436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0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1168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48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52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232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0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90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51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0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13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130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30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18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0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0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0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0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0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0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0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0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0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0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0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0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0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0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0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0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0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0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0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0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0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0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0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0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0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0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0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0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0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0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1119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0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1268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86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76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1128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89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35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48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50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132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55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34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0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0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0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0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0</v>
      </c>
    </row>
  </sheetData>
  <pageMargins left="0.7" right="0.7" top="0.75" bottom="0.75" header="0.3" footer="0.3"/>
  <tableParts count="1">
    <tablePart r:id="rId4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style="5" bestFit="1" customWidth="1"/>
    <col min="2" max="2" width="8.85546875" style="5" bestFit="1" customWidth="1"/>
    <col min="3" max="3" width="11.5703125" style="5" bestFit="1" customWidth="1"/>
    <col min="4" max="4" width="8.85546875" style="5" bestFit="1" customWidth="1"/>
    <col min="5" max="6" width="7.42578125" style="5" bestFit="1" customWidth="1"/>
    <col min="7" max="7" width="7.28515625" style="5" bestFit="1" customWidth="1"/>
    <col min="8" max="8" width="7" style="5" customWidth="1"/>
    <col min="9" max="9" width="9.85546875" style="5" hidden="1" customWidth="1"/>
    <col min="10" max="10" width="9.5703125" style="5" hidden="1" customWidth="1"/>
    <col min="11" max="11" width="11" style="5" hidden="1" customWidth="1"/>
    <col min="12" max="12" width="9.85546875" style="5" hidden="1" customWidth="1"/>
    <col min="13" max="13" width="9.140625" style="5" hidden="1" customWidth="1"/>
    <col min="14" max="16384" width="11.42578125" style="5"/>
  </cols>
  <sheetData>
    <row r="1" spans="1:14" x14ac:dyDescent="0.25">
      <c r="A1" s="39" t="s">
        <v>0</v>
      </c>
      <c r="B1" s="42" t="s">
        <v>67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5.75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>
        <f>IFERROR(VLOOKUP($A4,'[2]09'!$G$3:$O$111,2,FALSE),0)</f>
        <v>0</v>
      </c>
      <c r="C4" s="19">
        <f>IFERROR(VLOOKUP($A4,'[2]09'!$G$3:$O$111,3,FALSE),0)</f>
        <v>1</v>
      </c>
      <c r="D4" s="19">
        <f>IFERROR(VLOOKUP($A4,'[2]09'!$G$3:$O$111,4,FALSE),0)</f>
        <v>2</v>
      </c>
      <c r="E4" s="19">
        <f>IFERROR(VLOOKUP($A4,'[2]09'!$G$3:$O$111,5,FALSE),0)</f>
        <v>1643</v>
      </c>
      <c r="F4" s="19">
        <f>IFERROR(VLOOKUP($A4,'[2]09'!$G$3:$O$111,6,FALSE),0)</f>
        <v>1708</v>
      </c>
      <c r="G4" s="19">
        <f>IFERROR(VLOOKUP($A4,'[2]09'!$G$3:$O$111,7,FALSE),0)</f>
        <v>1047</v>
      </c>
      <c r="H4" s="19">
        <f>IFERROR(VLOOKUP($A4,'[2]09'!$G$3:$O$111,8,FALSE),0)</f>
        <v>2003</v>
      </c>
      <c r="I4" s="19"/>
      <c r="J4" s="19"/>
      <c r="K4" s="19"/>
      <c r="L4" s="19"/>
      <c r="M4" s="19"/>
      <c r="N4" s="19">
        <f>SUM(B4:M4)</f>
        <v>6404</v>
      </c>
    </row>
    <row r="5" spans="1:14" x14ac:dyDescent="0.25">
      <c r="A5" s="1" t="s">
        <v>102</v>
      </c>
      <c r="B5" s="19">
        <f>IFERROR(VLOOKUP($A5,'[2]09'!$G$3:$O$111,2,FALSE),0)</f>
        <v>0</v>
      </c>
      <c r="C5" s="19">
        <f>IFERROR(VLOOKUP($A5,'[2]09'!$G$3:$O$111,3,FALSE),0)</f>
        <v>1</v>
      </c>
      <c r="D5" s="19">
        <f>IFERROR(VLOOKUP($A5,'[2]09'!$G$3:$O$111,4,FALSE),0)</f>
        <v>6</v>
      </c>
      <c r="E5" s="19">
        <f>IFERROR(VLOOKUP($A5,'[2]09'!$G$3:$O$111,5,FALSE),0)</f>
        <v>7</v>
      </c>
      <c r="F5" s="19">
        <f>IFERROR(VLOOKUP($A5,'[2]09'!$G$3:$O$111,6,FALSE),0)</f>
        <v>8</v>
      </c>
      <c r="G5" s="19">
        <f>IFERROR(VLOOKUP($A5,'[2]09'!$G$3:$O$111,7,FALSE),0)</f>
        <v>0</v>
      </c>
      <c r="H5" s="19">
        <f>IFERROR(VLOOKUP($A5,'[2]09'!$G$3:$O$111,8,FALSE),0)</f>
        <v>1</v>
      </c>
      <c r="I5" s="19"/>
      <c r="J5" s="19"/>
      <c r="K5" s="19"/>
      <c r="L5" s="19"/>
      <c r="M5" s="19"/>
      <c r="N5" s="19">
        <f t="shared" ref="N5:N17" si="0">SUM(B5:M5)</f>
        <v>23</v>
      </c>
    </row>
    <row r="6" spans="1:14" x14ac:dyDescent="0.25">
      <c r="A6" s="2" t="s">
        <v>3</v>
      </c>
      <c r="B6" s="19">
        <f>IFERROR(VLOOKUP($A6,'[2]09'!$G$3:$O$111,2,FALSE),0)</f>
        <v>1539</v>
      </c>
      <c r="C6" s="19">
        <f>IFERROR(VLOOKUP($A6,'[2]09'!$G$3:$O$111,3,FALSE),0)</f>
        <v>1547</v>
      </c>
      <c r="D6" s="19">
        <f>IFERROR(VLOOKUP($A6,'[2]09'!$G$3:$O$111,4,FALSE),0)</f>
        <v>1900</v>
      </c>
      <c r="E6" s="19">
        <f>IFERROR(VLOOKUP($A6,'[2]09'!$G$3:$O$111,5,FALSE),0)</f>
        <v>1409</v>
      </c>
      <c r="F6" s="19">
        <f>IFERROR(VLOOKUP($A6,'[2]09'!$G$3:$O$111,6,FALSE),0)</f>
        <v>1393</v>
      </c>
      <c r="G6" s="19">
        <f>IFERROR(VLOOKUP($A6,'[2]09'!$G$3:$O$111,7,FALSE),0)</f>
        <v>1831</v>
      </c>
      <c r="H6" s="19">
        <f>IFERROR(VLOOKUP($A6,'[2]09'!$G$3:$O$111,8,FALSE),0)</f>
        <v>1771</v>
      </c>
      <c r="I6" s="19"/>
      <c r="J6" s="19"/>
      <c r="K6" s="19"/>
      <c r="L6" s="19"/>
      <c r="M6" s="19"/>
      <c r="N6" s="19">
        <f t="shared" si="0"/>
        <v>11390</v>
      </c>
    </row>
    <row r="7" spans="1:14" x14ac:dyDescent="0.25">
      <c r="A7" s="2" t="s">
        <v>30</v>
      </c>
      <c r="B7" s="19">
        <f>IFERROR(VLOOKUP($A7,'[2]09'!$G$3:$O$111,2,FALSE),0)</f>
        <v>5</v>
      </c>
      <c r="C7" s="19">
        <f>IFERROR(VLOOKUP($A7,'[2]09'!$G$3:$O$111,3,FALSE),0)</f>
        <v>2</v>
      </c>
      <c r="D7" s="19">
        <f>IFERROR(VLOOKUP($A7,'[2]09'!$G$3:$O$111,4,FALSE),0)</f>
        <v>2</v>
      </c>
      <c r="E7" s="19">
        <f>IFERROR(VLOOKUP($A7,'[2]09'!$G$3:$O$111,5,FALSE),0)</f>
        <v>1</v>
      </c>
      <c r="F7" s="19">
        <f>IFERROR(VLOOKUP($A7,'[2]09'!$G$3:$O$111,6,FALSE),0)</f>
        <v>97</v>
      </c>
      <c r="G7" s="19">
        <f>IFERROR(VLOOKUP($A7,'[2]09'!$G$3:$O$111,7,FALSE),0)</f>
        <v>189</v>
      </c>
      <c r="H7" s="19">
        <f>IFERROR(VLOOKUP($A7,'[2]09'!$G$3:$O$111,8,FALSE),0)</f>
        <v>248</v>
      </c>
      <c r="I7" s="19"/>
      <c r="J7" s="19"/>
      <c r="K7" s="19"/>
      <c r="L7" s="19"/>
      <c r="M7" s="19"/>
      <c r="N7" s="19">
        <f t="shared" si="0"/>
        <v>544</v>
      </c>
    </row>
    <row r="8" spans="1:14" x14ac:dyDescent="0.25">
      <c r="A8" s="2" t="s">
        <v>31</v>
      </c>
      <c r="B8" s="19">
        <f>IFERROR(VLOOKUP($A8,'[2]09'!$G$3:$O$111,2,FALSE),0)</f>
        <v>0</v>
      </c>
      <c r="C8" s="19">
        <f>IFERROR(VLOOKUP($A8,'[2]09'!$G$3:$O$111,3,FALSE),0)</f>
        <v>0</v>
      </c>
      <c r="D8" s="19">
        <f>IFERROR(VLOOKUP($A8,'[2]09'!$G$3:$O$111,4,FALSE),0)</f>
        <v>0</v>
      </c>
      <c r="E8" s="19">
        <f>IFERROR(VLOOKUP($A8,'[2]09'!$G$3:$O$111,5,FALSE),0)</f>
        <v>0</v>
      </c>
      <c r="F8" s="19">
        <f>IFERROR(VLOOKUP($A8,'[2]09'!$G$3:$O$111,6,FALSE),0)</f>
        <v>0</v>
      </c>
      <c r="G8" s="19">
        <f>IFERROR(VLOOKUP($A8,'[2]09'!$G$3:$O$111,7,FALSE),0)</f>
        <v>0</v>
      </c>
      <c r="H8" s="19">
        <f>IFERROR(VLOOKUP($A8,'[2]09'!$G$3:$O$111,8,FALSE),0)</f>
        <v>0</v>
      </c>
      <c r="I8" s="19"/>
      <c r="J8" s="19"/>
      <c r="K8" s="19"/>
      <c r="L8" s="19"/>
      <c r="M8" s="19"/>
      <c r="N8" s="19">
        <f t="shared" si="0"/>
        <v>0</v>
      </c>
    </row>
    <row r="9" spans="1:14" x14ac:dyDescent="0.25">
      <c r="A9" s="2" t="s">
        <v>32</v>
      </c>
      <c r="B9" s="19">
        <f>IFERROR(VLOOKUP($A9,'[2]09'!$G$3:$O$111,2,FALSE),0)</f>
        <v>2</v>
      </c>
      <c r="C9" s="19">
        <f>IFERROR(VLOOKUP($A9,'[2]09'!$G$3:$O$111,3,FALSE),0)</f>
        <v>1</v>
      </c>
      <c r="D9" s="19">
        <f>IFERROR(VLOOKUP($A9,'[2]09'!$G$3:$O$111,4,FALSE),0)</f>
        <v>103</v>
      </c>
      <c r="E9" s="19">
        <f>IFERROR(VLOOKUP($A9,'[2]09'!$G$3:$O$111,5,FALSE),0)</f>
        <v>597</v>
      </c>
      <c r="F9" s="19">
        <f>IFERROR(VLOOKUP($A9,'[2]09'!$G$3:$O$111,6,FALSE),0)</f>
        <v>572</v>
      </c>
      <c r="G9" s="19">
        <f>IFERROR(VLOOKUP($A9,'[2]09'!$G$3:$O$111,7,FALSE),0)</f>
        <v>573</v>
      </c>
      <c r="H9" s="19">
        <f>IFERROR(VLOOKUP($A9,'[2]09'!$G$3:$O$111,8,FALSE),0)</f>
        <v>680</v>
      </c>
      <c r="I9" s="19"/>
      <c r="J9" s="19"/>
      <c r="K9" s="19"/>
      <c r="L9" s="19"/>
      <c r="M9" s="19"/>
      <c r="N9" s="19">
        <f t="shared" si="0"/>
        <v>2528</v>
      </c>
    </row>
    <row r="10" spans="1:14" x14ac:dyDescent="0.25">
      <c r="A10" s="3" t="s">
        <v>8</v>
      </c>
      <c r="B10" s="19">
        <f>IFERROR(VLOOKUP($A10,'[2]09'!$G$3:$O$111,2,FALSE),0)</f>
        <v>0</v>
      </c>
      <c r="C10" s="19">
        <f>IFERROR(VLOOKUP($A10,'[2]09'!$G$3:$O$111,3,FALSE),0)</f>
        <v>0</v>
      </c>
      <c r="D10" s="20">
        <f>IFERROR(VLOOKUP($A10,'[2]09'!$G$3:$O$111,4,FALSE),0)</f>
        <v>0</v>
      </c>
      <c r="E10" s="20">
        <f>IFERROR(VLOOKUP($A10,'[2]09'!$G$3:$O$111,5,FALSE),0)</f>
        <v>0</v>
      </c>
      <c r="F10" s="20">
        <f>IFERROR(VLOOKUP($A10,'[2]09'!$G$3:$O$111,6,FALSE),0)</f>
        <v>0</v>
      </c>
      <c r="G10" s="20">
        <f>IFERROR(VLOOKUP($A10,'[2]09'!$G$3:$O$111,7,FALSE),0)</f>
        <v>0</v>
      </c>
      <c r="H10" s="20">
        <f>IFERROR(VLOOKUP($A10,'[2]09'!$G$3:$O$111,8,FALSE),0)</f>
        <v>0</v>
      </c>
      <c r="I10" s="20"/>
      <c r="J10" s="20"/>
      <c r="K10" s="20"/>
      <c r="L10" s="20"/>
      <c r="M10" s="20"/>
      <c r="N10" s="19">
        <f t="shared" si="0"/>
        <v>0</v>
      </c>
    </row>
    <row r="11" spans="1:14" x14ac:dyDescent="0.25">
      <c r="A11" s="1" t="s">
        <v>33</v>
      </c>
      <c r="B11" s="19">
        <f>IFERROR(VLOOKUP($A11,'[2]09'!$G$3:$O$111,2,FALSE),0)</f>
        <v>68</v>
      </c>
      <c r="C11" s="19">
        <f>IFERROR(VLOOKUP($A11,'[2]09'!$G$3:$O$111,3,FALSE),0)</f>
        <v>53</v>
      </c>
      <c r="D11" s="19">
        <f>IFERROR(VLOOKUP($A11,'[2]09'!$G$3:$O$111,4,FALSE),0)</f>
        <v>53</v>
      </c>
      <c r="E11" s="19">
        <f>IFERROR(VLOOKUP($A11,'[2]09'!$G$3:$O$111,5,FALSE),0)</f>
        <v>67</v>
      </c>
      <c r="F11" s="19">
        <f>IFERROR(VLOOKUP($A11,'[2]09'!$G$3:$O$111,6,FALSE),0)</f>
        <v>177</v>
      </c>
      <c r="G11" s="19">
        <f>IFERROR(VLOOKUP($A11,'[2]09'!$G$3:$O$111,7,FALSE),0)</f>
        <v>166</v>
      </c>
      <c r="H11" s="19">
        <f>IFERROR(VLOOKUP($A11,'[2]09'!$G$3:$O$111,8,FALSE),0)</f>
        <v>401</v>
      </c>
      <c r="I11" s="19"/>
      <c r="J11" s="19"/>
      <c r="K11" s="19"/>
      <c r="L11" s="19"/>
      <c r="M11" s="19"/>
      <c r="N11" s="19">
        <f t="shared" si="0"/>
        <v>985</v>
      </c>
    </row>
    <row r="12" spans="1:14" x14ac:dyDescent="0.25">
      <c r="A12" s="3" t="s">
        <v>7</v>
      </c>
      <c r="B12" s="19">
        <f>IFERROR(VLOOKUP($A12,'[2]09'!$G$3:$O$111,2,FALSE),0)</f>
        <v>0</v>
      </c>
      <c r="C12" s="19">
        <f>IFERROR(VLOOKUP($A12,'[2]09'!$G$3:$O$111,3,FALSE),0)</f>
        <v>24</v>
      </c>
      <c r="D12" s="20">
        <f>IFERROR(VLOOKUP($A12,'[2]09'!$G$3:$O$111,4,FALSE),0)</f>
        <v>52</v>
      </c>
      <c r="E12" s="20">
        <f>IFERROR(VLOOKUP($A12,'[2]09'!$G$3:$O$111,5,FALSE),0)</f>
        <v>116</v>
      </c>
      <c r="F12" s="20">
        <f>IFERROR(VLOOKUP($A12,'[2]09'!$G$3:$O$111,6,FALSE),0)</f>
        <v>131</v>
      </c>
      <c r="G12" s="20">
        <f>IFERROR(VLOOKUP($A12,'[2]09'!$G$3:$O$111,7,FALSE),0)</f>
        <v>66</v>
      </c>
      <c r="H12" s="20">
        <f>IFERROR(VLOOKUP($A12,'[2]09'!$G$3:$O$111,8,FALSE),0)</f>
        <v>126</v>
      </c>
      <c r="I12" s="20"/>
      <c r="J12" s="20"/>
      <c r="K12" s="20"/>
      <c r="L12" s="20"/>
      <c r="M12" s="20"/>
      <c r="N12" s="19">
        <f t="shared" si="0"/>
        <v>515</v>
      </c>
    </row>
    <row r="13" spans="1:14" x14ac:dyDescent="0.25">
      <c r="A13" s="4" t="s">
        <v>6</v>
      </c>
      <c r="B13" s="19">
        <f>IFERROR(VLOOKUP($A13,'[2]09'!$G$3:$O$111,2,FALSE),0)</f>
        <v>55</v>
      </c>
      <c r="C13" s="19">
        <f>IFERROR(VLOOKUP($A13,'[2]09'!$G$3:$O$111,3,FALSE),0)</f>
        <v>80</v>
      </c>
      <c r="D13" s="20">
        <f>IFERROR(VLOOKUP($A13,'[2]09'!$G$3:$O$111,4,FALSE),0)</f>
        <v>58</v>
      </c>
      <c r="E13" s="19">
        <f>IFERROR(VLOOKUP($A13,'[2]09'!$G$3:$O$111,5,FALSE),0)</f>
        <v>8</v>
      </c>
      <c r="F13" s="19">
        <f>IFERROR(VLOOKUP($A13,'[2]09'!$G$3:$O$111,6,FALSE),0)</f>
        <v>122</v>
      </c>
      <c r="G13" s="19">
        <f>IFERROR(VLOOKUP($A13,'[2]09'!$G$3:$O$111,7,FALSE),0)</f>
        <v>99</v>
      </c>
      <c r="H13" s="19">
        <f>IFERROR(VLOOKUP($A13,'[2]09'!$G$3:$O$111,8,FALSE),0)</f>
        <v>116</v>
      </c>
      <c r="I13" s="19"/>
      <c r="J13" s="19"/>
      <c r="K13" s="19"/>
      <c r="L13" s="19"/>
      <c r="M13" s="19"/>
      <c r="N13" s="19">
        <f t="shared" si="0"/>
        <v>538</v>
      </c>
    </row>
    <row r="14" spans="1:14" x14ac:dyDescent="0.25">
      <c r="A14" s="1" t="s">
        <v>4</v>
      </c>
      <c r="B14" s="19">
        <f>IFERROR(VLOOKUP($A14,'[2]09'!$G$3:$O$111,2,FALSE),0)</f>
        <v>5</v>
      </c>
      <c r="C14" s="19">
        <f>IFERROR(VLOOKUP($A14,'[2]09'!$G$3:$O$111,3,FALSE),0)</f>
        <v>20</v>
      </c>
      <c r="D14" s="20">
        <f>IFERROR(VLOOKUP($A14,'[2]09'!$G$3:$O$111,4,FALSE),0)</f>
        <v>142</v>
      </c>
      <c r="E14" s="19">
        <f>IFERROR(VLOOKUP($A14,'[2]09'!$G$3:$O$111,5,FALSE),0)</f>
        <v>180</v>
      </c>
      <c r="F14" s="19">
        <f>IFERROR(VLOOKUP($A14,'[2]09'!$G$3:$O$111,6,FALSE),0)</f>
        <v>286</v>
      </c>
      <c r="G14" s="19">
        <f>IFERROR(VLOOKUP($A14,'[2]09'!$G$3:$O$111,7,FALSE),0)</f>
        <v>421</v>
      </c>
      <c r="H14" s="19">
        <f>IFERROR(VLOOKUP($A14,'[2]09'!$G$3:$O$111,8,FALSE),0)</f>
        <v>250</v>
      </c>
      <c r="I14" s="19"/>
      <c r="J14" s="19"/>
      <c r="K14" s="19"/>
      <c r="L14" s="19"/>
      <c r="M14" s="19"/>
      <c r="N14" s="19">
        <f t="shared" si="0"/>
        <v>1304</v>
      </c>
    </row>
    <row r="15" spans="1:14" x14ac:dyDescent="0.25">
      <c r="A15" s="3" t="s">
        <v>28</v>
      </c>
      <c r="B15" s="21">
        <f>IFERROR(VLOOKUP($A15,'[2]09'!$G$3:$O$111,2,FALSE),0)</f>
        <v>9</v>
      </c>
      <c r="C15" s="21">
        <f>IFERROR(VLOOKUP($A15,'[2]09'!$G$3:$O$111,3,FALSE),0)</f>
        <v>14</v>
      </c>
      <c r="D15" s="21">
        <f>IFERROR(VLOOKUP($A15,'[2]09'!$G$3:$O$111,4,FALSE),0)</f>
        <v>3</v>
      </c>
      <c r="E15" s="21">
        <f>IFERROR(VLOOKUP($A15,'[2]09'!$G$3:$O$111,5,FALSE),0)</f>
        <v>0</v>
      </c>
      <c r="F15" s="21">
        <f>IFERROR(VLOOKUP($A15,'[2]09'!$G$3:$O$111,6,FALSE),0)</f>
        <v>23</v>
      </c>
      <c r="G15" s="21">
        <f>IFERROR(VLOOKUP($A15,'[2]09'!$G$3:$O$111,7,FALSE),0)</f>
        <v>19</v>
      </c>
      <c r="H15" s="21">
        <f>IFERROR(VLOOKUP($A15,'[2]09'!$G$3:$O$111,8,FALSE),0)</f>
        <v>575</v>
      </c>
      <c r="I15" s="21"/>
      <c r="J15" s="21"/>
      <c r="K15" s="21"/>
      <c r="L15" s="21"/>
      <c r="M15" s="21"/>
      <c r="N15" s="19">
        <f t="shared" si="0"/>
        <v>643</v>
      </c>
    </row>
    <row r="16" spans="1:14" x14ac:dyDescent="0.25">
      <c r="A16" s="3" t="s">
        <v>27</v>
      </c>
      <c r="B16" s="21">
        <f>IFERROR(VLOOKUP($A16,'[2]09'!$G$3:$O$111,2,FALSE),0)</f>
        <v>14</v>
      </c>
      <c r="C16" s="21">
        <f>IFERROR(VLOOKUP($A16,'[2]09'!$G$3:$O$111,3,FALSE),0)</f>
        <v>0</v>
      </c>
      <c r="D16" s="21">
        <f>IFERROR(VLOOKUP($A16,'[2]09'!$G$3:$O$111,4,FALSE),0)</f>
        <v>0</v>
      </c>
      <c r="E16" s="21">
        <f>IFERROR(VLOOKUP($A16,'[2]09'!$G$3:$O$111,5,FALSE),0)</f>
        <v>0</v>
      </c>
      <c r="F16" s="21">
        <f>IFERROR(VLOOKUP($A16,'[2]09'!$G$3:$O$111,6,FALSE),0)</f>
        <v>0</v>
      </c>
      <c r="G16" s="21">
        <f>IFERROR(VLOOKUP($A16,'[2]09'!$G$3:$O$111,7,FALSE),0)</f>
        <v>2</v>
      </c>
      <c r="H16" s="21">
        <f>IFERROR(VLOOKUP($A16,'[2]09'!$G$3:$O$111,8,FALSE),0)</f>
        <v>0</v>
      </c>
      <c r="I16" s="21"/>
      <c r="J16" s="21"/>
      <c r="K16" s="21"/>
      <c r="L16" s="21"/>
      <c r="M16" s="21"/>
      <c r="N16" s="19">
        <f t="shared" si="0"/>
        <v>16</v>
      </c>
    </row>
    <row r="17" spans="1:14" ht="15.75" thickBot="1" x14ac:dyDescent="0.3">
      <c r="A17" s="3" t="s">
        <v>5</v>
      </c>
      <c r="B17" s="21">
        <f>IFERROR(VLOOKUP($A17,'[2]09'!$G$3:$O$111,2,FALSE),0)</f>
        <v>0</v>
      </c>
      <c r="C17" s="21">
        <f>IFERROR(VLOOKUP($A17,'[2]09'!$G$3:$O$111,3,FALSE),0)</f>
        <v>0</v>
      </c>
      <c r="D17" s="21">
        <f>IFERROR(VLOOKUP($A17,'[2]09'!$G$3:$O$111,4,FALSE),0)</f>
        <v>2</v>
      </c>
      <c r="E17" s="21">
        <f>IFERROR(VLOOKUP($A17,'[2]09'!$G$3:$O$111,5,FALSE),0)</f>
        <v>6</v>
      </c>
      <c r="F17" s="21">
        <f>IFERROR(VLOOKUP($A17,'[2]09'!$G$3:$O$111,6,FALSE),0)</f>
        <v>120</v>
      </c>
      <c r="G17" s="21">
        <f>IFERROR(VLOOKUP($A17,'[2]09'!$G$3:$O$111,7,FALSE),0)</f>
        <v>37</v>
      </c>
      <c r="H17" s="21">
        <f>IFERROR(VLOOKUP($A17,'[2]09'!$G$3:$O$111,8,FALSE),0)</f>
        <v>175</v>
      </c>
      <c r="I17" s="21"/>
      <c r="J17" s="21"/>
      <c r="K17" s="21"/>
      <c r="L17" s="21"/>
      <c r="M17" s="21"/>
      <c r="N17" s="19">
        <f t="shared" si="0"/>
        <v>340</v>
      </c>
    </row>
    <row r="18" spans="1:14" x14ac:dyDescent="0.25">
      <c r="A18" s="23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hidden="1" x14ac:dyDescent="0.25">
      <c r="A19" s="3" t="s">
        <v>55</v>
      </c>
      <c r="B19" s="21">
        <f>IFERROR(VLOOKUP($A19,'[2]09'!$G$3:$O$111,2,FALSE),0)</f>
        <v>0</v>
      </c>
      <c r="C19" s="21">
        <f>IFERROR(VLOOKUP($A19,'[2]09'!$G$3:$O$111,3,FALSE),0)</f>
        <v>0</v>
      </c>
      <c r="D19" s="22">
        <f>IFERROR(VLOOKUP($A19,'[2]09'!$G$3:$O$111,4,FALSE),0)</f>
        <v>0</v>
      </c>
      <c r="E19" s="22">
        <f>IFERROR(VLOOKUP($A19,'[2]09'!$G$3:$O$111,5,FALSE),0)</f>
        <v>0</v>
      </c>
      <c r="F19" s="22">
        <f>IFERROR(VLOOKUP($A19,'[2]09'!$G$3:$O$111,6,FALSE),0)</f>
        <v>0</v>
      </c>
      <c r="G19" s="22">
        <f>IFERROR(VLOOKUP($A19,'[2]09'!$G$3:$O$111,7,FALSE),0)</f>
        <v>0</v>
      </c>
      <c r="H19" s="22">
        <f>IFERROR(VLOOKUP($A19,'[2]09'!$G$3:$O$111,8,FALSE),0)</f>
        <v>0</v>
      </c>
      <c r="I19" s="22"/>
      <c r="J19" s="22"/>
      <c r="K19" s="22"/>
      <c r="L19" s="22"/>
      <c r="M19" s="22"/>
      <c r="N19" s="22">
        <f>SUM(B19:M19)</f>
        <v>0</v>
      </c>
    </row>
    <row r="20" spans="1:14" hidden="1" x14ac:dyDescent="0.25">
      <c r="A20" s="3" t="s">
        <v>56</v>
      </c>
      <c r="B20" s="21">
        <f>IFERROR(VLOOKUP($A20,'[2]09'!$G$3:$O$111,2,FALSE),0)</f>
        <v>0</v>
      </c>
      <c r="C20" s="21">
        <f>IFERROR(VLOOKUP($A20,'[2]09'!$G$3:$O$111,3,FALSE),0)</f>
        <v>0</v>
      </c>
      <c r="D20" s="22">
        <f>IFERROR(VLOOKUP($A20,'[2]09'!$G$3:$O$111,4,FALSE),0)</f>
        <v>0</v>
      </c>
      <c r="E20" s="22">
        <f>IFERROR(VLOOKUP($A20,'[2]09'!$G$3:$O$111,5,FALSE),0)</f>
        <v>0</v>
      </c>
      <c r="F20" s="22">
        <f>IFERROR(VLOOKUP($A20,'[2]09'!$G$3:$O$111,6,FALSE),0)</f>
        <v>0</v>
      </c>
      <c r="G20" s="22">
        <f>IFERROR(VLOOKUP($A20,'[2]09'!$G$3:$O$111,7,FALSE),0)</f>
        <v>0</v>
      </c>
      <c r="H20" s="22">
        <f>IFERROR(VLOOKUP($A20,'[2]09'!$G$3:$O$111,8,FALSE),0)</f>
        <v>0</v>
      </c>
      <c r="I20" s="22"/>
      <c r="J20" s="22"/>
      <c r="K20" s="22"/>
      <c r="L20" s="22"/>
      <c r="M20" s="22"/>
      <c r="N20" s="22">
        <f t="shared" ref="N20:N27" si="1">SUM(B20:M20)</f>
        <v>0</v>
      </c>
    </row>
    <row r="21" spans="1:14" hidden="1" x14ac:dyDescent="0.25">
      <c r="A21" s="3" t="s">
        <v>57</v>
      </c>
      <c r="B21" s="21">
        <f>IFERROR(VLOOKUP($A21,'[2]09'!$G$3:$O$111,2,FALSE),0)</f>
        <v>0</v>
      </c>
      <c r="C21" s="21">
        <f>IFERROR(VLOOKUP($A21,'[2]09'!$G$3:$O$111,3,FALSE),0)</f>
        <v>0</v>
      </c>
      <c r="D21" s="22">
        <f>IFERROR(VLOOKUP($A21,'[2]09'!$G$3:$O$111,4,FALSE),0)</f>
        <v>0</v>
      </c>
      <c r="E21" s="22">
        <f>IFERROR(VLOOKUP($A21,'[2]09'!$G$3:$O$111,5,FALSE),0)</f>
        <v>0</v>
      </c>
      <c r="F21" s="22">
        <f>IFERROR(VLOOKUP($A21,'[2]09'!$G$3:$O$111,6,FALSE),0)</f>
        <v>0</v>
      </c>
      <c r="G21" s="22">
        <f>IFERROR(VLOOKUP($A21,'[2]09'!$G$3:$O$111,7,FALSE),0)</f>
        <v>0</v>
      </c>
      <c r="H21" s="22">
        <f>IFERROR(VLOOKUP($A21,'[2]09'!$G$3:$O$111,8,FALSE),0)</f>
        <v>0</v>
      </c>
      <c r="I21" s="22"/>
      <c r="J21" s="22"/>
      <c r="K21" s="22"/>
      <c r="L21" s="22"/>
      <c r="M21" s="22"/>
      <c r="N21" s="22">
        <f t="shared" si="1"/>
        <v>0</v>
      </c>
    </row>
    <row r="22" spans="1:14" hidden="1" x14ac:dyDescent="0.25">
      <c r="A22" s="3" t="s">
        <v>35</v>
      </c>
      <c r="B22" s="21">
        <f>IFERROR(VLOOKUP($A22,'[2]09'!$G$3:$O$111,2,FALSE),0)</f>
        <v>0</v>
      </c>
      <c r="C22" s="21">
        <f>IFERROR(VLOOKUP($A22,'[2]09'!$G$3:$O$111,3,FALSE),0)</f>
        <v>0</v>
      </c>
      <c r="D22" s="21">
        <f>IFERROR(VLOOKUP($A22,'[2]09'!$G$3:$O$111,4,FALSE),0)</f>
        <v>0</v>
      </c>
      <c r="E22" s="21">
        <f>IFERROR(VLOOKUP($A22,'[2]09'!$G$3:$O$111,5,FALSE),0)</f>
        <v>0</v>
      </c>
      <c r="F22" s="21">
        <f>IFERROR(VLOOKUP($A22,'[2]09'!$G$3:$O$111,6,FALSE),0)</f>
        <v>0</v>
      </c>
      <c r="G22" s="21">
        <f>IFERROR(VLOOKUP($A22,'[2]09'!$G$3:$O$111,7,FALSE),0)</f>
        <v>0</v>
      </c>
      <c r="H22" s="21">
        <f>IFERROR(VLOOKUP($A22,'[2]09'!$G$3:$O$111,8,FALSE),0)</f>
        <v>0</v>
      </c>
      <c r="I22" s="21"/>
      <c r="J22" s="21"/>
      <c r="K22" s="21"/>
      <c r="L22" s="21"/>
      <c r="M22" s="21"/>
      <c r="N22" s="22">
        <f t="shared" si="1"/>
        <v>0</v>
      </c>
    </row>
    <row r="23" spans="1:14" x14ac:dyDescent="0.25">
      <c r="A23" s="3" t="s">
        <v>36</v>
      </c>
      <c r="B23" s="21">
        <f>IFERROR(VLOOKUP($A23,'[2]09'!$G$3:$O$111,2,FALSE),0)</f>
        <v>9</v>
      </c>
      <c r="C23" s="21">
        <f>IFERROR(VLOOKUP($A23,'[2]09'!$G$3:$O$111,3,FALSE),0)</f>
        <v>14</v>
      </c>
      <c r="D23" s="21">
        <f>IFERROR(VLOOKUP($A23,'[2]09'!$G$3:$O$111,4,FALSE),0)</f>
        <v>3</v>
      </c>
      <c r="E23" s="21">
        <f>IFERROR(VLOOKUP($A23,'[2]09'!$G$3:$O$111,5,FALSE),0)</f>
        <v>0</v>
      </c>
      <c r="F23" s="21">
        <f>IFERROR(VLOOKUP($A23,'[2]09'!$G$3:$O$111,6,FALSE),0)</f>
        <v>0</v>
      </c>
      <c r="G23" s="21">
        <f>IFERROR(VLOOKUP($A23,'[2]09'!$G$3:$O$111,7,FALSE),0)</f>
        <v>0</v>
      </c>
      <c r="H23" s="21">
        <f>IFERROR(VLOOKUP($A23,'[2]09'!$G$3:$O$111,8,FALSE),0)</f>
        <v>15</v>
      </c>
      <c r="I23" s="21"/>
      <c r="J23" s="21"/>
      <c r="K23" s="21"/>
      <c r="L23" s="21"/>
      <c r="M23" s="21"/>
      <c r="N23" s="22">
        <f t="shared" si="1"/>
        <v>41</v>
      </c>
    </row>
    <row r="24" spans="1:14" x14ac:dyDescent="0.25">
      <c r="A24" s="3" t="s">
        <v>37</v>
      </c>
      <c r="B24" s="21">
        <f>IFERROR(VLOOKUP($A24,'[2]09'!$G$3:$O$111,2,FALSE),0)</f>
        <v>18</v>
      </c>
      <c r="C24" s="21">
        <f>IFERROR(VLOOKUP($A24,'[2]09'!$G$3:$O$111,3,FALSE),0)</f>
        <v>66</v>
      </c>
      <c r="D24" s="21">
        <f>IFERROR(VLOOKUP($A24,'[2]09'!$G$3:$O$111,4,FALSE),0)</f>
        <v>52</v>
      </c>
      <c r="E24" s="21">
        <f>IFERROR(VLOOKUP($A24,'[2]09'!$G$3:$O$111,5,FALSE),0)</f>
        <v>4</v>
      </c>
      <c r="F24" s="21">
        <f>IFERROR(VLOOKUP($A24,'[2]09'!$G$3:$O$111,6,FALSE),0)</f>
        <v>5</v>
      </c>
      <c r="G24" s="21">
        <f>IFERROR(VLOOKUP($A24,'[2]09'!$G$3:$O$111,7,FALSE),0)</f>
        <v>37</v>
      </c>
      <c r="H24" s="21">
        <f>IFERROR(VLOOKUP($A24,'[2]09'!$G$3:$O$111,8,FALSE),0)</f>
        <v>18</v>
      </c>
      <c r="I24" s="21"/>
      <c r="J24" s="21"/>
      <c r="K24" s="21"/>
      <c r="L24" s="21"/>
      <c r="M24" s="21"/>
      <c r="N24" s="22">
        <f t="shared" si="1"/>
        <v>200</v>
      </c>
    </row>
    <row r="25" spans="1:14" x14ac:dyDescent="0.25">
      <c r="A25" s="3" t="s">
        <v>38</v>
      </c>
      <c r="B25" s="21">
        <f>IFERROR(VLOOKUP($A25,'[2]09'!$G$3:$O$111,2,FALSE),0)</f>
        <v>113</v>
      </c>
      <c r="C25" s="21">
        <f>IFERROR(VLOOKUP($A25,'[2]09'!$G$3:$O$111,3,FALSE),0)</f>
        <v>138</v>
      </c>
      <c r="D25" s="21">
        <f>IFERROR(VLOOKUP($A25,'[2]09'!$G$3:$O$111,4,FALSE),0)</f>
        <v>141</v>
      </c>
      <c r="E25" s="21">
        <f>IFERROR(VLOOKUP($A25,'[2]09'!$G$3:$O$111,5,FALSE),0)</f>
        <v>154</v>
      </c>
      <c r="F25" s="21">
        <f>IFERROR(VLOOKUP($A25,'[2]09'!$G$3:$O$111,6,FALSE),0)</f>
        <v>179</v>
      </c>
      <c r="G25" s="21">
        <f>IFERROR(VLOOKUP($A25,'[2]09'!$G$3:$O$111,7,FALSE),0)</f>
        <v>178</v>
      </c>
      <c r="H25" s="21">
        <f>IFERROR(VLOOKUP($A25,'[2]09'!$G$3:$O$111,8,FALSE),0)</f>
        <v>250</v>
      </c>
      <c r="I25" s="21"/>
      <c r="J25" s="21"/>
      <c r="K25" s="21"/>
      <c r="L25" s="21"/>
      <c r="M25" s="21"/>
      <c r="N25" s="22">
        <f t="shared" si="1"/>
        <v>1153</v>
      </c>
    </row>
    <row r="26" spans="1:14" x14ac:dyDescent="0.25">
      <c r="A26" s="3" t="s">
        <v>39</v>
      </c>
      <c r="B26" s="21">
        <f>IFERROR(VLOOKUP($A26,'[2]09'!$G$3:$O$111,2,FALSE),0)</f>
        <v>0</v>
      </c>
      <c r="C26" s="21">
        <f>IFERROR(VLOOKUP($A26,'[2]09'!$G$3:$O$111,3,FALSE),0)</f>
        <v>0</v>
      </c>
      <c r="D26" s="21">
        <f>IFERROR(VLOOKUP($A26,'[2]09'!$G$3:$O$111,4,FALSE),0)</f>
        <v>0</v>
      </c>
      <c r="E26" s="21">
        <f>IFERROR(VLOOKUP($A26,'[2]09'!$G$3:$O$111,5,FALSE),0)</f>
        <v>0</v>
      </c>
      <c r="F26" s="21">
        <f>IFERROR(VLOOKUP($A26,'[2]09'!$G$3:$O$111,6,FALSE),0)</f>
        <v>34</v>
      </c>
      <c r="G26" s="21">
        <f>IFERROR(VLOOKUP($A26,'[2]09'!$G$3:$O$111,7,FALSE),0)</f>
        <v>0</v>
      </c>
      <c r="H26" s="21">
        <f>IFERROR(VLOOKUP($A26,'[2]09'!$G$3:$O$111,8,FALSE),0)</f>
        <v>0</v>
      </c>
      <c r="I26" s="21"/>
      <c r="J26" s="21"/>
      <c r="K26" s="21"/>
      <c r="L26" s="21"/>
      <c r="M26" s="21"/>
      <c r="N26" s="22">
        <f t="shared" si="1"/>
        <v>34</v>
      </c>
    </row>
    <row r="27" spans="1:14" x14ac:dyDescent="0.25">
      <c r="A27" s="3" t="s">
        <v>40</v>
      </c>
      <c r="B27" s="21">
        <f>IFERROR(VLOOKUP($A27,'[2]09'!$G$3:$O$111,2,FALSE),0)</f>
        <v>14</v>
      </c>
      <c r="C27" s="21">
        <f>IFERROR(VLOOKUP($A27,'[2]09'!$G$3:$O$111,3,FALSE),0)</f>
        <v>0</v>
      </c>
      <c r="D27" s="21">
        <f>IFERROR(VLOOKUP($A27,'[2]09'!$G$3:$O$111,4,FALSE),0)</f>
        <v>0</v>
      </c>
      <c r="E27" s="21">
        <f>IFERROR(VLOOKUP($A27,'[2]09'!$G$3:$O$111,5,FALSE),0)</f>
        <v>0</v>
      </c>
      <c r="F27" s="21">
        <f>IFERROR(VLOOKUP($A27,'[2]09'!$G$3:$O$111,6,FALSE),0)</f>
        <v>0</v>
      </c>
      <c r="G27" s="21">
        <f>IFERROR(VLOOKUP($A27,'[2]09'!$G$3:$O$111,7,FALSE),0)</f>
        <v>2</v>
      </c>
      <c r="H27" s="21">
        <f>IFERROR(VLOOKUP($A27,'[2]09'!$G$3:$O$111,8,FALSE),0)</f>
        <v>0</v>
      </c>
      <c r="I27" s="21"/>
      <c r="J27" s="21"/>
      <c r="K27" s="21"/>
      <c r="L27" s="21"/>
      <c r="M27" s="21"/>
      <c r="N27" s="22">
        <f t="shared" si="1"/>
        <v>16</v>
      </c>
    </row>
  </sheetData>
  <mergeCells count="3">
    <mergeCell ref="A1:A3"/>
    <mergeCell ref="B1:N2"/>
    <mergeCell ref="B18:N18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18.42578125" bestFit="1" customWidth="1"/>
    <col min="7" max="7" width="23.14062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customWidth="1"/>
    <col min="16" max="16" width="10.7109375" customWidth="1"/>
    <col min="17" max="17" width="9.85546875" customWidth="1"/>
    <col min="18" max="18" width="8.85546875" customWidth="1"/>
    <col min="19" max="19" width="12.7109375" bestFit="1" customWidth="1"/>
    <col min="20" max="20" width="7" customWidth="1"/>
    <col min="21" max="21" width="9.28515625" customWidth="1"/>
    <col min="22" max="22" width="9.5703125" customWidth="1"/>
    <col min="23" max="23" width="11.7109375" bestFit="1" customWidth="1"/>
    <col min="24" max="24" width="10.85546875" customWidth="1"/>
    <col min="25" max="25" width="7.140625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0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0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1539</v>
      </c>
      <c r="F4" s="31" t="s">
        <v>104</v>
      </c>
      <c r="G4" s="32">
        <v>2360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5</v>
      </c>
      <c r="F5" s="31" t="s">
        <v>97</v>
      </c>
      <c r="G5" s="32">
        <v>19548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0</v>
      </c>
      <c r="F6" s="31" t="s">
        <v>103</v>
      </c>
      <c r="G6" s="32">
        <v>4766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2</v>
      </c>
      <c r="F7" s="31" t="s">
        <v>99</v>
      </c>
      <c r="G7" s="32">
        <v>26674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0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68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0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55</v>
      </c>
      <c r="F11" s="31" t="s">
        <v>87</v>
      </c>
      <c r="G11" s="32">
        <v>340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5</v>
      </c>
      <c r="F12" s="31" t="s">
        <v>80</v>
      </c>
      <c r="G12" s="32">
        <v>538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9</v>
      </c>
      <c r="F13" s="31" t="s">
        <v>75</v>
      </c>
      <c r="G13" s="32">
        <v>11390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14</v>
      </c>
      <c r="F14" s="31" t="s">
        <v>107</v>
      </c>
      <c r="G14" s="32">
        <v>1153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0</v>
      </c>
      <c r="F15" s="31" t="s">
        <v>106</v>
      </c>
      <c r="G15" s="32">
        <v>200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1</v>
      </c>
      <c r="F16" s="31" t="s">
        <v>109</v>
      </c>
      <c r="G16" s="32">
        <v>16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1</v>
      </c>
      <c r="F17" s="31" t="s">
        <v>105</v>
      </c>
      <c r="G17" s="32">
        <v>41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1547</v>
      </c>
      <c r="F18" s="31" t="s">
        <v>108</v>
      </c>
      <c r="G18" s="32">
        <v>34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2</v>
      </c>
      <c r="F19" s="31" t="s">
        <v>84</v>
      </c>
      <c r="G19" s="32">
        <v>1304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0</v>
      </c>
      <c r="F20" s="31" t="s">
        <v>76</v>
      </c>
      <c r="G20" s="32">
        <v>23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1</v>
      </c>
      <c r="F21" s="31" t="s">
        <v>74</v>
      </c>
      <c r="G21" s="32">
        <v>6404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0</v>
      </c>
      <c r="F22" s="31" t="s">
        <v>86</v>
      </c>
      <c r="G22" s="32">
        <v>16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53</v>
      </c>
      <c r="F23" s="31" t="s">
        <v>82</v>
      </c>
      <c r="G23" s="32">
        <v>985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24</v>
      </c>
      <c r="F24" s="31" t="s">
        <v>79</v>
      </c>
      <c r="G24" s="32">
        <v>2528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80</v>
      </c>
      <c r="F25" s="31" t="s">
        <v>78</v>
      </c>
      <c r="G25" s="32">
        <v>0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20</v>
      </c>
      <c r="F26" s="31" t="s">
        <v>81</v>
      </c>
      <c r="G26" s="32">
        <v>515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14</v>
      </c>
      <c r="F27" s="31" t="s">
        <v>83</v>
      </c>
      <c r="G27" s="32">
        <v>0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0</v>
      </c>
      <c r="F28" s="31" t="s">
        <v>85</v>
      </c>
      <c r="G28" s="32">
        <v>643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0</v>
      </c>
      <c r="F29" s="31" t="s">
        <v>77</v>
      </c>
      <c r="G29" s="32">
        <v>544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2</v>
      </c>
      <c r="F30" s="31" t="s">
        <v>99</v>
      </c>
      <c r="G30" s="32">
        <v>26674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6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1900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2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103</v>
      </c>
      <c r="F35" s="31" t="s">
        <v>90</v>
      </c>
      <c r="G35" s="32">
        <v>0</v>
      </c>
      <c r="H35" s="32">
        <v>55</v>
      </c>
      <c r="I35" s="32">
        <v>1539</v>
      </c>
      <c r="J35" s="32">
        <v>113</v>
      </c>
      <c r="K35" s="32">
        <v>18</v>
      </c>
      <c r="L35" s="32">
        <v>14</v>
      </c>
      <c r="M35" s="32">
        <v>9</v>
      </c>
      <c r="N35" s="32">
        <v>0</v>
      </c>
      <c r="O35" s="32">
        <v>5</v>
      </c>
      <c r="P35" s="32">
        <v>0</v>
      </c>
      <c r="Q35" s="32">
        <v>0</v>
      </c>
      <c r="R35" s="32">
        <v>14</v>
      </c>
      <c r="S35" s="32">
        <v>68</v>
      </c>
      <c r="T35" s="32">
        <v>2</v>
      </c>
      <c r="U35" s="32">
        <v>0</v>
      </c>
      <c r="V35" s="32">
        <v>0</v>
      </c>
      <c r="W35" s="32">
        <v>0</v>
      </c>
      <c r="X35" s="32">
        <v>9</v>
      </c>
      <c r="Y35" s="32">
        <v>5</v>
      </c>
      <c r="Z35" s="32">
        <v>1851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0</v>
      </c>
      <c r="F36" s="31" t="s">
        <v>91</v>
      </c>
      <c r="G36" s="32">
        <v>0</v>
      </c>
      <c r="H36" s="32">
        <v>80</v>
      </c>
      <c r="I36" s="32">
        <v>1547</v>
      </c>
      <c r="J36" s="32">
        <v>138</v>
      </c>
      <c r="K36" s="32">
        <v>66</v>
      </c>
      <c r="L36" s="32">
        <v>0</v>
      </c>
      <c r="M36" s="32">
        <v>14</v>
      </c>
      <c r="N36" s="32">
        <v>0</v>
      </c>
      <c r="O36" s="32">
        <v>20</v>
      </c>
      <c r="P36" s="32">
        <v>1</v>
      </c>
      <c r="Q36" s="32">
        <v>1</v>
      </c>
      <c r="R36" s="32">
        <v>0</v>
      </c>
      <c r="S36" s="32">
        <v>53</v>
      </c>
      <c r="T36" s="32">
        <v>1</v>
      </c>
      <c r="U36" s="32">
        <v>0</v>
      </c>
      <c r="V36" s="32">
        <v>24</v>
      </c>
      <c r="W36" s="32">
        <v>0</v>
      </c>
      <c r="X36" s="32">
        <v>14</v>
      </c>
      <c r="Y36" s="32">
        <v>2</v>
      </c>
      <c r="Z36" s="32">
        <v>1961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53</v>
      </c>
      <c r="F37" s="31" t="s">
        <v>92</v>
      </c>
      <c r="G37" s="32">
        <v>2</v>
      </c>
      <c r="H37" s="32">
        <v>58</v>
      </c>
      <c r="I37" s="32">
        <v>1900</v>
      </c>
      <c r="J37" s="32">
        <v>141</v>
      </c>
      <c r="K37" s="32">
        <v>52</v>
      </c>
      <c r="L37" s="32">
        <v>0</v>
      </c>
      <c r="M37" s="32">
        <v>3</v>
      </c>
      <c r="N37" s="32">
        <v>0</v>
      </c>
      <c r="O37" s="32">
        <v>142</v>
      </c>
      <c r="P37" s="32">
        <v>6</v>
      </c>
      <c r="Q37" s="32">
        <v>2</v>
      </c>
      <c r="R37" s="32">
        <v>0</v>
      </c>
      <c r="S37" s="32">
        <v>53</v>
      </c>
      <c r="T37" s="32">
        <v>103</v>
      </c>
      <c r="U37" s="32">
        <v>0</v>
      </c>
      <c r="V37" s="32">
        <v>52</v>
      </c>
      <c r="W37" s="32">
        <v>0</v>
      </c>
      <c r="X37" s="32">
        <v>3</v>
      </c>
      <c r="Y37" s="32">
        <v>2</v>
      </c>
      <c r="Z37" s="32">
        <v>2519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52</v>
      </c>
      <c r="F38" s="31" t="s">
        <v>93</v>
      </c>
      <c r="G38" s="32">
        <v>6</v>
      </c>
      <c r="H38" s="32">
        <v>8</v>
      </c>
      <c r="I38" s="32">
        <v>1409</v>
      </c>
      <c r="J38" s="32">
        <v>154</v>
      </c>
      <c r="K38" s="32">
        <v>4</v>
      </c>
      <c r="L38" s="32">
        <v>0</v>
      </c>
      <c r="M38" s="32">
        <v>0</v>
      </c>
      <c r="N38" s="32">
        <v>0</v>
      </c>
      <c r="O38" s="32">
        <v>180</v>
      </c>
      <c r="P38" s="32">
        <v>7</v>
      </c>
      <c r="Q38" s="32">
        <v>1643</v>
      </c>
      <c r="R38" s="32">
        <v>0</v>
      </c>
      <c r="S38" s="32">
        <v>67</v>
      </c>
      <c r="T38" s="32">
        <v>597</v>
      </c>
      <c r="U38" s="32">
        <v>0</v>
      </c>
      <c r="V38" s="32">
        <v>116</v>
      </c>
      <c r="W38" s="32">
        <v>0</v>
      </c>
      <c r="X38" s="32">
        <v>0</v>
      </c>
      <c r="Y38" s="32">
        <v>1</v>
      </c>
      <c r="Z38" s="32">
        <v>4192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58</v>
      </c>
      <c r="F39" s="31" t="s">
        <v>94</v>
      </c>
      <c r="G39" s="32">
        <v>120</v>
      </c>
      <c r="H39" s="32">
        <v>122</v>
      </c>
      <c r="I39" s="32">
        <v>1393</v>
      </c>
      <c r="J39" s="32">
        <v>179</v>
      </c>
      <c r="K39" s="32">
        <v>5</v>
      </c>
      <c r="L39" s="32">
        <v>0</v>
      </c>
      <c r="M39" s="32">
        <v>0</v>
      </c>
      <c r="N39" s="32">
        <v>34</v>
      </c>
      <c r="O39" s="32">
        <v>286</v>
      </c>
      <c r="P39" s="32">
        <v>8</v>
      </c>
      <c r="Q39" s="32">
        <v>1708</v>
      </c>
      <c r="R39" s="32">
        <v>0</v>
      </c>
      <c r="S39" s="32">
        <v>177</v>
      </c>
      <c r="T39" s="32">
        <v>572</v>
      </c>
      <c r="U39" s="32">
        <v>0</v>
      </c>
      <c r="V39" s="32">
        <v>131</v>
      </c>
      <c r="W39" s="32">
        <v>0</v>
      </c>
      <c r="X39" s="32">
        <v>23</v>
      </c>
      <c r="Y39" s="32">
        <v>97</v>
      </c>
      <c r="Z39" s="32">
        <v>4855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142</v>
      </c>
      <c r="F40" s="31" t="s">
        <v>95</v>
      </c>
      <c r="G40" s="32">
        <v>37</v>
      </c>
      <c r="H40" s="32">
        <v>99</v>
      </c>
      <c r="I40" s="32">
        <v>1831</v>
      </c>
      <c r="J40" s="32">
        <v>178</v>
      </c>
      <c r="K40" s="32">
        <v>37</v>
      </c>
      <c r="L40" s="32">
        <v>2</v>
      </c>
      <c r="M40" s="32">
        <v>0</v>
      </c>
      <c r="N40" s="32">
        <v>0</v>
      </c>
      <c r="O40" s="32">
        <v>421</v>
      </c>
      <c r="P40" s="32">
        <v>0</v>
      </c>
      <c r="Q40" s="32">
        <v>1047</v>
      </c>
      <c r="R40" s="32">
        <v>2</v>
      </c>
      <c r="S40" s="32">
        <v>166</v>
      </c>
      <c r="T40" s="32">
        <v>573</v>
      </c>
      <c r="U40" s="32">
        <v>0</v>
      </c>
      <c r="V40" s="32">
        <v>66</v>
      </c>
      <c r="W40" s="32">
        <v>0</v>
      </c>
      <c r="X40" s="32">
        <v>19</v>
      </c>
      <c r="Y40" s="32">
        <v>189</v>
      </c>
      <c r="Z40" s="32">
        <v>4667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3</v>
      </c>
      <c r="F41" s="31" t="s">
        <v>126</v>
      </c>
      <c r="G41" s="32">
        <v>175</v>
      </c>
      <c r="H41" s="32">
        <v>116</v>
      </c>
      <c r="I41" s="32">
        <v>1771</v>
      </c>
      <c r="J41" s="32">
        <v>250</v>
      </c>
      <c r="K41" s="32">
        <v>18</v>
      </c>
      <c r="L41" s="32">
        <v>0</v>
      </c>
      <c r="M41" s="32">
        <v>15</v>
      </c>
      <c r="N41" s="32">
        <v>0</v>
      </c>
      <c r="O41" s="32">
        <v>250</v>
      </c>
      <c r="P41" s="32">
        <v>1</v>
      </c>
      <c r="Q41" s="32">
        <v>2003</v>
      </c>
      <c r="R41" s="32">
        <v>0</v>
      </c>
      <c r="S41" s="32">
        <v>401</v>
      </c>
      <c r="T41" s="32">
        <v>680</v>
      </c>
      <c r="U41" s="32">
        <v>0</v>
      </c>
      <c r="V41" s="32">
        <v>126</v>
      </c>
      <c r="W41" s="32">
        <v>0</v>
      </c>
      <c r="X41" s="32">
        <v>575</v>
      </c>
      <c r="Y41" s="32">
        <v>248</v>
      </c>
      <c r="Z41" s="32">
        <v>6629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0</v>
      </c>
      <c r="F42" s="31" t="s">
        <v>99</v>
      </c>
      <c r="G42" s="32">
        <v>340</v>
      </c>
      <c r="H42" s="32">
        <v>538</v>
      </c>
      <c r="I42" s="32">
        <v>11390</v>
      </c>
      <c r="J42" s="32">
        <v>1153</v>
      </c>
      <c r="K42" s="32">
        <v>200</v>
      </c>
      <c r="L42" s="32">
        <v>16</v>
      </c>
      <c r="M42" s="32">
        <v>41</v>
      </c>
      <c r="N42" s="32">
        <v>34</v>
      </c>
      <c r="O42" s="32">
        <v>1304</v>
      </c>
      <c r="P42" s="32">
        <v>23</v>
      </c>
      <c r="Q42" s="32">
        <v>6404</v>
      </c>
      <c r="R42" s="32">
        <v>16</v>
      </c>
      <c r="S42" s="32">
        <v>985</v>
      </c>
      <c r="T42" s="32">
        <v>2528</v>
      </c>
      <c r="U42" s="32">
        <v>0</v>
      </c>
      <c r="V42" s="32">
        <v>515</v>
      </c>
      <c r="W42" s="32">
        <v>0</v>
      </c>
      <c r="X42" s="32">
        <v>643</v>
      </c>
      <c r="Y42" s="32">
        <v>544</v>
      </c>
      <c r="Z42" s="32">
        <v>26674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2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1643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7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1409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1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0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597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0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67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116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8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180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0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0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6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1708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8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1393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97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0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572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0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177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131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122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286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23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0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120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1047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0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1831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189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0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573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0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166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66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99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421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19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2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37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9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18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113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0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14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14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66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138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0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0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3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52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141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0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0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0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4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154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0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0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0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5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179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34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0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0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37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178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0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2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2003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1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1771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248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0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680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401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126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116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250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575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0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175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15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18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250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0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0</v>
      </c>
    </row>
  </sheetData>
  <pageMargins left="0.7" right="0.7" top="0.75" bottom="0.75" header="0.3" footer="0.3"/>
  <tableParts count="1">
    <tablePart r:id="rId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zoomScale="80" zoomScaleNormal="80" workbookViewId="0">
      <selection activeCell="R42" sqref="R42"/>
    </sheetView>
  </sheetViews>
  <sheetFormatPr baseColWidth="10" defaultRowHeight="15" x14ac:dyDescent="0.25"/>
  <cols>
    <col min="1" max="1" width="35.85546875" style="5" bestFit="1" customWidth="1"/>
    <col min="2" max="2" width="8.85546875" style="5" bestFit="1" customWidth="1"/>
    <col min="3" max="3" width="11.5703125" style="5" bestFit="1" customWidth="1"/>
    <col min="4" max="4" width="8.85546875" style="5" bestFit="1" customWidth="1"/>
    <col min="5" max="6" width="7.42578125" style="5" bestFit="1" customWidth="1"/>
    <col min="7" max="7" width="7.28515625" style="5" bestFit="1" customWidth="1"/>
    <col min="8" max="8" width="7" style="5" customWidth="1"/>
    <col min="9" max="9" width="9.85546875" style="5" hidden="1" customWidth="1"/>
    <col min="10" max="10" width="9.5703125" style="5" hidden="1" customWidth="1"/>
    <col min="11" max="11" width="11" style="5" hidden="1" customWidth="1"/>
    <col min="12" max="12" width="9.85546875" style="5" hidden="1" customWidth="1"/>
    <col min="13" max="13" width="9.140625" style="5" hidden="1" customWidth="1"/>
    <col min="14" max="16384" width="11.42578125" style="5"/>
  </cols>
  <sheetData>
    <row r="1" spans="1:14" x14ac:dyDescent="0.25">
      <c r="A1" s="39" t="s">
        <v>0</v>
      </c>
      <c r="B1" s="42" t="s">
        <v>68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5.75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>
        <f>IFERROR(VLOOKUP($A4,'[2]10'!$G$3:$O$51,2,FALSE),0)</f>
        <v>0</v>
      </c>
      <c r="C4" s="19">
        <f>IFERROR(VLOOKUP($A4,'[2]10'!$G$3:$O$51,3,FALSE),0)</f>
        <v>0</v>
      </c>
      <c r="D4" s="19">
        <f>IFERROR(VLOOKUP($A4,'[2]10'!$G$3:$O$51,4,FALSE),0)</f>
        <v>0</v>
      </c>
      <c r="E4" s="19">
        <f>IFERROR(VLOOKUP($A4,'[2]10'!$G$3:$O$51,5,FALSE),0)</f>
        <v>0</v>
      </c>
      <c r="F4" s="19">
        <f>IFERROR(VLOOKUP($A4,'[2]10'!$G$3:$O$51,6,FALSE),0)</f>
        <v>56</v>
      </c>
      <c r="G4" s="19">
        <f>IFERROR(VLOOKUP($A4,'[2]10'!$G$3:$O$51,7,FALSE),0)</f>
        <v>45</v>
      </c>
      <c r="H4" s="19">
        <f>IFERROR(VLOOKUP($A4,'[2]10'!$G$3:$O$51,8,FALSE),0)</f>
        <v>110</v>
      </c>
      <c r="I4" s="19"/>
      <c r="J4" s="19"/>
      <c r="K4" s="19"/>
      <c r="L4" s="19"/>
      <c r="M4" s="19"/>
      <c r="N4" s="19">
        <f>SUM(B4:M4)</f>
        <v>211</v>
      </c>
    </row>
    <row r="5" spans="1:14" x14ac:dyDescent="0.25">
      <c r="A5" s="1" t="s">
        <v>102</v>
      </c>
      <c r="B5" s="19">
        <f>IFERROR(VLOOKUP($A5,'[2]10'!$G$3:$O$51,2,FALSE),0)</f>
        <v>0</v>
      </c>
      <c r="C5" s="19">
        <f>IFERROR(VLOOKUP($A5,'[2]10'!$G$3:$O$51,3,FALSE),0)</f>
        <v>0</v>
      </c>
      <c r="D5" s="19">
        <f>IFERROR(VLOOKUP($A5,'[2]10'!$G$3:$O$51,4,FALSE),0)</f>
        <v>0</v>
      </c>
      <c r="E5" s="19">
        <f>IFERROR(VLOOKUP($A5,'[2]10'!$G$3:$O$51,5,FALSE),0)</f>
        <v>0</v>
      </c>
      <c r="F5" s="19">
        <f>IFERROR(VLOOKUP($A5,'[2]10'!$G$3:$O$51,6,FALSE),0)</f>
        <v>0</v>
      </c>
      <c r="G5" s="19">
        <f>IFERROR(VLOOKUP($A5,'[2]10'!$G$3:$O$51,7,FALSE),0)</f>
        <v>0</v>
      </c>
      <c r="H5" s="19">
        <f>IFERROR(VLOOKUP($A5,'[2]10'!$G$3:$O$51,8,FALSE),0)</f>
        <v>0</v>
      </c>
      <c r="I5" s="19"/>
      <c r="J5" s="19"/>
      <c r="K5" s="19"/>
      <c r="L5" s="19"/>
      <c r="M5" s="19"/>
      <c r="N5" s="19">
        <f t="shared" ref="N5:N17" si="0">SUM(B5:M5)</f>
        <v>0</v>
      </c>
    </row>
    <row r="6" spans="1:14" x14ac:dyDescent="0.25">
      <c r="A6" s="2" t="s">
        <v>3</v>
      </c>
      <c r="B6" s="19">
        <f>IFERROR(VLOOKUP($A6,'[2]10'!$G$3:$O$51,2,FALSE),0)</f>
        <v>150</v>
      </c>
      <c r="C6" s="19">
        <f>IFERROR(VLOOKUP($A6,'[2]10'!$G$3:$O$51,3,FALSE),0)</f>
        <v>127</v>
      </c>
      <c r="D6" s="19">
        <f>IFERROR(VLOOKUP($A6,'[2]10'!$G$3:$O$51,4,FALSE),0)</f>
        <v>160</v>
      </c>
      <c r="E6" s="19">
        <f>IFERROR(VLOOKUP($A6,'[2]10'!$G$3:$O$51,5,FALSE),0)</f>
        <v>130</v>
      </c>
      <c r="F6" s="19">
        <f>IFERROR(VLOOKUP($A6,'[2]10'!$G$3:$O$51,6,FALSE),0)</f>
        <v>76</v>
      </c>
      <c r="G6" s="19">
        <f>IFERROR(VLOOKUP($A6,'[2]10'!$G$3:$O$51,7,FALSE),0)</f>
        <v>72</v>
      </c>
      <c r="H6" s="19">
        <f>IFERROR(VLOOKUP($A6,'[2]10'!$G$3:$O$51,8,FALSE),0)</f>
        <v>114</v>
      </c>
      <c r="I6" s="19"/>
      <c r="J6" s="19"/>
      <c r="K6" s="19"/>
      <c r="L6" s="19"/>
      <c r="M6" s="19"/>
      <c r="N6" s="19">
        <f t="shared" si="0"/>
        <v>829</v>
      </c>
    </row>
    <row r="7" spans="1:14" x14ac:dyDescent="0.25">
      <c r="A7" s="2" t="s">
        <v>30</v>
      </c>
      <c r="B7" s="19">
        <f>IFERROR(VLOOKUP($A7,'[2]10'!$G$3:$O$51,2,FALSE),0)</f>
        <v>0</v>
      </c>
      <c r="C7" s="19">
        <f>IFERROR(VLOOKUP($A7,'[2]10'!$G$3:$O$51,3,FALSE),0)</f>
        <v>0</v>
      </c>
      <c r="D7" s="19">
        <f>IFERROR(VLOOKUP($A7,'[2]10'!$G$3:$O$51,4,FALSE),0)</f>
        <v>0</v>
      </c>
      <c r="E7" s="19">
        <f>IFERROR(VLOOKUP($A7,'[2]10'!$G$3:$O$51,5,FALSE),0)</f>
        <v>0</v>
      </c>
      <c r="F7" s="19">
        <f>IFERROR(VLOOKUP($A7,'[2]10'!$G$3:$O$51,6,FALSE),0)</f>
        <v>0</v>
      </c>
      <c r="G7" s="19">
        <f>IFERROR(VLOOKUP($A7,'[2]10'!$G$3:$O$51,7,FALSE),0)</f>
        <v>7</v>
      </c>
      <c r="H7" s="19">
        <f>IFERROR(VLOOKUP($A7,'[2]10'!$G$3:$O$51,8,FALSE),0)</f>
        <v>5</v>
      </c>
      <c r="I7" s="19"/>
      <c r="J7" s="19"/>
      <c r="K7" s="19"/>
      <c r="L7" s="19"/>
      <c r="M7" s="19"/>
      <c r="N7" s="19">
        <f t="shared" si="0"/>
        <v>12</v>
      </c>
    </row>
    <row r="8" spans="1:14" x14ac:dyDescent="0.25">
      <c r="A8" s="2" t="s">
        <v>31</v>
      </c>
      <c r="B8" s="19">
        <f>IFERROR(VLOOKUP($A8,'[2]10'!$G$3:$O$51,2,FALSE),0)</f>
        <v>0</v>
      </c>
      <c r="C8" s="19">
        <f>IFERROR(VLOOKUP($A8,'[2]10'!$G$3:$O$51,3,FALSE),0)</f>
        <v>0</v>
      </c>
      <c r="D8" s="19">
        <f>IFERROR(VLOOKUP($A8,'[2]10'!$G$3:$O$51,4,FALSE),0)</f>
        <v>0</v>
      </c>
      <c r="E8" s="19">
        <f>IFERROR(VLOOKUP($A8,'[2]10'!$G$3:$O$51,5,FALSE),0)</f>
        <v>0</v>
      </c>
      <c r="F8" s="19">
        <f>IFERROR(VLOOKUP($A8,'[2]10'!$G$3:$O$51,6,FALSE),0)</f>
        <v>0</v>
      </c>
      <c r="G8" s="19">
        <f>IFERROR(VLOOKUP($A8,'[2]10'!$G$3:$O$51,7,FALSE),0)</f>
        <v>0</v>
      </c>
      <c r="H8" s="19">
        <f>IFERROR(VLOOKUP($A8,'[2]10'!$G$3:$O$51,8,FALSE),0)</f>
        <v>0</v>
      </c>
      <c r="I8" s="19"/>
      <c r="J8" s="19"/>
      <c r="K8" s="19"/>
      <c r="L8" s="19"/>
      <c r="M8" s="19"/>
      <c r="N8" s="19">
        <f t="shared" si="0"/>
        <v>0</v>
      </c>
    </row>
    <row r="9" spans="1:14" x14ac:dyDescent="0.25">
      <c r="A9" s="2" t="s">
        <v>32</v>
      </c>
      <c r="B9" s="19">
        <f>IFERROR(VLOOKUP($A9,'[2]10'!$G$3:$O$51,2,FALSE),0)</f>
        <v>0</v>
      </c>
      <c r="C9" s="19">
        <f>IFERROR(VLOOKUP($A9,'[2]10'!$G$3:$O$51,3,FALSE),0)</f>
        <v>0</v>
      </c>
      <c r="D9" s="19">
        <f>IFERROR(VLOOKUP($A9,'[2]10'!$G$3:$O$51,4,FALSE),0)</f>
        <v>0</v>
      </c>
      <c r="E9" s="19">
        <f>IFERROR(VLOOKUP($A9,'[2]10'!$G$3:$O$51,5,FALSE),0)</f>
        <v>65</v>
      </c>
      <c r="F9" s="19">
        <f>IFERROR(VLOOKUP($A9,'[2]10'!$G$3:$O$51,6,FALSE),0)</f>
        <v>20</v>
      </c>
      <c r="G9" s="19">
        <f>IFERROR(VLOOKUP($A9,'[2]10'!$G$3:$O$51,7,FALSE),0)</f>
        <v>11</v>
      </c>
      <c r="H9" s="19">
        <f>IFERROR(VLOOKUP($A9,'[2]10'!$G$3:$O$51,8,FALSE),0)</f>
        <v>45</v>
      </c>
      <c r="I9" s="19"/>
      <c r="J9" s="19"/>
      <c r="K9" s="19"/>
      <c r="L9" s="19"/>
      <c r="M9" s="19"/>
      <c r="N9" s="19">
        <f t="shared" si="0"/>
        <v>141</v>
      </c>
    </row>
    <row r="10" spans="1:14" x14ac:dyDescent="0.25">
      <c r="A10" s="3" t="s">
        <v>8</v>
      </c>
      <c r="B10" s="19">
        <f>IFERROR(VLOOKUP($A10,'[2]10'!$G$3:$O$51,2,FALSE),0)</f>
        <v>0</v>
      </c>
      <c r="C10" s="19">
        <f>IFERROR(VLOOKUP($A10,'[2]10'!$G$3:$O$51,3,FALSE),0)</f>
        <v>0</v>
      </c>
      <c r="D10" s="20">
        <f>IFERROR(VLOOKUP($A10,'[2]10'!$G$3:$O$51,4,FALSE),0)</f>
        <v>0</v>
      </c>
      <c r="E10" s="20">
        <f>IFERROR(VLOOKUP($A10,'[2]10'!$G$3:$O$51,5,FALSE),0)</f>
        <v>0</v>
      </c>
      <c r="F10" s="20">
        <f>IFERROR(VLOOKUP($A10,'[2]10'!$G$3:$O$51,6,FALSE),0)</f>
        <v>0</v>
      </c>
      <c r="G10" s="20">
        <f>IFERROR(VLOOKUP($A10,'[2]10'!$G$3:$O$51,7,FALSE),0)</f>
        <v>0</v>
      </c>
      <c r="H10" s="20">
        <f>IFERROR(VLOOKUP($A10,'[2]10'!$G$3:$O$51,8,FALSE),0)</f>
        <v>0</v>
      </c>
      <c r="I10" s="20"/>
      <c r="J10" s="20"/>
      <c r="K10" s="20"/>
      <c r="L10" s="20"/>
      <c r="M10" s="20"/>
      <c r="N10" s="19">
        <f t="shared" si="0"/>
        <v>0</v>
      </c>
    </row>
    <row r="11" spans="1:14" x14ac:dyDescent="0.25">
      <c r="A11" s="1" t="s">
        <v>33</v>
      </c>
      <c r="B11" s="19">
        <f>IFERROR(VLOOKUP($A11,'[2]10'!$G$3:$O$51,2,FALSE),0)</f>
        <v>0</v>
      </c>
      <c r="C11" s="19">
        <f>IFERROR(VLOOKUP($A11,'[2]10'!$G$3:$O$51,3,FALSE),0)</f>
        <v>2</v>
      </c>
      <c r="D11" s="19">
        <f>IFERROR(VLOOKUP($A11,'[2]10'!$G$3:$O$51,4,FALSE),0)</f>
        <v>4</v>
      </c>
      <c r="E11" s="19">
        <f>IFERROR(VLOOKUP($A11,'[2]10'!$G$3:$O$51,5,FALSE),0)</f>
        <v>0</v>
      </c>
      <c r="F11" s="19">
        <f>IFERROR(VLOOKUP($A11,'[2]10'!$G$3:$O$51,6,FALSE),0)</f>
        <v>4</v>
      </c>
      <c r="G11" s="19">
        <f>IFERROR(VLOOKUP($A11,'[2]10'!$G$3:$O$51,7,FALSE),0)</f>
        <v>6</v>
      </c>
      <c r="H11" s="19">
        <f>IFERROR(VLOOKUP($A11,'[2]10'!$G$3:$O$51,8,FALSE),0)</f>
        <v>6</v>
      </c>
      <c r="I11" s="19"/>
      <c r="J11" s="19"/>
      <c r="K11" s="19"/>
      <c r="L11" s="19"/>
      <c r="M11" s="19"/>
      <c r="N11" s="19">
        <f t="shared" si="0"/>
        <v>22</v>
      </c>
    </row>
    <row r="12" spans="1:14" x14ac:dyDescent="0.25">
      <c r="A12" s="3" t="s">
        <v>7</v>
      </c>
      <c r="B12" s="19">
        <f>IFERROR(VLOOKUP($A12,'[2]10'!$G$3:$O$51,2,FALSE),0)</f>
        <v>0</v>
      </c>
      <c r="C12" s="19">
        <f>IFERROR(VLOOKUP($A12,'[2]10'!$G$3:$O$51,3,FALSE),0)</f>
        <v>1</v>
      </c>
      <c r="D12" s="20">
        <f>IFERROR(VLOOKUP($A12,'[2]10'!$G$3:$O$51,4,FALSE),0)</f>
        <v>5</v>
      </c>
      <c r="E12" s="20">
        <f>IFERROR(VLOOKUP($A12,'[2]10'!$G$3:$O$51,5,FALSE),0)</f>
        <v>25</v>
      </c>
      <c r="F12" s="20">
        <f>IFERROR(VLOOKUP($A12,'[2]10'!$G$3:$O$51,6,FALSE),0)</f>
        <v>13</v>
      </c>
      <c r="G12" s="20">
        <f>IFERROR(VLOOKUP($A12,'[2]10'!$G$3:$O$51,7,FALSE),0)</f>
        <v>12</v>
      </c>
      <c r="H12" s="20">
        <f>IFERROR(VLOOKUP($A12,'[2]10'!$G$3:$O$51,8,FALSE),0)</f>
        <v>9</v>
      </c>
      <c r="I12" s="20"/>
      <c r="J12" s="20"/>
      <c r="K12" s="20"/>
      <c r="L12" s="20"/>
      <c r="M12" s="20"/>
      <c r="N12" s="19">
        <f t="shared" si="0"/>
        <v>65</v>
      </c>
    </row>
    <row r="13" spans="1:14" x14ac:dyDescent="0.25">
      <c r="A13" s="4" t="s">
        <v>6</v>
      </c>
      <c r="B13" s="19">
        <f>IFERROR(VLOOKUP($A13,'[2]10'!$G$3:$O$51,2,FALSE),0)</f>
        <v>0</v>
      </c>
      <c r="C13" s="19">
        <f>IFERROR(VLOOKUP($A13,'[2]10'!$G$3:$O$51,3,FALSE),0)</f>
        <v>0</v>
      </c>
      <c r="D13" s="20">
        <f>IFERROR(VLOOKUP($A13,'[2]10'!$G$3:$O$51,4,FALSE),0)</f>
        <v>0</v>
      </c>
      <c r="E13" s="19">
        <f>IFERROR(VLOOKUP($A13,'[2]10'!$G$3:$O$51,5,FALSE),0)</f>
        <v>0</v>
      </c>
      <c r="F13" s="19">
        <f>IFERROR(VLOOKUP($A13,'[2]10'!$G$3:$O$51,6,FALSE),0)</f>
        <v>4</v>
      </c>
      <c r="G13" s="19">
        <f>IFERROR(VLOOKUP($A13,'[2]10'!$G$3:$O$51,7,FALSE),0)</f>
        <v>0</v>
      </c>
      <c r="H13" s="19">
        <f>IFERROR(VLOOKUP($A13,'[2]10'!$G$3:$O$51,8,FALSE),0)</f>
        <v>4</v>
      </c>
      <c r="I13" s="19"/>
      <c r="J13" s="19"/>
      <c r="K13" s="19"/>
      <c r="L13" s="19"/>
      <c r="M13" s="19"/>
      <c r="N13" s="19">
        <f t="shared" si="0"/>
        <v>8</v>
      </c>
    </row>
    <row r="14" spans="1:14" x14ac:dyDescent="0.25">
      <c r="A14" s="1" t="s">
        <v>4</v>
      </c>
      <c r="B14" s="19">
        <f>IFERROR(VLOOKUP($A14,'[2]10'!$G$3:$O$51,2,FALSE),0)</f>
        <v>0</v>
      </c>
      <c r="C14" s="19">
        <f>IFERROR(VLOOKUP($A14,'[2]10'!$G$3:$O$51,3,FALSE),0)</f>
        <v>0</v>
      </c>
      <c r="D14" s="20">
        <f>IFERROR(VLOOKUP($A14,'[2]10'!$G$3:$O$51,4,FALSE),0)</f>
        <v>0</v>
      </c>
      <c r="E14" s="19">
        <f>IFERROR(VLOOKUP($A14,'[2]10'!$G$3:$O$51,5,FALSE),0)</f>
        <v>2</v>
      </c>
      <c r="F14" s="19">
        <f>IFERROR(VLOOKUP($A14,'[2]10'!$G$3:$O$51,6,FALSE),0)</f>
        <v>5</v>
      </c>
      <c r="G14" s="19">
        <f>IFERROR(VLOOKUP($A14,'[2]10'!$G$3:$O$51,7,FALSE),0)</f>
        <v>40</v>
      </c>
      <c r="H14" s="19">
        <f>IFERROR(VLOOKUP($A14,'[2]10'!$G$3:$O$51,8,FALSE),0)</f>
        <v>1</v>
      </c>
      <c r="I14" s="19"/>
      <c r="J14" s="19"/>
      <c r="K14" s="19"/>
      <c r="L14" s="19"/>
      <c r="M14" s="19"/>
      <c r="N14" s="19">
        <f t="shared" si="0"/>
        <v>48</v>
      </c>
    </row>
    <row r="15" spans="1:14" x14ac:dyDescent="0.25">
      <c r="A15" s="3" t="s">
        <v>28</v>
      </c>
      <c r="B15" s="21">
        <f>IFERROR(VLOOKUP($A15,'[2]10'!$G$3:$O$51,2,FALSE),0)</f>
        <v>0</v>
      </c>
      <c r="C15" s="21">
        <f>IFERROR(VLOOKUP($A15,'[2]10'!$G$3:$O$51,3,FALSE),0)</f>
        <v>1</v>
      </c>
      <c r="D15" s="21">
        <f>IFERROR(VLOOKUP($A15,'[2]10'!$G$3:$O$51,4,FALSE),0)</f>
        <v>1</v>
      </c>
      <c r="E15" s="21">
        <f>IFERROR(VLOOKUP($A15,'[2]10'!$G$3:$O$51,5,FALSE),0)</f>
        <v>0</v>
      </c>
      <c r="F15" s="21">
        <f>IFERROR(VLOOKUP($A15,'[2]10'!$G$3:$O$51,6,FALSE),0)</f>
        <v>6</v>
      </c>
      <c r="G15" s="21">
        <f>IFERROR(VLOOKUP($A15,'[2]10'!$G$3:$O$51,7,FALSE),0)</f>
        <v>13</v>
      </c>
      <c r="H15" s="21">
        <f>IFERROR(VLOOKUP($A15,'[2]10'!$G$3:$O$51,8,FALSE),0)</f>
        <v>0</v>
      </c>
      <c r="I15" s="21"/>
      <c r="J15" s="21"/>
      <c r="K15" s="21"/>
      <c r="L15" s="21"/>
      <c r="M15" s="21"/>
      <c r="N15" s="19">
        <f t="shared" si="0"/>
        <v>21</v>
      </c>
    </row>
    <row r="16" spans="1:14" x14ac:dyDescent="0.25">
      <c r="A16" s="3" t="s">
        <v>27</v>
      </c>
      <c r="B16" s="21">
        <f>IFERROR(VLOOKUP($A16,'[2]10'!$G$3:$O$51,2,FALSE),0)</f>
        <v>1</v>
      </c>
      <c r="C16" s="21">
        <f>IFERROR(VLOOKUP($A16,'[2]10'!$G$3:$O$51,3,FALSE),0)</f>
        <v>0</v>
      </c>
      <c r="D16" s="21">
        <f>IFERROR(VLOOKUP($A16,'[2]10'!$G$3:$O$51,4,FALSE),0)</f>
        <v>0</v>
      </c>
      <c r="E16" s="21">
        <f>IFERROR(VLOOKUP($A16,'[2]10'!$G$3:$O$51,5,FALSE),0)</f>
        <v>0</v>
      </c>
      <c r="F16" s="21">
        <f>IFERROR(VLOOKUP($A16,'[2]10'!$G$3:$O$51,6,FALSE),0)</f>
        <v>0</v>
      </c>
      <c r="G16" s="21">
        <f>IFERROR(VLOOKUP($A16,'[2]10'!$G$3:$O$51,7,FALSE),0)</f>
        <v>0</v>
      </c>
      <c r="H16" s="21">
        <f>IFERROR(VLOOKUP($A16,'[2]10'!$G$3:$O$51,8,FALSE),0)</f>
        <v>0</v>
      </c>
      <c r="I16" s="21"/>
      <c r="J16" s="21"/>
      <c r="K16" s="21"/>
      <c r="L16" s="21"/>
      <c r="M16" s="21"/>
      <c r="N16" s="19">
        <f t="shared" si="0"/>
        <v>1</v>
      </c>
    </row>
    <row r="17" spans="1:14" ht="15.75" thickBot="1" x14ac:dyDescent="0.3">
      <c r="A17" s="3" t="s">
        <v>5</v>
      </c>
      <c r="B17" s="21">
        <f>IFERROR(VLOOKUP($A17,'[2]10'!$G$3:$O$51,2,FALSE),0)</f>
        <v>0</v>
      </c>
      <c r="C17" s="21">
        <f>IFERROR(VLOOKUP($A17,'[2]10'!$G$3:$O$51,3,FALSE),0)</f>
        <v>0</v>
      </c>
      <c r="D17" s="21">
        <f>IFERROR(VLOOKUP($A17,'[2]10'!$G$3:$O$51,4,FALSE),0)</f>
        <v>0</v>
      </c>
      <c r="E17" s="21">
        <f>IFERROR(VLOOKUP($A17,'[2]10'!$G$3:$O$51,5,FALSE),0)</f>
        <v>0</v>
      </c>
      <c r="F17" s="21">
        <f>IFERROR(VLOOKUP($A17,'[2]10'!$G$3:$O$51,6,FALSE),0)</f>
        <v>0</v>
      </c>
      <c r="G17" s="21">
        <f>IFERROR(VLOOKUP($A17,'[2]10'!$G$3:$O$51,7,FALSE),0)</f>
        <v>0</v>
      </c>
      <c r="H17" s="21">
        <f>IFERROR(VLOOKUP($A17,'[2]10'!$G$3:$O$51,8,FALSE),0)</f>
        <v>0</v>
      </c>
      <c r="I17" s="21"/>
      <c r="J17" s="21"/>
      <c r="K17" s="21"/>
      <c r="L17" s="21"/>
      <c r="M17" s="21"/>
      <c r="N17" s="19">
        <f t="shared" si="0"/>
        <v>0</v>
      </c>
    </row>
    <row r="18" spans="1:14" x14ac:dyDescent="0.25">
      <c r="A18" s="23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hidden="1" x14ac:dyDescent="0.25">
      <c r="A19" s="3" t="s">
        <v>55</v>
      </c>
      <c r="B19" s="21">
        <f>IFERROR(VLOOKUP($A19,'[2]10'!$G$3:$O$51,2,FALSE),0)</f>
        <v>0</v>
      </c>
      <c r="C19" s="21">
        <f>IFERROR(VLOOKUP($A19,'[2]10'!$G$3:$O$51,3,FALSE),0)</f>
        <v>0</v>
      </c>
      <c r="D19" s="22">
        <f>IFERROR(VLOOKUP($A19,'[2]10'!$G$3:$O$51,4,FALSE),0)</f>
        <v>0</v>
      </c>
      <c r="E19" s="22">
        <f>IFERROR(VLOOKUP($A19,'[2]10'!$G$3:$O$51,5,FALSE),0)</f>
        <v>0</v>
      </c>
      <c r="F19" s="22">
        <f>IFERROR(VLOOKUP($A19,'[2]10'!$G$3:$O$51,6,FALSE),0)</f>
        <v>0</v>
      </c>
      <c r="G19" s="22">
        <f>IFERROR(VLOOKUP($A19,'[2]10'!$G$3:$O$51,7,FALSE),0)</f>
        <v>0</v>
      </c>
      <c r="H19" s="22">
        <f>IFERROR(VLOOKUP($A19,'[2]10'!$G$3:$O$51,8,FALSE),0)</f>
        <v>0</v>
      </c>
      <c r="I19" s="22"/>
      <c r="J19" s="22"/>
      <c r="K19" s="22"/>
      <c r="L19" s="22"/>
      <c r="M19" s="22"/>
      <c r="N19" s="22">
        <f>SUM(B19:M19)</f>
        <v>0</v>
      </c>
    </row>
    <row r="20" spans="1:14" hidden="1" x14ac:dyDescent="0.25">
      <c r="A20" s="3" t="s">
        <v>56</v>
      </c>
      <c r="B20" s="21">
        <f>IFERROR(VLOOKUP($A20,'[2]10'!$G$3:$O$51,2,FALSE),0)</f>
        <v>0</v>
      </c>
      <c r="C20" s="21">
        <f>IFERROR(VLOOKUP($A20,'[2]10'!$G$3:$O$51,3,FALSE),0)</f>
        <v>0</v>
      </c>
      <c r="D20" s="22">
        <f>IFERROR(VLOOKUP($A20,'[2]10'!$G$3:$O$51,4,FALSE),0)</f>
        <v>0</v>
      </c>
      <c r="E20" s="22">
        <f>IFERROR(VLOOKUP($A20,'[2]10'!$G$3:$O$51,5,FALSE),0)</f>
        <v>0</v>
      </c>
      <c r="F20" s="22">
        <f>IFERROR(VLOOKUP($A20,'[2]10'!$G$3:$O$51,6,FALSE),0)</f>
        <v>0</v>
      </c>
      <c r="G20" s="22">
        <f>IFERROR(VLOOKUP($A20,'[2]10'!$G$3:$O$51,7,FALSE),0)</f>
        <v>0</v>
      </c>
      <c r="H20" s="22">
        <f>IFERROR(VLOOKUP($A20,'[2]10'!$G$3:$O$51,8,FALSE),0)</f>
        <v>0</v>
      </c>
      <c r="I20" s="22"/>
      <c r="J20" s="22"/>
      <c r="K20" s="22"/>
      <c r="L20" s="22"/>
      <c r="M20" s="22"/>
      <c r="N20" s="22">
        <f t="shared" ref="N20:N27" si="1">SUM(B20:M20)</f>
        <v>0</v>
      </c>
    </row>
    <row r="21" spans="1:14" hidden="1" x14ac:dyDescent="0.25">
      <c r="A21" s="3" t="s">
        <v>57</v>
      </c>
      <c r="B21" s="21">
        <f>IFERROR(VLOOKUP($A21,'[2]10'!$G$3:$O$51,2,FALSE),0)</f>
        <v>0</v>
      </c>
      <c r="C21" s="21">
        <f>IFERROR(VLOOKUP($A21,'[2]10'!$G$3:$O$51,3,FALSE),0)</f>
        <v>0</v>
      </c>
      <c r="D21" s="22">
        <f>IFERROR(VLOOKUP($A21,'[2]10'!$G$3:$O$51,4,FALSE),0)</f>
        <v>0</v>
      </c>
      <c r="E21" s="22">
        <f>IFERROR(VLOOKUP($A21,'[2]10'!$G$3:$O$51,5,FALSE),0)</f>
        <v>0</v>
      </c>
      <c r="F21" s="22">
        <f>IFERROR(VLOOKUP($A21,'[2]10'!$G$3:$O$51,6,FALSE),0)</f>
        <v>0</v>
      </c>
      <c r="G21" s="22">
        <f>IFERROR(VLOOKUP($A21,'[2]10'!$G$3:$O$51,7,FALSE),0)</f>
        <v>0</v>
      </c>
      <c r="H21" s="22">
        <f>IFERROR(VLOOKUP($A21,'[2]10'!$G$3:$O$51,8,FALSE),0)</f>
        <v>0</v>
      </c>
      <c r="I21" s="22"/>
      <c r="J21" s="22"/>
      <c r="K21" s="22"/>
      <c r="L21" s="22"/>
      <c r="M21" s="22"/>
      <c r="N21" s="22">
        <f t="shared" si="1"/>
        <v>0</v>
      </c>
    </row>
    <row r="22" spans="1:14" hidden="1" x14ac:dyDescent="0.25">
      <c r="A22" s="3" t="s">
        <v>35</v>
      </c>
      <c r="B22" s="21">
        <f>IFERROR(VLOOKUP($A22,'[2]10'!$G$3:$O$51,2,FALSE),0)</f>
        <v>0</v>
      </c>
      <c r="C22" s="21">
        <f>IFERROR(VLOOKUP($A22,'[2]10'!$G$3:$O$51,3,FALSE),0)</f>
        <v>0</v>
      </c>
      <c r="D22" s="21">
        <f>IFERROR(VLOOKUP($A22,'[2]10'!$G$3:$O$51,4,FALSE),0)</f>
        <v>0</v>
      </c>
      <c r="E22" s="21">
        <f>IFERROR(VLOOKUP($A22,'[2]10'!$G$3:$O$51,5,FALSE),0)</f>
        <v>0</v>
      </c>
      <c r="F22" s="21">
        <f>IFERROR(VLOOKUP($A22,'[2]10'!$G$3:$O$51,6,FALSE),0)</f>
        <v>0</v>
      </c>
      <c r="G22" s="21">
        <f>IFERROR(VLOOKUP($A22,'[2]10'!$G$3:$O$51,7,FALSE),0)</f>
        <v>0</v>
      </c>
      <c r="H22" s="21">
        <f>IFERROR(VLOOKUP($A22,'[2]10'!$G$3:$O$51,8,FALSE),0)</f>
        <v>0</v>
      </c>
      <c r="I22" s="21"/>
      <c r="J22" s="21"/>
      <c r="K22" s="21"/>
      <c r="L22" s="21"/>
      <c r="M22" s="21"/>
      <c r="N22" s="22">
        <f t="shared" si="1"/>
        <v>0</v>
      </c>
    </row>
    <row r="23" spans="1:14" x14ac:dyDescent="0.25">
      <c r="A23" s="3" t="s">
        <v>36</v>
      </c>
      <c r="B23" s="21">
        <f>IFERROR(VLOOKUP($A23,'[2]10'!$G$3:$O$51,2,FALSE),0)</f>
        <v>0</v>
      </c>
      <c r="C23" s="21">
        <f>IFERROR(VLOOKUP($A23,'[2]10'!$G$3:$O$51,3,FALSE),0)</f>
        <v>1</v>
      </c>
      <c r="D23" s="21">
        <f>IFERROR(VLOOKUP($A23,'[2]10'!$G$3:$O$51,4,FALSE),0)</f>
        <v>1</v>
      </c>
      <c r="E23" s="21">
        <f>IFERROR(VLOOKUP($A23,'[2]10'!$G$3:$O$51,5,FALSE),0)</f>
        <v>0</v>
      </c>
      <c r="F23" s="21">
        <f>IFERROR(VLOOKUP($A23,'[2]10'!$G$3:$O$51,6,FALSE),0)</f>
        <v>0</v>
      </c>
      <c r="G23" s="21">
        <f>IFERROR(VLOOKUP($A23,'[2]10'!$G$3:$O$51,7,FALSE),0)</f>
        <v>0</v>
      </c>
      <c r="H23" s="21">
        <f>IFERROR(VLOOKUP($A23,'[2]10'!$G$3:$O$51,8,FALSE),0)</f>
        <v>0</v>
      </c>
      <c r="I23" s="21"/>
      <c r="J23" s="21"/>
      <c r="K23" s="21"/>
      <c r="L23" s="21"/>
      <c r="M23" s="21"/>
      <c r="N23" s="22">
        <f t="shared" si="1"/>
        <v>2</v>
      </c>
    </row>
    <row r="24" spans="1:14" x14ac:dyDescent="0.25">
      <c r="A24" s="3" t="s">
        <v>37</v>
      </c>
      <c r="B24" s="21">
        <f>IFERROR(VLOOKUP($A24,'[2]10'!$G$3:$O$51,2,FALSE),0)</f>
        <v>0</v>
      </c>
      <c r="C24" s="21">
        <f>IFERROR(VLOOKUP($A24,'[2]10'!$G$3:$O$51,3,FALSE),0)</f>
        <v>0</v>
      </c>
      <c r="D24" s="21">
        <f>IFERROR(VLOOKUP($A24,'[2]10'!$G$3:$O$51,4,FALSE),0)</f>
        <v>0</v>
      </c>
      <c r="E24" s="21">
        <f>IFERROR(VLOOKUP($A24,'[2]10'!$G$3:$O$51,5,FALSE),0)</f>
        <v>0</v>
      </c>
      <c r="F24" s="21">
        <f>IFERROR(VLOOKUP($A24,'[2]10'!$G$3:$O$51,6,FALSE),0)</f>
        <v>0</v>
      </c>
      <c r="G24" s="21">
        <f>IFERROR(VLOOKUP($A24,'[2]10'!$G$3:$O$51,7,FALSE),0)</f>
        <v>0</v>
      </c>
      <c r="H24" s="21">
        <f>IFERROR(VLOOKUP($A24,'[2]10'!$G$3:$O$51,8,FALSE),0)</f>
        <v>0</v>
      </c>
      <c r="I24" s="21"/>
      <c r="J24" s="21"/>
      <c r="K24" s="21"/>
      <c r="L24" s="21"/>
      <c r="M24" s="21"/>
      <c r="N24" s="22">
        <f t="shared" si="1"/>
        <v>0</v>
      </c>
    </row>
    <row r="25" spans="1:14" x14ac:dyDescent="0.25">
      <c r="A25" s="3" t="s">
        <v>38</v>
      </c>
      <c r="B25" s="21">
        <f>IFERROR(VLOOKUP($A25,'[2]10'!$G$3:$O$51,2,FALSE),0)</f>
        <v>0</v>
      </c>
      <c r="C25" s="21">
        <f>IFERROR(VLOOKUP($A25,'[2]10'!$G$3:$O$51,3,FALSE),0)</f>
        <v>0</v>
      </c>
      <c r="D25" s="21">
        <f>IFERROR(VLOOKUP($A25,'[2]10'!$G$3:$O$51,4,FALSE),0)</f>
        <v>0</v>
      </c>
      <c r="E25" s="21">
        <f>IFERROR(VLOOKUP($A25,'[2]10'!$G$3:$O$51,5,FALSE),0)</f>
        <v>0</v>
      </c>
      <c r="F25" s="21">
        <f>IFERROR(VLOOKUP($A25,'[2]10'!$G$3:$O$51,6,FALSE),0)</f>
        <v>0</v>
      </c>
      <c r="G25" s="21">
        <f>IFERROR(VLOOKUP($A25,'[2]10'!$G$3:$O$51,7,FALSE),0)</f>
        <v>0</v>
      </c>
      <c r="H25" s="21">
        <f>IFERROR(VLOOKUP($A25,'[2]10'!$G$3:$O$51,8,FALSE),0)</f>
        <v>0</v>
      </c>
      <c r="I25" s="21"/>
      <c r="J25" s="21"/>
      <c r="K25" s="21"/>
      <c r="L25" s="21"/>
      <c r="M25" s="21"/>
      <c r="N25" s="22">
        <f t="shared" si="1"/>
        <v>0</v>
      </c>
    </row>
    <row r="26" spans="1:14" x14ac:dyDescent="0.25">
      <c r="A26" s="3" t="s">
        <v>39</v>
      </c>
      <c r="B26" s="21">
        <f>IFERROR(VLOOKUP($A26,'[2]10'!$G$3:$O$51,2,FALSE),0)</f>
        <v>0</v>
      </c>
      <c r="C26" s="21">
        <f>IFERROR(VLOOKUP($A26,'[2]10'!$G$3:$O$51,3,FALSE),0)</f>
        <v>0</v>
      </c>
      <c r="D26" s="21">
        <f>IFERROR(VLOOKUP($A26,'[2]10'!$G$3:$O$51,4,FALSE),0)</f>
        <v>0</v>
      </c>
      <c r="E26" s="21">
        <f>IFERROR(VLOOKUP($A26,'[2]10'!$G$3:$O$51,5,FALSE),0)</f>
        <v>0</v>
      </c>
      <c r="F26" s="21">
        <f>IFERROR(VLOOKUP($A26,'[2]10'!$G$3:$O$51,6,FALSE),0)</f>
        <v>0</v>
      </c>
      <c r="G26" s="21">
        <f>IFERROR(VLOOKUP($A26,'[2]10'!$G$3:$O$51,7,FALSE),0)</f>
        <v>0</v>
      </c>
      <c r="H26" s="21">
        <f>IFERROR(VLOOKUP($A26,'[2]10'!$G$3:$O$51,8,FALSE),0)</f>
        <v>0</v>
      </c>
      <c r="I26" s="21"/>
      <c r="J26" s="21"/>
      <c r="K26" s="21"/>
      <c r="L26" s="21"/>
      <c r="M26" s="21"/>
      <c r="N26" s="22">
        <f t="shared" si="1"/>
        <v>0</v>
      </c>
    </row>
    <row r="27" spans="1:14" x14ac:dyDescent="0.25">
      <c r="A27" s="3" t="s">
        <v>40</v>
      </c>
      <c r="B27" s="21">
        <f>IFERROR(VLOOKUP($A27,'[2]10'!$G$3:$O$51,2,FALSE),0)</f>
        <v>1</v>
      </c>
      <c r="C27" s="21">
        <f>IFERROR(VLOOKUP($A27,'[2]10'!$G$3:$O$51,3,FALSE),0)</f>
        <v>0</v>
      </c>
      <c r="D27" s="21">
        <f>IFERROR(VLOOKUP($A27,'[2]10'!$G$3:$O$51,4,FALSE),0)</f>
        <v>0</v>
      </c>
      <c r="E27" s="21">
        <f>IFERROR(VLOOKUP($A27,'[2]10'!$G$3:$O$51,5,FALSE),0)</f>
        <v>0</v>
      </c>
      <c r="F27" s="21">
        <f>IFERROR(VLOOKUP($A27,'[2]10'!$G$3:$O$51,6,FALSE),0)</f>
        <v>0</v>
      </c>
      <c r="G27" s="21">
        <f>IFERROR(VLOOKUP($A27,'[2]10'!$G$3:$O$51,7,FALSE),0)</f>
        <v>0</v>
      </c>
      <c r="H27" s="21">
        <f>IFERROR(VLOOKUP($A27,'[2]10'!$G$3:$O$51,8,FALSE),0)</f>
        <v>0</v>
      </c>
      <c r="I27" s="21"/>
      <c r="J27" s="21"/>
      <c r="K27" s="21"/>
      <c r="L27" s="21"/>
      <c r="M27" s="21"/>
      <c r="N27" s="22">
        <f t="shared" si="1"/>
        <v>1</v>
      </c>
    </row>
  </sheetData>
  <mergeCells count="3">
    <mergeCell ref="A1:A3"/>
    <mergeCell ref="B1:N2"/>
    <mergeCell ref="B18:N18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18.42578125" bestFit="1" customWidth="1"/>
    <col min="7" max="7" width="13.85546875" bestFit="1" customWidth="1"/>
    <col min="8" max="8" width="11.7109375" bestFit="1" customWidth="1"/>
    <col min="9" max="9" width="10.140625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customWidth="1"/>
    <col min="16" max="16" width="10.7109375" customWidth="1"/>
    <col min="17" max="17" width="9.85546875" customWidth="1"/>
    <col min="18" max="18" width="8.85546875" customWidth="1"/>
    <col min="19" max="19" width="12.7109375" bestFit="1" customWidth="1"/>
    <col min="20" max="20" width="7" customWidth="1"/>
    <col min="21" max="21" width="9.28515625" customWidth="1"/>
    <col min="22" max="22" width="9.5703125" customWidth="1"/>
    <col min="23" max="23" width="11.7109375" bestFit="1" customWidth="1"/>
    <col min="24" max="24" width="10.85546875" customWidth="1"/>
    <col min="25" max="25" width="7.140625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0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0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150</v>
      </c>
      <c r="F4" s="31" t="s">
        <v>104</v>
      </c>
      <c r="G4" s="32">
        <v>73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0</v>
      </c>
      <c r="F5" s="31" t="s">
        <v>97</v>
      </c>
      <c r="G5" s="32">
        <v>1052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0</v>
      </c>
      <c r="F6" s="31" t="s">
        <v>103</v>
      </c>
      <c r="G6" s="32">
        <v>236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0</v>
      </c>
      <c r="F7" s="31" t="s">
        <v>99</v>
      </c>
      <c r="G7" s="32">
        <v>1361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0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0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0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0</v>
      </c>
      <c r="F11" s="31" t="s">
        <v>87</v>
      </c>
      <c r="G11" s="32">
        <v>0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0</v>
      </c>
      <c r="F12" s="31" t="s">
        <v>80</v>
      </c>
      <c r="G12" s="32">
        <v>8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0</v>
      </c>
      <c r="F13" s="31" t="s">
        <v>75</v>
      </c>
      <c r="G13" s="32">
        <v>829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1</v>
      </c>
      <c r="F14" s="31" t="s">
        <v>107</v>
      </c>
      <c r="G14" s="32">
        <v>0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0</v>
      </c>
      <c r="F15" s="31" t="s">
        <v>106</v>
      </c>
      <c r="G15" s="32">
        <v>0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0</v>
      </c>
      <c r="F16" s="31" t="s">
        <v>109</v>
      </c>
      <c r="G16" s="32">
        <v>1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0</v>
      </c>
      <c r="F17" s="31" t="s">
        <v>105</v>
      </c>
      <c r="G17" s="32">
        <v>2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127</v>
      </c>
      <c r="F18" s="31" t="s">
        <v>108</v>
      </c>
      <c r="G18" s="32">
        <v>0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0</v>
      </c>
      <c r="F19" s="31" t="s">
        <v>84</v>
      </c>
      <c r="G19" s="32">
        <v>48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0</v>
      </c>
      <c r="F20" s="31" t="s">
        <v>76</v>
      </c>
      <c r="G20" s="32">
        <v>0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0</v>
      </c>
      <c r="F21" s="31" t="s">
        <v>74</v>
      </c>
      <c r="G21" s="32">
        <v>211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0</v>
      </c>
      <c r="F22" s="31" t="s">
        <v>86</v>
      </c>
      <c r="G22" s="32">
        <v>1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2</v>
      </c>
      <c r="F23" s="31" t="s">
        <v>82</v>
      </c>
      <c r="G23" s="32">
        <v>22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1</v>
      </c>
      <c r="F24" s="31" t="s">
        <v>79</v>
      </c>
      <c r="G24" s="32">
        <v>141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0</v>
      </c>
      <c r="F25" s="31" t="s">
        <v>78</v>
      </c>
      <c r="G25" s="32">
        <v>0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0</v>
      </c>
      <c r="F26" s="31" t="s">
        <v>81</v>
      </c>
      <c r="G26" s="32">
        <v>65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1</v>
      </c>
      <c r="F27" s="31" t="s">
        <v>83</v>
      </c>
      <c r="G27" s="32">
        <v>0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0</v>
      </c>
      <c r="F28" s="31" t="s">
        <v>85</v>
      </c>
      <c r="G28" s="32">
        <v>21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0</v>
      </c>
      <c r="F29" s="31" t="s">
        <v>77</v>
      </c>
      <c r="G29" s="32">
        <v>12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0</v>
      </c>
      <c r="F30" s="31" t="s">
        <v>99</v>
      </c>
      <c r="G30" s="32">
        <v>1361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0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160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0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0</v>
      </c>
      <c r="F35" s="31" t="s">
        <v>90</v>
      </c>
      <c r="G35" s="32">
        <v>0</v>
      </c>
      <c r="H35" s="32">
        <v>0</v>
      </c>
      <c r="I35" s="32">
        <v>150</v>
      </c>
      <c r="J35" s="32">
        <v>0</v>
      </c>
      <c r="K35" s="32">
        <v>0</v>
      </c>
      <c r="L35" s="32">
        <v>1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1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152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0</v>
      </c>
      <c r="F36" s="31" t="s">
        <v>91</v>
      </c>
      <c r="G36" s="32">
        <v>0</v>
      </c>
      <c r="H36" s="32">
        <v>0</v>
      </c>
      <c r="I36" s="32">
        <v>127</v>
      </c>
      <c r="J36" s="32">
        <v>0</v>
      </c>
      <c r="K36" s="32">
        <v>0</v>
      </c>
      <c r="L36" s="32">
        <v>0</v>
      </c>
      <c r="M36" s="32">
        <v>1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2</v>
      </c>
      <c r="T36" s="32">
        <v>0</v>
      </c>
      <c r="U36" s="32">
        <v>0</v>
      </c>
      <c r="V36" s="32">
        <v>1</v>
      </c>
      <c r="W36" s="32">
        <v>0</v>
      </c>
      <c r="X36" s="32">
        <v>1</v>
      </c>
      <c r="Y36" s="32">
        <v>0</v>
      </c>
      <c r="Z36" s="32">
        <v>132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4</v>
      </c>
      <c r="F37" s="31" t="s">
        <v>92</v>
      </c>
      <c r="G37" s="32">
        <v>0</v>
      </c>
      <c r="H37" s="32">
        <v>0</v>
      </c>
      <c r="I37" s="32">
        <v>160</v>
      </c>
      <c r="J37" s="32">
        <v>0</v>
      </c>
      <c r="K37" s="32">
        <v>0</v>
      </c>
      <c r="L37" s="32">
        <v>0</v>
      </c>
      <c r="M37" s="32">
        <v>1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4</v>
      </c>
      <c r="T37" s="32">
        <v>0</v>
      </c>
      <c r="U37" s="32">
        <v>0</v>
      </c>
      <c r="V37" s="32">
        <v>5</v>
      </c>
      <c r="W37" s="32">
        <v>0</v>
      </c>
      <c r="X37" s="32">
        <v>1</v>
      </c>
      <c r="Y37" s="32">
        <v>0</v>
      </c>
      <c r="Z37" s="32">
        <v>171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5</v>
      </c>
      <c r="F38" s="31" t="s">
        <v>93</v>
      </c>
      <c r="G38" s="32">
        <v>0</v>
      </c>
      <c r="H38" s="32">
        <v>0</v>
      </c>
      <c r="I38" s="32">
        <v>130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2</v>
      </c>
      <c r="P38" s="32">
        <v>0</v>
      </c>
      <c r="Q38" s="32">
        <v>0</v>
      </c>
      <c r="R38" s="32">
        <v>0</v>
      </c>
      <c r="S38" s="32">
        <v>0</v>
      </c>
      <c r="T38" s="32">
        <v>65</v>
      </c>
      <c r="U38" s="32">
        <v>0</v>
      </c>
      <c r="V38" s="32">
        <v>25</v>
      </c>
      <c r="W38" s="32">
        <v>0</v>
      </c>
      <c r="X38" s="32">
        <v>0</v>
      </c>
      <c r="Y38" s="32">
        <v>0</v>
      </c>
      <c r="Z38" s="32">
        <v>222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0</v>
      </c>
      <c r="F39" s="31" t="s">
        <v>94</v>
      </c>
      <c r="G39" s="32">
        <v>0</v>
      </c>
      <c r="H39" s="32">
        <v>4</v>
      </c>
      <c r="I39" s="32">
        <v>76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5</v>
      </c>
      <c r="P39" s="32">
        <v>0</v>
      </c>
      <c r="Q39" s="32">
        <v>56</v>
      </c>
      <c r="R39" s="32">
        <v>0</v>
      </c>
      <c r="S39" s="32">
        <v>4</v>
      </c>
      <c r="T39" s="32">
        <v>20</v>
      </c>
      <c r="U39" s="32">
        <v>0</v>
      </c>
      <c r="V39" s="32">
        <v>13</v>
      </c>
      <c r="W39" s="32">
        <v>0</v>
      </c>
      <c r="X39" s="32">
        <v>6</v>
      </c>
      <c r="Y39" s="32">
        <v>0</v>
      </c>
      <c r="Z39" s="32">
        <v>184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0</v>
      </c>
      <c r="F40" s="31" t="s">
        <v>95</v>
      </c>
      <c r="G40" s="32">
        <v>0</v>
      </c>
      <c r="H40" s="32">
        <v>0</v>
      </c>
      <c r="I40" s="32">
        <v>72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40</v>
      </c>
      <c r="P40" s="32">
        <v>0</v>
      </c>
      <c r="Q40" s="32">
        <v>45</v>
      </c>
      <c r="R40" s="32">
        <v>0</v>
      </c>
      <c r="S40" s="32">
        <v>6</v>
      </c>
      <c r="T40" s="32">
        <v>11</v>
      </c>
      <c r="U40" s="32">
        <v>0</v>
      </c>
      <c r="V40" s="32">
        <v>12</v>
      </c>
      <c r="W40" s="32">
        <v>0</v>
      </c>
      <c r="X40" s="32">
        <v>13</v>
      </c>
      <c r="Y40" s="32">
        <v>7</v>
      </c>
      <c r="Z40" s="32">
        <v>206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1</v>
      </c>
      <c r="F41" s="31" t="s">
        <v>126</v>
      </c>
      <c r="G41" s="32">
        <v>0</v>
      </c>
      <c r="H41" s="32">
        <v>4</v>
      </c>
      <c r="I41" s="32">
        <v>114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</v>
      </c>
      <c r="P41" s="32">
        <v>0</v>
      </c>
      <c r="Q41" s="32">
        <v>110</v>
      </c>
      <c r="R41" s="32">
        <v>0</v>
      </c>
      <c r="S41" s="32">
        <v>6</v>
      </c>
      <c r="T41" s="32">
        <v>45</v>
      </c>
      <c r="U41" s="32">
        <v>0</v>
      </c>
      <c r="V41" s="32">
        <v>9</v>
      </c>
      <c r="W41" s="32">
        <v>0</v>
      </c>
      <c r="X41" s="32">
        <v>0</v>
      </c>
      <c r="Y41" s="32">
        <v>5</v>
      </c>
      <c r="Z41" s="32">
        <v>294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0</v>
      </c>
      <c r="F42" s="31" t="s">
        <v>99</v>
      </c>
      <c r="G42" s="32">
        <v>0</v>
      </c>
      <c r="H42" s="32">
        <v>8</v>
      </c>
      <c r="I42" s="32">
        <v>829</v>
      </c>
      <c r="J42" s="32">
        <v>0</v>
      </c>
      <c r="K42" s="32">
        <v>0</v>
      </c>
      <c r="L42" s="32">
        <v>1</v>
      </c>
      <c r="M42" s="32">
        <v>2</v>
      </c>
      <c r="N42" s="32">
        <v>0</v>
      </c>
      <c r="O42" s="32">
        <v>48</v>
      </c>
      <c r="P42" s="32">
        <v>0</v>
      </c>
      <c r="Q42" s="32">
        <v>211</v>
      </c>
      <c r="R42" s="32">
        <v>1</v>
      </c>
      <c r="S42" s="32">
        <v>22</v>
      </c>
      <c r="T42" s="32">
        <v>141</v>
      </c>
      <c r="U42" s="32">
        <v>0</v>
      </c>
      <c r="V42" s="32">
        <v>65</v>
      </c>
      <c r="W42" s="32">
        <v>0</v>
      </c>
      <c r="X42" s="32">
        <v>21</v>
      </c>
      <c r="Y42" s="32">
        <v>12</v>
      </c>
      <c r="Z42" s="32">
        <v>1361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0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0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0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130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0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0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65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0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0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25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0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2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0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0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0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56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0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76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0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0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20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0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4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13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4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5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6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0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0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45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0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72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7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0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11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0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6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12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0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40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13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0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0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0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0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0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0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1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1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0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0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0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0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1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0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0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0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0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0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0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0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0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0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0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0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0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0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0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0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0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0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0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0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110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0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114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5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0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45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6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9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4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1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0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0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0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0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0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0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0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0</v>
      </c>
    </row>
  </sheetData>
  <pageMargins left="0.7" right="0.7" top="0.75" bottom="0.75" header="0.3" footer="0.3"/>
  <tableParts count="1">
    <tablePart r:id="rId4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style="5" bestFit="1" customWidth="1"/>
    <col min="2" max="2" width="8.85546875" style="5" bestFit="1" customWidth="1"/>
    <col min="3" max="3" width="11.5703125" style="5" bestFit="1" customWidth="1"/>
    <col min="4" max="4" width="8.85546875" style="5" bestFit="1" customWidth="1"/>
    <col min="5" max="6" width="7.42578125" style="5" bestFit="1" customWidth="1"/>
    <col min="7" max="7" width="7.28515625" style="5" bestFit="1" customWidth="1"/>
    <col min="8" max="8" width="7" style="5" customWidth="1"/>
    <col min="9" max="9" width="9.85546875" style="5" hidden="1" customWidth="1"/>
    <col min="10" max="10" width="9.5703125" style="5" hidden="1" customWidth="1"/>
    <col min="11" max="11" width="11" style="5" hidden="1" customWidth="1"/>
    <col min="12" max="12" width="9.85546875" style="5" hidden="1" customWidth="1"/>
    <col min="13" max="13" width="9.140625" style="5" hidden="1" customWidth="1"/>
    <col min="14" max="16384" width="11.42578125" style="5"/>
  </cols>
  <sheetData>
    <row r="1" spans="1:14" x14ac:dyDescent="0.25">
      <c r="A1" s="39" t="s">
        <v>0</v>
      </c>
      <c r="B1" s="42" t="s">
        <v>69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27" customHeight="1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>
        <f>IFERROR(VLOOKUP($A4,'[2]11'!$G$3:$O$39,2,FALSE),0)</f>
        <v>0</v>
      </c>
      <c r="C4" s="19">
        <f>IFERROR(VLOOKUP($A4,'[2]11'!$G$3:$O$39,3,FALSE),0)</f>
        <v>0</v>
      </c>
      <c r="D4" s="19">
        <f>IFERROR(VLOOKUP($A4,'[2]11'!$G$3:$O$39,4,FALSE),0)</f>
        <v>0</v>
      </c>
      <c r="E4" s="19">
        <f>IFERROR(VLOOKUP($A4,'[2]11'!$G$3:$O$39,5,FALSE),0)</f>
        <v>15</v>
      </c>
      <c r="F4" s="19">
        <f>IFERROR(VLOOKUP($A4,'[2]11'!$G$3:$O$39,6,FALSE),0)</f>
        <v>9</v>
      </c>
      <c r="G4" s="19">
        <f>IFERROR(VLOOKUP($A4,'[2]11'!$G$3:$O$39,7,FALSE),0)</f>
        <v>3</v>
      </c>
      <c r="H4" s="19">
        <f>IFERROR(VLOOKUP($A4,'[2]11'!$G$3:$O$39,8,FALSE),0)</f>
        <v>30</v>
      </c>
      <c r="I4" s="19"/>
      <c r="J4" s="19"/>
      <c r="K4" s="19"/>
      <c r="L4" s="19"/>
      <c r="M4" s="19"/>
      <c r="N4" s="19">
        <f>SUM(B4:M4)</f>
        <v>57</v>
      </c>
    </row>
    <row r="5" spans="1:14" x14ac:dyDescent="0.25">
      <c r="A5" s="1" t="s">
        <v>102</v>
      </c>
      <c r="B5" s="19">
        <f>IFERROR(VLOOKUP($A5,'[2]11'!$G$3:$O$39,2,FALSE),0)</f>
        <v>0</v>
      </c>
      <c r="C5" s="19">
        <f>IFERROR(VLOOKUP($A5,'[2]11'!$G$3:$O$39,3,FALSE),0)</f>
        <v>0</v>
      </c>
      <c r="D5" s="19">
        <f>IFERROR(VLOOKUP($A5,'[2]11'!$G$3:$O$39,4,FALSE),0)</f>
        <v>0</v>
      </c>
      <c r="E5" s="19">
        <f>IFERROR(VLOOKUP($A5,'[2]11'!$G$3:$O$39,5,FALSE),0)</f>
        <v>0</v>
      </c>
      <c r="F5" s="19">
        <f>IFERROR(VLOOKUP($A5,'[2]11'!$G$3:$O$39,6,FALSE),0)</f>
        <v>0</v>
      </c>
      <c r="G5" s="19">
        <f>IFERROR(VLOOKUP($A5,'[2]11'!$G$3:$O$39,7,FALSE),0)</f>
        <v>0</v>
      </c>
      <c r="H5" s="19">
        <f>IFERROR(VLOOKUP($A5,'[2]11'!$G$3:$O$39,8,FALSE),0)</f>
        <v>0</v>
      </c>
      <c r="I5" s="19"/>
      <c r="J5" s="19"/>
      <c r="K5" s="19"/>
      <c r="L5" s="19"/>
      <c r="M5" s="19"/>
      <c r="N5" s="19">
        <f t="shared" ref="N5:N17" si="0">SUM(B5:M5)</f>
        <v>0</v>
      </c>
    </row>
    <row r="6" spans="1:14" x14ac:dyDescent="0.25">
      <c r="A6" s="2" t="s">
        <v>3</v>
      </c>
      <c r="B6" s="19">
        <f>IFERROR(VLOOKUP($A6,'[2]11'!$G$3:$O$39,2,FALSE),0)</f>
        <v>17</v>
      </c>
      <c r="C6" s="19">
        <f>IFERROR(VLOOKUP($A6,'[2]11'!$G$3:$O$39,3,FALSE),0)</f>
        <v>21</v>
      </c>
      <c r="D6" s="19">
        <f>IFERROR(VLOOKUP($A6,'[2]11'!$G$3:$O$39,4,FALSE),0)</f>
        <v>22</v>
      </c>
      <c r="E6" s="19">
        <f>IFERROR(VLOOKUP($A6,'[2]11'!$G$3:$O$39,5,FALSE),0)</f>
        <v>19</v>
      </c>
      <c r="F6" s="19">
        <f>IFERROR(VLOOKUP($A6,'[2]11'!$G$3:$O$39,6,FALSE),0)</f>
        <v>18</v>
      </c>
      <c r="G6" s="19">
        <f>IFERROR(VLOOKUP($A6,'[2]11'!$G$3:$O$39,7,FALSE),0)</f>
        <v>15</v>
      </c>
      <c r="H6" s="19">
        <f>IFERROR(VLOOKUP($A6,'[2]11'!$G$3:$O$39,8,FALSE),0)</f>
        <v>7</v>
      </c>
      <c r="I6" s="19"/>
      <c r="J6" s="19"/>
      <c r="K6" s="19"/>
      <c r="L6" s="19"/>
      <c r="M6" s="19"/>
      <c r="N6" s="19">
        <f t="shared" si="0"/>
        <v>119</v>
      </c>
    </row>
    <row r="7" spans="1:14" x14ac:dyDescent="0.25">
      <c r="A7" s="2" t="s">
        <v>30</v>
      </c>
      <c r="B7" s="19">
        <f>IFERROR(VLOOKUP($A7,'[2]11'!$G$3:$O$39,2,FALSE),0)</f>
        <v>0</v>
      </c>
      <c r="C7" s="19">
        <f>IFERROR(VLOOKUP($A7,'[2]11'!$G$3:$O$39,3,FALSE),0)</f>
        <v>0</v>
      </c>
      <c r="D7" s="19">
        <f>IFERROR(VLOOKUP($A7,'[2]11'!$G$3:$O$39,4,FALSE),0)</f>
        <v>0</v>
      </c>
      <c r="E7" s="19">
        <f>IFERROR(VLOOKUP($A7,'[2]11'!$G$3:$O$39,5,FALSE),0)</f>
        <v>0</v>
      </c>
      <c r="F7" s="19">
        <f>IFERROR(VLOOKUP($A7,'[2]11'!$G$3:$O$39,6,FALSE),0)</f>
        <v>0</v>
      </c>
      <c r="G7" s="19">
        <f>IFERROR(VLOOKUP($A7,'[2]11'!$G$3:$O$39,7,FALSE),0)</f>
        <v>0</v>
      </c>
      <c r="H7" s="19">
        <f>IFERROR(VLOOKUP($A7,'[2]11'!$G$3:$O$39,8,FALSE),0)</f>
        <v>1</v>
      </c>
      <c r="I7" s="19"/>
      <c r="J7" s="19"/>
      <c r="K7" s="19"/>
      <c r="L7" s="19"/>
      <c r="M7" s="19"/>
      <c r="N7" s="19">
        <f t="shared" si="0"/>
        <v>1</v>
      </c>
    </row>
    <row r="8" spans="1:14" x14ac:dyDescent="0.25">
      <c r="A8" s="2" t="s">
        <v>31</v>
      </c>
      <c r="B8" s="19">
        <f>IFERROR(VLOOKUP($A8,'[2]11'!$G$3:$O$39,2,FALSE),0)</f>
        <v>0</v>
      </c>
      <c r="C8" s="19">
        <f>IFERROR(VLOOKUP($A8,'[2]11'!$G$3:$O$39,3,FALSE),0)</f>
        <v>0</v>
      </c>
      <c r="D8" s="19">
        <f>IFERROR(VLOOKUP($A8,'[2]11'!$G$3:$O$39,4,FALSE),0)</f>
        <v>0</v>
      </c>
      <c r="E8" s="19">
        <f>IFERROR(VLOOKUP($A8,'[2]11'!$G$3:$O$39,5,FALSE),0)</f>
        <v>0</v>
      </c>
      <c r="F8" s="19">
        <f>IFERROR(VLOOKUP($A8,'[2]11'!$G$3:$O$39,6,FALSE),0)</f>
        <v>0</v>
      </c>
      <c r="G8" s="19">
        <f>IFERROR(VLOOKUP($A8,'[2]11'!$G$3:$O$39,7,FALSE),0)</f>
        <v>0</v>
      </c>
      <c r="H8" s="19">
        <f>IFERROR(VLOOKUP($A8,'[2]11'!$G$3:$O$39,8,FALSE),0)</f>
        <v>0</v>
      </c>
      <c r="I8" s="19"/>
      <c r="J8" s="19"/>
      <c r="K8" s="19"/>
      <c r="L8" s="19"/>
      <c r="M8" s="19"/>
      <c r="N8" s="19">
        <f t="shared" si="0"/>
        <v>0</v>
      </c>
    </row>
    <row r="9" spans="1:14" x14ac:dyDescent="0.25">
      <c r="A9" s="2" t="s">
        <v>32</v>
      </c>
      <c r="B9" s="19">
        <f>IFERROR(VLOOKUP($A9,'[2]11'!$G$3:$O$39,2,FALSE),0)</f>
        <v>0</v>
      </c>
      <c r="C9" s="19">
        <f>IFERROR(VLOOKUP($A9,'[2]11'!$G$3:$O$39,3,FALSE),0)</f>
        <v>0</v>
      </c>
      <c r="D9" s="19">
        <f>IFERROR(VLOOKUP($A9,'[2]11'!$G$3:$O$39,4,FALSE),0)</f>
        <v>0</v>
      </c>
      <c r="E9" s="19">
        <f>IFERROR(VLOOKUP($A9,'[2]11'!$G$3:$O$39,5,FALSE),0)</f>
        <v>1</v>
      </c>
      <c r="F9" s="19">
        <f>IFERROR(VLOOKUP($A9,'[2]11'!$G$3:$O$39,6,FALSE),0)</f>
        <v>1</v>
      </c>
      <c r="G9" s="19">
        <f>IFERROR(VLOOKUP($A9,'[2]11'!$G$3:$O$39,7,FALSE),0)</f>
        <v>4</v>
      </c>
      <c r="H9" s="19">
        <f>IFERROR(VLOOKUP($A9,'[2]11'!$G$3:$O$39,8,FALSE),0)</f>
        <v>3</v>
      </c>
      <c r="I9" s="19"/>
      <c r="J9" s="19"/>
      <c r="K9" s="19"/>
      <c r="L9" s="19"/>
      <c r="M9" s="19"/>
      <c r="N9" s="19">
        <f t="shared" si="0"/>
        <v>9</v>
      </c>
    </row>
    <row r="10" spans="1:14" x14ac:dyDescent="0.25">
      <c r="A10" s="3" t="s">
        <v>8</v>
      </c>
      <c r="B10" s="19">
        <f>IFERROR(VLOOKUP($A10,'[2]11'!$G$3:$O$39,2,FALSE),0)</f>
        <v>0</v>
      </c>
      <c r="C10" s="19">
        <f>IFERROR(VLOOKUP($A10,'[2]11'!$G$3:$O$39,3,FALSE),0)</f>
        <v>0</v>
      </c>
      <c r="D10" s="20">
        <f>IFERROR(VLOOKUP($A10,'[2]11'!$G$3:$O$39,4,FALSE),0)</f>
        <v>0</v>
      </c>
      <c r="E10" s="20">
        <f>IFERROR(VLOOKUP($A10,'[2]11'!$G$3:$O$39,5,FALSE),0)</f>
        <v>0</v>
      </c>
      <c r="F10" s="20">
        <f>IFERROR(VLOOKUP($A10,'[2]11'!$G$3:$O$39,6,FALSE),0)</f>
        <v>0</v>
      </c>
      <c r="G10" s="20">
        <f>IFERROR(VLOOKUP($A10,'[2]11'!$G$3:$O$39,7,FALSE),0)</f>
        <v>0</v>
      </c>
      <c r="H10" s="20">
        <f>IFERROR(VLOOKUP($A10,'[2]11'!$G$3:$O$39,8,FALSE),0)</f>
        <v>0</v>
      </c>
      <c r="I10" s="20"/>
      <c r="J10" s="20"/>
      <c r="K10" s="20"/>
      <c r="L10" s="20"/>
      <c r="M10" s="20"/>
      <c r="N10" s="19">
        <f t="shared" si="0"/>
        <v>0</v>
      </c>
    </row>
    <row r="11" spans="1:14" x14ac:dyDescent="0.25">
      <c r="A11" s="1" t="s">
        <v>33</v>
      </c>
      <c r="B11" s="19">
        <f>IFERROR(VLOOKUP($A11,'[2]11'!$G$3:$O$39,2,FALSE),0)</f>
        <v>0</v>
      </c>
      <c r="C11" s="19">
        <f>IFERROR(VLOOKUP($A11,'[2]11'!$G$3:$O$39,3,FALSE),0)</f>
        <v>0</v>
      </c>
      <c r="D11" s="19">
        <f>IFERROR(VLOOKUP($A11,'[2]11'!$G$3:$O$39,4,FALSE),0)</f>
        <v>0</v>
      </c>
      <c r="E11" s="19">
        <f>IFERROR(VLOOKUP($A11,'[2]11'!$G$3:$O$39,5,FALSE),0)</f>
        <v>0</v>
      </c>
      <c r="F11" s="19">
        <f>IFERROR(VLOOKUP($A11,'[2]11'!$G$3:$O$39,6,FALSE),0)</f>
        <v>5</v>
      </c>
      <c r="G11" s="19">
        <f>IFERROR(VLOOKUP($A11,'[2]11'!$G$3:$O$39,7,FALSE),0)</f>
        <v>2</v>
      </c>
      <c r="H11" s="19">
        <f>IFERROR(VLOOKUP($A11,'[2]11'!$G$3:$O$39,8,FALSE),0)</f>
        <v>3</v>
      </c>
      <c r="I11" s="19"/>
      <c r="J11" s="19"/>
      <c r="K11" s="19"/>
      <c r="L11" s="19"/>
      <c r="M11" s="19"/>
      <c r="N11" s="19">
        <f t="shared" si="0"/>
        <v>10</v>
      </c>
    </row>
    <row r="12" spans="1:14" x14ac:dyDescent="0.25">
      <c r="A12" s="3" t="s">
        <v>7</v>
      </c>
      <c r="B12" s="19">
        <f>IFERROR(VLOOKUP($A12,'[2]11'!$G$3:$O$39,2,FALSE),0)</f>
        <v>0</v>
      </c>
      <c r="C12" s="19">
        <f>IFERROR(VLOOKUP($A12,'[2]11'!$G$3:$O$39,3,FALSE),0)</f>
        <v>0</v>
      </c>
      <c r="D12" s="20">
        <f>IFERROR(VLOOKUP($A12,'[2]11'!$G$3:$O$39,4,FALSE),0)</f>
        <v>0</v>
      </c>
      <c r="E12" s="20">
        <f>IFERROR(VLOOKUP($A12,'[2]11'!$G$3:$O$39,5,FALSE),0)</f>
        <v>4</v>
      </c>
      <c r="F12" s="20">
        <f>IFERROR(VLOOKUP($A12,'[2]11'!$G$3:$O$39,6,FALSE),0)</f>
        <v>4</v>
      </c>
      <c r="G12" s="20">
        <f>IFERROR(VLOOKUP($A12,'[2]11'!$G$3:$O$39,7,FALSE),0)</f>
        <v>2</v>
      </c>
      <c r="H12" s="20">
        <f>IFERROR(VLOOKUP($A12,'[2]11'!$G$3:$O$39,8,FALSE),0)</f>
        <v>5</v>
      </c>
      <c r="I12" s="20"/>
      <c r="J12" s="20"/>
      <c r="K12" s="20"/>
      <c r="L12" s="20"/>
      <c r="M12" s="20"/>
      <c r="N12" s="19">
        <f t="shared" si="0"/>
        <v>15</v>
      </c>
    </row>
    <row r="13" spans="1:14" x14ac:dyDescent="0.25">
      <c r="A13" s="4" t="s">
        <v>6</v>
      </c>
      <c r="B13" s="19">
        <f>IFERROR(VLOOKUP($A13,'[2]11'!$G$3:$O$39,2,FALSE),0)</f>
        <v>0</v>
      </c>
      <c r="C13" s="19">
        <f>IFERROR(VLOOKUP($A13,'[2]11'!$G$3:$O$39,3,FALSE),0)</f>
        <v>0</v>
      </c>
      <c r="D13" s="20">
        <f>IFERROR(VLOOKUP($A13,'[2]11'!$G$3:$O$39,4,FALSE),0)</f>
        <v>0</v>
      </c>
      <c r="E13" s="19">
        <f>IFERROR(VLOOKUP($A13,'[2]11'!$G$3:$O$39,5,FALSE),0)</f>
        <v>0</v>
      </c>
      <c r="F13" s="19">
        <f>IFERROR(VLOOKUP($A13,'[2]11'!$G$3:$O$39,6,FALSE),0)</f>
        <v>1</v>
      </c>
      <c r="G13" s="19">
        <f>IFERROR(VLOOKUP($A13,'[2]11'!$G$3:$O$39,7,FALSE),0)</f>
        <v>0</v>
      </c>
      <c r="H13" s="19">
        <f>IFERROR(VLOOKUP($A13,'[2]11'!$G$3:$O$39,8,FALSE),0)</f>
        <v>0</v>
      </c>
      <c r="I13" s="19"/>
      <c r="J13" s="19"/>
      <c r="K13" s="19"/>
      <c r="L13" s="19"/>
      <c r="M13" s="19"/>
      <c r="N13" s="19">
        <f t="shared" si="0"/>
        <v>1</v>
      </c>
    </row>
    <row r="14" spans="1:14" x14ac:dyDescent="0.25">
      <c r="A14" s="1" t="s">
        <v>4</v>
      </c>
      <c r="B14" s="19">
        <f>IFERROR(VLOOKUP($A14,'[2]11'!$G$3:$O$39,2,FALSE),0)</f>
        <v>0</v>
      </c>
      <c r="C14" s="19">
        <f>IFERROR(VLOOKUP($A14,'[2]11'!$G$3:$O$39,3,FALSE),0)</f>
        <v>0</v>
      </c>
      <c r="D14" s="20">
        <f>IFERROR(VLOOKUP($A14,'[2]11'!$G$3:$O$39,4,FALSE),0)</f>
        <v>0</v>
      </c>
      <c r="E14" s="19">
        <f>IFERROR(VLOOKUP($A14,'[2]11'!$G$3:$O$39,5,FALSE),0)</f>
        <v>0</v>
      </c>
      <c r="F14" s="19">
        <f>IFERROR(VLOOKUP($A14,'[2]11'!$G$3:$O$39,6,FALSE),0)</f>
        <v>0</v>
      </c>
      <c r="G14" s="19">
        <f>IFERROR(VLOOKUP($A14,'[2]11'!$G$3:$O$39,7,FALSE),0)</f>
        <v>44</v>
      </c>
      <c r="H14" s="19">
        <f>IFERROR(VLOOKUP($A14,'[2]11'!$G$3:$O$39,8,FALSE),0)</f>
        <v>19</v>
      </c>
      <c r="I14" s="19"/>
      <c r="J14" s="19"/>
      <c r="K14" s="19"/>
      <c r="L14" s="19"/>
      <c r="M14" s="19"/>
      <c r="N14" s="19">
        <f t="shared" si="0"/>
        <v>63</v>
      </c>
    </row>
    <row r="15" spans="1:14" x14ac:dyDescent="0.25">
      <c r="A15" s="3" t="s">
        <v>28</v>
      </c>
      <c r="B15" s="21">
        <f>IFERROR(VLOOKUP($A15,'[2]11'!$G$3:$O$39,2,FALSE),0)</f>
        <v>0</v>
      </c>
      <c r="C15" s="21">
        <f>IFERROR(VLOOKUP($A15,'[2]11'!$G$3:$O$39,3,FALSE),0)</f>
        <v>0</v>
      </c>
      <c r="D15" s="21">
        <f>IFERROR(VLOOKUP($A15,'[2]11'!$G$3:$O$39,4,FALSE),0)</f>
        <v>0</v>
      </c>
      <c r="E15" s="21">
        <f>IFERROR(VLOOKUP($A15,'[2]11'!$G$3:$O$39,5,FALSE),0)</f>
        <v>0</v>
      </c>
      <c r="F15" s="21">
        <f>IFERROR(VLOOKUP($A15,'[2]11'!$G$3:$O$39,6,FALSE),0)</f>
        <v>12</v>
      </c>
      <c r="G15" s="21">
        <f>IFERROR(VLOOKUP($A15,'[2]11'!$G$3:$O$39,7,FALSE),0)</f>
        <v>3</v>
      </c>
      <c r="H15" s="21">
        <f>IFERROR(VLOOKUP($A15,'[2]11'!$G$3:$O$39,8,FALSE),0)</f>
        <v>0</v>
      </c>
      <c r="I15" s="21"/>
      <c r="J15" s="21"/>
      <c r="K15" s="21"/>
      <c r="L15" s="21"/>
      <c r="M15" s="21"/>
      <c r="N15" s="19">
        <f t="shared" si="0"/>
        <v>15</v>
      </c>
    </row>
    <row r="16" spans="1:14" x14ac:dyDescent="0.25">
      <c r="A16" s="3" t="s">
        <v>27</v>
      </c>
      <c r="B16" s="21">
        <f>IFERROR(VLOOKUP($A16,'[2]11'!$G$3:$O$39,2,FALSE),0)</f>
        <v>2</v>
      </c>
      <c r="C16" s="21">
        <f>IFERROR(VLOOKUP($A16,'[2]11'!$G$3:$O$39,3,FALSE),0)</f>
        <v>1</v>
      </c>
      <c r="D16" s="21">
        <f>IFERROR(VLOOKUP($A16,'[2]11'!$G$3:$O$39,4,FALSE),0)</f>
        <v>0</v>
      </c>
      <c r="E16" s="21">
        <f>IFERROR(VLOOKUP($A16,'[2]11'!$G$3:$O$39,5,FALSE),0)</f>
        <v>0</v>
      </c>
      <c r="F16" s="21">
        <f>IFERROR(VLOOKUP($A16,'[2]11'!$G$3:$O$39,6,FALSE),0)</f>
        <v>0</v>
      </c>
      <c r="G16" s="21">
        <f>IFERROR(VLOOKUP($A16,'[2]11'!$G$3:$O$39,7,FALSE),0)</f>
        <v>0</v>
      </c>
      <c r="H16" s="21">
        <f>IFERROR(VLOOKUP($A16,'[2]11'!$G$3:$O$39,8,FALSE),0)</f>
        <v>0</v>
      </c>
      <c r="I16" s="21"/>
      <c r="J16" s="21"/>
      <c r="K16" s="21"/>
      <c r="L16" s="21"/>
      <c r="M16" s="21"/>
      <c r="N16" s="19">
        <f t="shared" si="0"/>
        <v>3</v>
      </c>
    </row>
    <row r="17" spans="1:14" ht="15.75" thickBot="1" x14ac:dyDescent="0.3">
      <c r="A17" s="3" t="s">
        <v>5</v>
      </c>
      <c r="B17" s="21">
        <f>IFERROR(VLOOKUP($A17,'[2]11'!$G$3:$O$39,2,FALSE),0)</f>
        <v>0</v>
      </c>
      <c r="C17" s="21">
        <f>IFERROR(VLOOKUP($A17,'[2]11'!$G$3:$O$39,3,FALSE),0)</f>
        <v>0</v>
      </c>
      <c r="D17" s="21">
        <f>IFERROR(VLOOKUP($A17,'[2]11'!$G$3:$O$39,4,FALSE),0)</f>
        <v>0</v>
      </c>
      <c r="E17" s="21">
        <f>IFERROR(VLOOKUP($A17,'[2]11'!$G$3:$O$39,5,FALSE),0)</f>
        <v>0</v>
      </c>
      <c r="F17" s="21">
        <f>IFERROR(VLOOKUP($A17,'[2]11'!$G$3:$O$39,6,FALSE),0)</f>
        <v>0</v>
      </c>
      <c r="G17" s="21">
        <f>IFERROR(VLOOKUP($A17,'[2]11'!$G$3:$O$39,7,FALSE),0)</f>
        <v>0</v>
      </c>
      <c r="H17" s="21">
        <f>IFERROR(VLOOKUP($A17,'[2]11'!$G$3:$O$39,8,FALSE),0)</f>
        <v>0</v>
      </c>
      <c r="I17" s="21"/>
      <c r="J17" s="21"/>
      <c r="K17" s="21"/>
      <c r="L17" s="21"/>
      <c r="M17" s="21"/>
      <c r="N17" s="19">
        <f t="shared" si="0"/>
        <v>0</v>
      </c>
    </row>
    <row r="18" spans="1:14" x14ac:dyDescent="0.25">
      <c r="A18" s="23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hidden="1" x14ac:dyDescent="0.25">
      <c r="A19" s="3" t="s">
        <v>55</v>
      </c>
      <c r="B19" s="21">
        <f>IFERROR(VLOOKUP($A19,'[2]11'!$G$3:$O$39,2,FALSE),0)</f>
        <v>0</v>
      </c>
      <c r="C19" s="21">
        <f>IFERROR(VLOOKUP($A19,'[2]11'!$G$3:$O$39,3,FALSE),0)</f>
        <v>0</v>
      </c>
      <c r="D19" s="22">
        <f>IFERROR(VLOOKUP($A19,'[2]11'!$G$3:$O$39,4,FALSE),0)</f>
        <v>0</v>
      </c>
      <c r="E19" s="22">
        <f>IFERROR(VLOOKUP($A19,'[2]11'!$G$3:$O$39,5,FALSE),0)</f>
        <v>0</v>
      </c>
      <c r="F19" s="22">
        <f>IFERROR(VLOOKUP($A19,'[2]11'!$G$3:$O$39,6,FALSE),0)</f>
        <v>0</v>
      </c>
      <c r="G19" s="22">
        <f>IFERROR(VLOOKUP($A19,'[2]11'!$G$3:$O$39,7,FALSE),0)</f>
        <v>0</v>
      </c>
      <c r="H19" s="22">
        <f>IFERROR(VLOOKUP($A19,'[2]11'!$G$3:$O$39,8,FALSE),0)</f>
        <v>0</v>
      </c>
      <c r="I19" s="22"/>
      <c r="J19" s="22"/>
      <c r="K19" s="22"/>
      <c r="L19" s="22"/>
      <c r="M19" s="22"/>
      <c r="N19" s="22">
        <f>SUM(B19:M19)</f>
        <v>0</v>
      </c>
    </row>
    <row r="20" spans="1:14" hidden="1" x14ac:dyDescent="0.25">
      <c r="A20" s="3" t="s">
        <v>56</v>
      </c>
      <c r="B20" s="21">
        <f>IFERROR(VLOOKUP($A20,'[2]11'!$G$3:$O$39,2,FALSE),0)</f>
        <v>0</v>
      </c>
      <c r="C20" s="21">
        <f>IFERROR(VLOOKUP($A20,'[2]11'!$G$3:$O$39,3,FALSE),0)</f>
        <v>0</v>
      </c>
      <c r="D20" s="22">
        <f>IFERROR(VLOOKUP($A20,'[2]11'!$G$3:$O$39,4,FALSE),0)</f>
        <v>0</v>
      </c>
      <c r="E20" s="22">
        <f>IFERROR(VLOOKUP($A20,'[2]11'!$G$3:$O$39,5,FALSE),0)</f>
        <v>0</v>
      </c>
      <c r="F20" s="22">
        <f>IFERROR(VLOOKUP($A20,'[2]11'!$G$3:$O$39,6,FALSE),0)</f>
        <v>0</v>
      </c>
      <c r="G20" s="22">
        <f>IFERROR(VLOOKUP($A20,'[2]11'!$G$3:$O$39,7,FALSE),0)</f>
        <v>0</v>
      </c>
      <c r="H20" s="22">
        <f>IFERROR(VLOOKUP($A20,'[2]11'!$G$3:$O$39,8,FALSE),0)</f>
        <v>0</v>
      </c>
      <c r="I20" s="22"/>
      <c r="J20" s="22"/>
      <c r="K20" s="22"/>
      <c r="L20" s="22"/>
      <c r="M20" s="22"/>
      <c r="N20" s="22">
        <f t="shared" ref="N20:N27" si="1">SUM(B20:M20)</f>
        <v>0</v>
      </c>
    </row>
    <row r="21" spans="1:14" hidden="1" x14ac:dyDescent="0.25">
      <c r="A21" s="3" t="s">
        <v>57</v>
      </c>
      <c r="B21" s="21">
        <f>IFERROR(VLOOKUP($A21,'[2]11'!$G$3:$O$39,2,FALSE),0)</f>
        <v>0</v>
      </c>
      <c r="C21" s="21">
        <f>IFERROR(VLOOKUP($A21,'[2]11'!$G$3:$O$39,3,FALSE),0)</f>
        <v>0</v>
      </c>
      <c r="D21" s="22">
        <f>IFERROR(VLOOKUP($A21,'[2]11'!$G$3:$O$39,4,FALSE),0)</f>
        <v>0</v>
      </c>
      <c r="E21" s="22">
        <f>IFERROR(VLOOKUP($A21,'[2]11'!$G$3:$O$39,5,FALSE),0)</f>
        <v>0</v>
      </c>
      <c r="F21" s="22">
        <f>IFERROR(VLOOKUP($A21,'[2]11'!$G$3:$O$39,6,FALSE),0)</f>
        <v>0</v>
      </c>
      <c r="G21" s="22">
        <f>IFERROR(VLOOKUP($A21,'[2]11'!$G$3:$O$39,7,FALSE),0)</f>
        <v>0</v>
      </c>
      <c r="H21" s="22">
        <f>IFERROR(VLOOKUP($A21,'[2]11'!$G$3:$O$39,8,FALSE),0)</f>
        <v>0</v>
      </c>
      <c r="I21" s="22"/>
      <c r="J21" s="22"/>
      <c r="K21" s="22"/>
      <c r="L21" s="22"/>
      <c r="M21" s="22"/>
      <c r="N21" s="22">
        <f t="shared" si="1"/>
        <v>0</v>
      </c>
    </row>
    <row r="22" spans="1:14" hidden="1" x14ac:dyDescent="0.25">
      <c r="A22" s="3" t="s">
        <v>35</v>
      </c>
      <c r="B22" s="21">
        <f>IFERROR(VLOOKUP($A22,'[2]11'!$G$3:$O$39,2,FALSE),0)</f>
        <v>0</v>
      </c>
      <c r="C22" s="21">
        <f>IFERROR(VLOOKUP($A22,'[2]11'!$G$3:$O$39,3,FALSE),0)</f>
        <v>0</v>
      </c>
      <c r="D22" s="21">
        <f>IFERROR(VLOOKUP($A22,'[2]11'!$G$3:$O$39,4,FALSE),0)</f>
        <v>0</v>
      </c>
      <c r="E22" s="21">
        <f>IFERROR(VLOOKUP($A22,'[2]11'!$G$3:$O$39,5,FALSE),0)</f>
        <v>0</v>
      </c>
      <c r="F22" s="21">
        <f>IFERROR(VLOOKUP($A22,'[2]11'!$G$3:$O$39,6,FALSE),0)</f>
        <v>0</v>
      </c>
      <c r="G22" s="21">
        <f>IFERROR(VLOOKUP($A22,'[2]11'!$G$3:$O$39,7,FALSE),0)</f>
        <v>0</v>
      </c>
      <c r="H22" s="21">
        <f>IFERROR(VLOOKUP($A22,'[2]11'!$G$3:$O$39,8,FALSE),0)</f>
        <v>0</v>
      </c>
      <c r="I22" s="21"/>
      <c r="J22" s="21"/>
      <c r="K22" s="21"/>
      <c r="L22" s="21"/>
      <c r="M22" s="21"/>
      <c r="N22" s="22">
        <f t="shared" si="1"/>
        <v>0</v>
      </c>
    </row>
    <row r="23" spans="1:14" x14ac:dyDescent="0.25">
      <c r="A23" s="3" t="s">
        <v>36</v>
      </c>
      <c r="B23" s="21">
        <f>IFERROR(VLOOKUP($A23,'[2]11'!$G$3:$O$39,2,FALSE),0)</f>
        <v>0</v>
      </c>
      <c r="C23" s="21">
        <f>IFERROR(VLOOKUP($A23,'[2]11'!$G$3:$O$39,3,FALSE),0)</f>
        <v>0</v>
      </c>
      <c r="D23" s="21">
        <f>IFERROR(VLOOKUP($A23,'[2]11'!$G$3:$O$39,4,FALSE),0)</f>
        <v>0</v>
      </c>
      <c r="E23" s="21">
        <f>IFERROR(VLOOKUP($A23,'[2]11'!$G$3:$O$39,5,FALSE),0)</f>
        <v>0</v>
      </c>
      <c r="F23" s="21">
        <f>IFERROR(VLOOKUP($A23,'[2]11'!$G$3:$O$39,6,FALSE),0)</f>
        <v>0</v>
      </c>
      <c r="G23" s="21">
        <f>IFERROR(VLOOKUP($A23,'[2]11'!$G$3:$O$39,7,FALSE),0)</f>
        <v>0</v>
      </c>
      <c r="H23" s="21">
        <f>IFERROR(VLOOKUP($A23,'[2]11'!$G$3:$O$39,8,FALSE),0)</f>
        <v>0</v>
      </c>
      <c r="I23" s="21"/>
      <c r="J23" s="21"/>
      <c r="K23" s="21"/>
      <c r="L23" s="21"/>
      <c r="M23" s="21"/>
      <c r="N23" s="22">
        <f t="shared" si="1"/>
        <v>0</v>
      </c>
    </row>
    <row r="24" spans="1:14" x14ac:dyDescent="0.25">
      <c r="A24" s="3" t="s">
        <v>37</v>
      </c>
      <c r="B24" s="21">
        <f>IFERROR(VLOOKUP($A24,'[2]11'!$G$3:$O$39,2,FALSE),0)</f>
        <v>0</v>
      </c>
      <c r="C24" s="21">
        <f>IFERROR(VLOOKUP($A24,'[2]11'!$G$3:$O$39,3,FALSE),0)</f>
        <v>0</v>
      </c>
      <c r="D24" s="21">
        <f>IFERROR(VLOOKUP($A24,'[2]11'!$G$3:$O$39,4,FALSE),0)</f>
        <v>0</v>
      </c>
      <c r="E24" s="21">
        <f>IFERROR(VLOOKUP($A24,'[2]11'!$G$3:$O$39,5,FALSE),0)</f>
        <v>0</v>
      </c>
      <c r="F24" s="21">
        <f>IFERROR(VLOOKUP($A24,'[2]11'!$G$3:$O$39,6,FALSE),0)</f>
        <v>0</v>
      </c>
      <c r="G24" s="21">
        <f>IFERROR(VLOOKUP($A24,'[2]11'!$G$3:$O$39,7,FALSE),0)</f>
        <v>0</v>
      </c>
      <c r="H24" s="21">
        <f>IFERROR(VLOOKUP($A24,'[2]11'!$G$3:$O$39,8,FALSE),0)</f>
        <v>0</v>
      </c>
      <c r="I24" s="21"/>
      <c r="J24" s="21"/>
      <c r="K24" s="21"/>
      <c r="L24" s="21"/>
      <c r="M24" s="21"/>
      <c r="N24" s="22">
        <f t="shared" si="1"/>
        <v>0</v>
      </c>
    </row>
    <row r="25" spans="1:14" x14ac:dyDescent="0.25">
      <c r="A25" s="3" t="s">
        <v>38</v>
      </c>
      <c r="B25" s="21">
        <f>IFERROR(VLOOKUP($A25,'[2]11'!$G$3:$O$39,2,FALSE),0)</f>
        <v>0</v>
      </c>
      <c r="C25" s="21">
        <f>IFERROR(VLOOKUP($A25,'[2]11'!$G$3:$O$39,3,FALSE),0)</f>
        <v>0</v>
      </c>
      <c r="D25" s="21">
        <f>IFERROR(VLOOKUP($A25,'[2]11'!$G$3:$O$39,4,FALSE),0)</f>
        <v>0</v>
      </c>
      <c r="E25" s="21">
        <f>IFERROR(VLOOKUP($A25,'[2]11'!$G$3:$O$39,5,FALSE),0)</f>
        <v>0</v>
      </c>
      <c r="F25" s="21">
        <f>IFERROR(VLOOKUP($A25,'[2]11'!$G$3:$O$39,6,FALSE),0)</f>
        <v>1</v>
      </c>
      <c r="G25" s="21">
        <f>IFERROR(VLOOKUP($A25,'[2]11'!$G$3:$O$39,7,FALSE),0)</f>
        <v>1</v>
      </c>
      <c r="H25" s="21">
        <f>IFERROR(VLOOKUP($A25,'[2]11'!$G$3:$O$39,8,FALSE),0)</f>
        <v>0</v>
      </c>
      <c r="I25" s="21"/>
      <c r="J25" s="21"/>
      <c r="K25" s="21"/>
      <c r="L25" s="21"/>
      <c r="M25" s="21"/>
      <c r="N25" s="22">
        <f t="shared" si="1"/>
        <v>2</v>
      </c>
    </row>
    <row r="26" spans="1:14" x14ac:dyDescent="0.25">
      <c r="A26" s="3" t="s">
        <v>39</v>
      </c>
      <c r="B26" s="21">
        <f>IFERROR(VLOOKUP($A26,'[2]11'!$G$3:$O$39,2,FALSE),0)</f>
        <v>0</v>
      </c>
      <c r="C26" s="21">
        <f>IFERROR(VLOOKUP($A26,'[2]11'!$G$3:$O$39,3,FALSE),0)</f>
        <v>0</v>
      </c>
      <c r="D26" s="21">
        <f>IFERROR(VLOOKUP($A26,'[2]11'!$G$3:$O$39,4,FALSE),0)</f>
        <v>0</v>
      </c>
      <c r="E26" s="21">
        <f>IFERROR(VLOOKUP($A26,'[2]11'!$G$3:$O$39,5,FALSE),0)</f>
        <v>0</v>
      </c>
      <c r="F26" s="21">
        <f>IFERROR(VLOOKUP($A26,'[2]11'!$G$3:$O$39,6,FALSE),0)</f>
        <v>0</v>
      </c>
      <c r="G26" s="21">
        <f>IFERROR(VLOOKUP($A26,'[2]11'!$G$3:$O$39,7,FALSE),0)</f>
        <v>0</v>
      </c>
      <c r="H26" s="21">
        <f>IFERROR(VLOOKUP($A26,'[2]11'!$G$3:$O$39,8,FALSE),0)</f>
        <v>0</v>
      </c>
      <c r="I26" s="21"/>
      <c r="J26" s="21"/>
      <c r="K26" s="21"/>
      <c r="L26" s="21"/>
      <c r="M26" s="21"/>
      <c r="N26" s="22">
        <f t="shared" si="1"/>
        <v>0</v>
      </c>
    </row>
    <row r="27" spans="1:14" x14ac:dyDescent="0.25">
      <c r="A27" s="3" t="s">
        <v>40</v>
      </c>
      <c r="B27" s="21">
        <f>IFERROR(VLOOKUP($A27,'[2]11'!$G$3:$O$39,2,FALSE),0)</f>
        <v>2</v>
      </c>
      <c r="C27" s="21">
        <f>IFERROR(VLOOKUP($A27,'[2]11'!$G$3:$O$39,3,FALSE),0)</f>
        <v>1</v>
      </c>
      <c r="D27" s="21">
        <f>IFERROR(VLOOKUP($A27,'[2]11'!$G$3:$O$39,4,FALSE),0)</f>
        <v>0</v>
      </c>
      <c r="E27" s="21">
        <f>IFERROR(VLOOKUP($A27,'[2]11'!$G$3:$O$39,5,FALSE),0)</f>
        <v>0</v>
      </c>
      <c r="F27" s="21">
        <f>IFERROR(VLOOKUP($A27,'[2]11'!$G$3:$O$39,6,FALSE),0)</f>
        <v>0</v>
      </c>
      <c r="G27" s="21">
        <f>IFERROR(VLOOKUP($A27,'[2]11'!$G$3:$O$39,7,FALSE),0)</f>
        <v>0</v>
      </c>
      <c r="H27" s="21">
        <f>IFERROR(VLOOKUP($A27,'[2]11'!$G$3:$O$39,8,FALSE),0)</f>
        <v>0</v>
      </c>
      <c r="I27" s="21"/>
      <c r="J27" s="21"/>
      <c r="K27" s="21"/>
      <c r="L27" s="21"/>
      <c r="M27" s="21"/>
      <c r="N27" s="22">
        <f t="shared" si="1"/>
        <v>3</v>
      </c>
    </row>
  </sheetData>
  <mergeCells count="3">
    <mergeCell ref="A1:A3"/>
    <mergeCell ref="B1:N2"/>
    <mergeCell ref="B18:N18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22.140625" bestFit="1" customWidth="1"/>
    <col min="7" max="7" width="13.8554687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bestFit="1" customWidth="1"/>
    <col min="16" max="16" width="10.7109375" bestFit="1" customWidth="1"/>
    <col min="17" max="17" width="9.85546875" bestFit="1" customWidth="1"/>
    <col min="18" max="18" width="8.85546875" bestFit="1" customWidth="1"/>
    <col min="19" max="19" width="12.7109375" bestFit="1" customWidth="1"/>
    <col min="20" max="20" width="7" customWidth="1"/>
    <col min="21" max="21" width="9.28515625" customWidth="1"/>
    <col min="22" max="22" width="9.5703125" customWidth="1"/>
    <col min="23" max="23" width="11.7109375" bestFit="1" customWidth="1"/>
    <col min="24" max="24" width="10.85546875" customWidth="1"/>
    <col min="25" max="25" width="7.140625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0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0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17</v>
      </c>
      <c r="F4" s="31" t="s">
        <v>104</v>
      </c>
      <c r="G4" s="32">
        <v>84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0</v>
      </c>
      <c r="F5" s="31" t="s">
        <v>97</v>
      </c>
      <c r="G5" s="32">
        <v>179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0</v>
      </c>
      <c r="F6" s="31" t="s">
        <v>103</v>
      </c>
      <c r="G6" s="32">
        <v>35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0</v>
      </c>
      <c r="F7" s="31" t="s">
        <v>99</v>
      </c>
      <c r="G7" s="32">
        <v>298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0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0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0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0</v>
      </c>
      <c r="F11" s="31" t="s">
        <v>87</v>
      </c>
      <c r="G11" s="32">
        <v>0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0</v>
      </c>
      <c r="F12" s="31" t="s">
        <v>80</v>
      </c>
      <c r="G12" s="32">
        <v>1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0</v>
      </c>
      <c r="F13" s="31" t="s">
        <v>75</v>
      </c>
      <c r="G13" s="32">
        <v>119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2</v>
      </c>
      <c r="F14" s="31" t="s">
        <v>107</v>
      </c>
      <c r="G14" s="32">
        <v>2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0</v>
      </c>
      <c r="F15" s="31" t="s">
        <v>106</v>
      </c>
      <c r="G15" s="32">
        <v>0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0</v>
      </c>
      <c r="F16" s="31" t="s">
        <v>109</v>
      </c>
      <c r="G16" s="32">
        <v>3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0</v>
      </c>
      <c r="F17" s="31" t="s">
        <v>105</v>
      </c>
      <c r="G17" s="32">
        <v>0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21</v>
      </c>
      <c r="F18" s="31" t="s">
        <v>108</v>
      </c>
      <c r="G18" s="32">
        <v>0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0</v>
      </c>
      <c r="F19" s="31" t="s">
        <v>84</v>
      </c>
      <c r="G19" s="32">
        <v>63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0</v>
      </c>
      <c r="F20" s="31" t="s">
        <v>76</v>
      </c>
      <c r="G20" s="32">
        <v>0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0</v>
      </c>
      <c r="F21" s="31" t="s">
        <v>74</v>
      </c>
      <c r="G21" s="32">
        <v>57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0</v>
      </c>
      <c r="F22" s="31" t="s">
        <v>86</v>
      </c>
      <c r="G22" s="32">
        <v>3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0</v>
      </c>
      <c r="F23" s="31" t="s">
        <v>82</v>
      </c>
      <c r="G23" s="32">
        <v>10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0</v>
      </c>
      <c r="F24" s="31" t="s">
        <v>79</v>
      </c>
      <c r="G24" s="32">
        <v>9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0</v>
      </c>
      <c r="F25" s="31" t="s">
        <v>78</v>
      </c>
      <c r="G25" s="32">
        <v>0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0</v>
      </c>
      <c r="F26" s="31" t="s">
        <v>81</v>
      </c>
      <c r="G26" s="32">
        <v>15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0</v>
      </c>
      <c r="F27" s="31" t="s">
        <v>83</v>
      </c>
      <c r="G27" s="32">
        <v>0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1</v>
      </c>
      <c r="F28" s="31" t="s">
        <v>85</v>
      </c>
      <c r="G28" s="32">
        <v>15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0</v>
      </c>
      <c r="F29" s="31" t="s">
        <v>77</v>
      </c>
      <c r="G29" s="32">
        <v>1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0</v>
      </c>
      <c r="F30" s="31" t="s">
        <v>99</v>
      </c>
      <c r="G30" s="32">
        <v>298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0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22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0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0</v>
      </c>
      <c r="F35" s="31" t="s">
        <v>90</v>
      </c>
      <c r="G35" s="32">
        <v>0</v>
      </c>
      <c r="H35" s="32">
        <v>0</v>
      </c>
      <c r="I35" s="32">
        <v>17</v>
      </c>
      <c r="J35" s="32">
        <v>0</v>
      </c>
      <c r="K35" s="32">
        <v>0</v>
      </c>
      <c r="L35" s="32">
        <v>2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2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21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0</v>
      </c>
      <c r="F36" s="31" t="s">
        <v>91</v>
      </c>
      <c r="G36" s="32">
        <v>0</v>
      </c>
      <c r="H36" s="32">
        <v>0</v>
      </c>
      <c r="I36" s="32">
        <v>21</v>
      </c>
      <c r="J36" s="32">
        <v>0</v>
      </c>
      <c r="K36" s="32">
        <v>0</v>
      </c>
      <c r="L36" s="32">
        <v>1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1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23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0</v>
      </c>
      <c r="F37" s="31" t="s">
        <v>92</v>
      </c>
      <c r="G37" s="32">
        <v>0</v>
      </c>
      <c r="H37" s="32">
        <v>0</v>
      </c>
      <c r="I37" s="32">
        <v>22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22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0</v>
      </c>
      <c r="F38" s="31" t="s">
        <v>93</v>
      </c>
      <c r="G38" s="32">
        <v>0</v>
      </c>
      <c r="H38" s="32">
        <v>0</v>
      </c>
      <c r="I38" s="32">
        <v>19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15</v>
      </c>
      <c r="R38" s="32">
        <v>0</v>
      </c>
      <c r="S38" s="32">
        <v>0</v>
      </c>
      <c r="T38" s="32">
        <v>1</v>
      </c>
      <c r="U38" s="32">
        <v>0</v>
      </c>
      <c r="V38" s="32">
        <v>4</v>
      </c>
      <c r="W38" s="32">
        <v>0</v>
      </c>
      <c r="X38" s="32">
        <v>0</v>
      </c>
      <c r="Y38" s="32">
        <v>0</v>
      </c>
      <c r="Z38" s="32">
        <v>39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0</v>
      </c>
      <c r="F39" s="31" t="s">
        <v>94</v>
      </c>
      <c r="G39" s="32">
        <v>0</v>
      </c>
      <c r="H39" s="32">
        <v>1</v>
      </c>
      <c r="I39" s="32">
        <v>18</v>
      </c>
      <c r="J39" s="32">
        <v>1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9</v>
      </c>
      <c r="R39" s="32">
        <v>0</v>
      </c>
      <c r="S39" s="32">
        <v>5</v>
      </c>
      <c r="T39" s="32">
        <v>1</v>
      </c>
      <c r="U39" s="32">
        <v>0</v>
      </c>
      <c r="V39" s="32">
        <v>4</v>
      </c>
      <c r="W39" s="32">
        <v>0</v>
      </c>
      <c r="X39" s="32">
        <v>12</v>
      </c>
      <c r="Y39" s="32">
        <v>0</v>
      </c>
      <c r="Z39" s="32">
        <v>51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0</v>
      </c>
      <c r="F40" s="31" t="s">
        <v>95</v>
      </c>
      <c r="G40" s="32">
        <v>0</v>
      </c>
      <c r="H40" s="32">
        <v>0</v>
      </c>
      <c r="I40" s="32">
        <v>15</v>
      </c>
      <c r="J40" s="32">
        <v>1</v>
      </c>
      <c r="K40" s="32">
        <v>0</v>
      </c>
      <c r="L40" s="32">
        <v>0</v>
      </c>
      <c r="M40" s="32">
        <v>0</v>
      </c>
      <c r="N40" s="32">
        <v>0</v>
      </c>
      <c r="O40" s="32">
        <v>44</v>
      </c>
      <c r="P40" s="32">
        <v>0</v>
      </c>
      <c r="Q40" s="32">
        <v>3</v>
      </c>
      <c r="R40" s="32">
        <v>0</v>
      </c>
      <c r="S40" s="32">
        <v>2</v>
      </c>
      <c r="T40" s="32">
        <v>4</v>
      </c>
      <c r="U40" s="32">
        <v>0</v>
      </c>
      <c r="V40" s="32">
        <v>2</v>
      </c>
      <c r="W40" s="32">
        <v>0</v>
      </c>
      <c r="X40" s="32">
        <v>3</v>
      </c>
      <c r="Y40" s="32">
        <v>0</v>
      </c>
      <c r="Z40" s="32">
        <v>74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0</v>
      </c>
      <c r="F41" s="31" t="s">
        <v>126</v>
      </c>
      <c r="G41" s="32">
        <v>0</v>
      </c>
      <c r="H41" s="32">
        <v>0</v>
      </c>
      <c r="I41" s="32">
        <v>7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19</v>
      </c>
      <c r="P41" s="32">
        <v>0</v>
      </c>
      <c r="Q41" s="32">
        <v>30</v>
      </c>
      <c r="R41" s="32">
        <v>0</v>
      </c>
      <c r="S41" s="32">
        <v>3</v>
      </c>
      <c r="T41" s="32">
        <v>3</v>
      </c>
      <c r="U41" s="32">
        <v>0</v>
      </c>
      <c r="V41" s="32">
        <v>5</v>
      </c>
      <c r="W41" s="32">
        <v>0</v>
      </c>
      <c r="X41" s="32">
        <v>0</v>
      </c>
      <c r="Y41" s="32">
        <v>1</v>
      </c>
      <c r="Z41" s="32">
        <v>68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0</v>
      </c>
      <c r="F42" s="31" t="s">
        <v>99</v>
      </c>
      <c r="G42" s="32">
        <v>0</v>
      </c>
      <c r="H42" s="32">
        <v>1</v>
      </c>
      <c r="I42" s="32">
        <v>119</v>
      </c>
      <c r="J42" s="32">
        <v>2</v>
      </c>
      <c r="K42" s="32">
        <v>0</v>
      </c>
      <c r="L42" s="32">
        <v>3</v>
      </c>
      <c r="M42" s="32">
        <v>0</v>
      </c>
      <c r="N42" s="32">
        <v>0</v>
      </c>
      <c r="O42" s="32">
        <v>63</v>
      </c>
      <c r="P42" s="32">
        <v>0</v>
      </c>
      <c r="Q42" s="32">
        <v>57</v>
      </c>
      <c r="R42" s="32">
        <v>3</v>
      </c>
      <c r="S42" s="32">
        <v>10</v>
      </c>
      <c r="T42" s="32">
        <v>9</v>
      </c>
      <c r="U42" s="32">
        <v>0</v>
      </c>
      <c r="V42" s="32">
        <v>15</v>
      </c>
      <c r="W42" s="32">
        <v>0</v>
      </c>
      <c r="X42" s="32">
        <v>15</v>
      </c>
      <c r="Y42" s="32">
        <v>1</v>
      </c>
      <c r="Z42" s="32">
        <v>298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0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15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0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19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0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0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1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0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0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4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0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0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0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0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0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9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0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18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0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0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1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0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5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4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1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0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12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0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0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3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0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15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0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0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4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0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2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2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0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44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3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0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0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0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0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0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0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2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0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0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0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0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1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0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0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0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0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0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0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0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0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0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0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0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0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1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0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0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0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0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1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0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0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30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0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7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1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0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3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3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5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0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19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0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0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0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0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0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0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0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0</v>
      </c>
    </row>
  </sheetData>
  <pageMargins left="0.7" right="0.7" top="0.75" bottom="0.75" header="0.3" footer="0.3"/>
  <tableParts count="1">
    <tablePart r:id="rId4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style="5" bestFit="1" customWidth="1"/>
    <col min="2" max="2" width="8.85546875" style="5" bestFit="1" customWidth="1"/>
    <col min="3" max="3" width="11.5703125" style="5" bestFit="1" customWidth="1"/>
    <col min="4" max="4" width="8.85546875" style="5" bestFit="1" customWidth="1"/>
    <col min="5" max="6" width="7.42578125" style="5" bestFit="1" customWidth="1"/>
    <col min="7" max="7" width="7.28515625" style="5" customWidth="1"/>
    <col min="8" max="8" width="7" style="5" customWidth="1"/>
    <col min="9" max="9" width="9.85546875" style="5" hidden="1" customWidth="1"/>
    <col min="10" max="10" width="9.5703125" style="5" hidden="1" customWidth="1"/>
    <col min="11" max="11" width="11" style="5" hidden="1" customWidth="1"/>
    <col min="12" max="12" width="9.85546875" style="5" hidden="1" customWidth="1"/>
    <col min="13" max="13" width="9.140625" style="5" hidden="1" customWidth="1"/>
    <col min="14" max="16384" width="11.42578125" style="5"/>
  </cols>
  <sheetData>
    <row r="1" spans="1:14" x14ac:dyDescent="0.25">
      <c r="A1" s="39" t="s">
        <v>0</v>
      </c>
      <c r="B1" s="42" t="s">
        <v>117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23.25" customHeight="1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>
        <f>IFERROR(VLOOKUP($A4,'[2]12'!$G$3:$O$58,2,FALSE),0)</f>
        <v>0</v>
      </c>
      <c r="C4" s="19">
        <f>IFERROR(VLOOKUP($A4,'[2]12'!$G$3:$O$58,3,FALSE),0)</f>
        <v>0</v>
      </c>
      <c r="D4" s="19">
        <f>IFERROR(VLOOKUP($A4,'[2]12'!$G$3:$O$58,4,FALSE),0)</f>
        <v>25</v>
      </c>
      <c r="E4" s="19">
        <f>IFERROR(VLOOKUP($A4,'[2]12'!$G$3:$O$58,5,FALSE),0)</f>
        <v>104</v>
      </c>
      <c r="F4" s="19">
        <f>IFERROR(VLOOKUP($A4,'[2]12'!$G$3:$O$58,6,FALSE),0)</f>
        <v>90</v>
      </c>
      <c r="G4" s="19">
        <f>IFERROR(VLOOKUP($A4,'[2]12'!$G$3:$O$58,7,FALSE),0)</f>
        <v>115</v>
      </c>
      <c r="H4" s="19">
        <f>IFERROR(VLOOKUP($A4,'[2]12'!$G$3:$O$58,8,FALSE),0)</f>
        <v>118</v>
      </c>
      <c r="I4" s="19"/>
      <c r="J4" s="19"/>
      <c r="K4" s="19"/>
      <c r="L4" s="19"/>
      <c r="M4" s="19"/>
      <c r="N4" s="19">
        <f>SUM(B4:M4)</f>
        <v>452</v>
      </c>
    </row>
    <row r="5" spans="1:14" x14ac:dyDescent="0.25">
      <c r="A5" s="1" t="s">
        <v>102</v>
      </c>
      <c r="B5" s="19">
        <f>IFERROR(VLOOKUP($A5,'[2]12'!$G$3:$O$58,2,FALSE),0)</f>
        <v>0</v>
      </c>
      <c r="C5" s="19">
        <f>IFERROR(VLOOKUP($A5,'[2]12'!$G$3:$O$58,3,FALSE),0)</f>
        <v>0</v>
      </c>
      <c r="D5" s="19">
        <f>IFERROR(VLOOKUP($A5,'[2]12'!$G$3:$O$58,4,FALSE),0)</f>
        <v>0</v>
      </c>
      <c r="E5" s="19">
        <f>IFERROR(VLOOKUP($A5,'[2]12'!$G$3:$O$58,5,FALSE),0)</f>
        <v>0</v>
      </c>
      <c r="F5" s="19">
        <f>IFERROR(VLOOKUP($A5,'[2]12'!$G$3:$O$58,6,FALSE),0)</f>
        <v>0</v>
      </c>
      <c r="G5" s="19">
        <f>IFERROR(VLOOKUP($A5,'[2]12'!$G$3:$O$58,7,FALSE),0)</f>
        <v>4</v>
      </c>
      <c r="H5" s="19">
        <f>IFERROR(VLOOKUP($A5,'[2]12'!$G$3:$O$58,8,FALSE),0)</f>
        <v>8</v>
      </c>
      <c r="I5" s="19"/>
      <c r="J5" s="19"/>
      <c r="K5" s="19"/>
      <c r="L5" s="19"/>
      <c r="M5" s="19"/>
      <c r="N5" s="19">
        <f t="shared" ref="N5:N17" si="0">SUM(B5:M5)</f>
        <v>12</v>
      </c>
    </row>
    <row r="6" spans="1:14" x14ac:dyDescent="0.25">
      <c r="A6" s="2" t="s">
        <v>3</v>
      </c>
      <c r="B6" s="19">
        <f>IFERROR(VLOOKUP($A6,'[2]12'!$G$3:$O$58,2,FALSE),0)</f>
        <v>0</v>
      </c>
      <c r="C6" s="19">
        <f>IFERROR(VLOOKUP($A6,'[2]12'!$G$3:$O$58,3,FALSE),0)</f>
        <v>0</v>
      </c>
      <c r="D6" s="19">
        <f>IFERROR(VLOOKUP($A6,'[2]12'!$G$3:$O$58,4,FALSE),0)</f>
        <v>9</v>
      </c>
      <c r="E6" s="19">
        <f>IFERROR(VLOOKUP($A6,'[2]12'!$G$3:$O$58,5,FALSE),0)</f>
        <v>31</v>
      </c>
      <c r="F6" s="19">
        <f>IFERROR(VLOOKUP($A6,'[2]12'!$G$3:$O$58,6,FALSE),0)</f>
        <v>79</v>
      </c>
      <c r="G6" s="19">
        <f>IFERROR(VLOOKUP($A6,'[2]12'!$G$3:$O$58,7,FALSE),0)</f>
        <v>76</v>
      </c>
      <c r="H6" s="19">
        <f>IFERROR(VLOOKUP($A6,'[2]12'!$G$3:$O$58,8,FALSE),0)</f>
        <v>55</v>
      </c>
      <c r="I6" s="19"/>
      <c r="J6" s="19"/>
      <c r="K6" s="19"/>
      <c r="L6" s="19"/>
      <c r="M6" s="19"/>
      <c r="N6" s="19">
        <f t="shared" si="0"/>
        <v>250</v>
      </c>
    </row>
    <row r="7" spans="1:14" x14ac:dyDescent="0.25">
      <c r="A7" s="2" t="s">
        <v>30</v>
      </c>
      <c r="B7" s="19">
        <f>IFERROR(VLOOKUP($A7,'[2]12'!$G$3:$O$58,2,FALSE),0)</f>
        <v>17</v>
      </c>
      <c r="C7" s="19">
        <f>IFERROR(VLOOKUP($A7,'[2]12'!$G$3:$O$58,3,FALSE),0)</f>
        <v>10</v>
      </c>
      <c r="D7" s="19">
        <f>IFERROR(VLOOKUP($A7,'[2]12'!$G$3:$O$58,4,FALSE),0)</f>
        <v>23</v>
      </c>
      <c r="E7" s="19">
        <f>IFERROR(VLOOKUP($A7,'[2]12'!$G$3:$O$58,5,FALSE),0)</f>
        <v>23</v>
      </c>
      <c r="F7" s="19">
        <f>IFERROR(VLOOKUP($A7,'[2]12'!$G$3:$O$58,6,FALSE),0)</f>
        <v>29</v>
      </c>
      <c r="G7" s="19">
        <f>IFERROR(VLOOKUP($A7,'[2]12'!$G$3:$O$58,7,FALSE),0)</f>
        <v>41</v>
      </c>
      <c r="H7" s="19">
        <f>IFERROR(VLOOKUP($A7,'[2]12'!$G$3:$O$58,8,FALSE),0)</f>
        <v>51</v>
      </c>
      <c r="I7" s="19"/>
      <c r="J7" s="19"/>
      <c r="K7" s="19"/>
      <c r="L7" s="19"/>
      <c r="M7" s="19"/>
      <c r="N7" s="19">
        <f t="shared" si="0"/>
        <v>194</v>
      </c>
    </row>
    <row r="8" spans="1:14" x14ac:dyDescent="0.25">
      <c r="A8" s="2" t="s">
        <v>31</v>
      </c>
      <c r="B8" s="19">
        <f>IFERROR(VLOOKUP($A8,'[2]12'!$G$3:$O$58,2,FALSE),0)</f>
        <v>0</v>
      </c>
      <c r="C8" s="19">
        <f>IFERROR(VLOOKUP($A8,'[2]12'!$G$3:$O$58,3,FALSE),0)</f>
        <v>0</v>
      </c>
      <c r="D8" s="19">
        <f>IFERROR(VLOOKUP($A8,'[2]12'!$G$3:$O$58,4,FALSE),0)</f>
        <v>0</v>
      </c>
      <c r="E8" s="19">
        <f>IFERROR(VLOOKUP($A8,'[2]12'!$G$3:$O$58,5,FALSE),0)</f>
        <v>0</v>
      </c>
      <c r="F8" s="19">
        <f>IFERROR(VLOOKUP($A8,'[2]12'!$G$3:$O$58,6,FALSE),0)</f>
        <v>0</v>
      </c>
      <c r="G8" s="19">
        <f>IFERROR(VLOOKUP($A8,'[2]12'!$G$3:$O$58,7,FALSE),0)</f>
        <v>0</v>
      </c>
      <c r="H8" s="19">
        <f>IFERROR(VLOOKUP($A8,'[2]12'!$G$3:$O$58,8,FALSE),0)</f>
        <v>0</v>
      </c>
      <c r="I8" s="19"/>
      <c r="J8" s="19"/>
      <c r="K8" s="19"/>
      <c r="L8" s="19"/>
      <c r="M8" s="19"/>
      <c r="N8" s="19">
        <f t="shared" si="0"/>
        <v>0</v>
      </c>
    </row>
    <row r="9" spans="1:14" x14ac:dyDescent="0.25">
      <c r="A9" s="2" t="s">
        <v>32</v>
      </c>
      <c r="B9" s="19">
        <f>IFERROR(VLOOKUP($A9,'[2]12'!$G$3:$O$58,2,FALSE),0)</f>
        <v>0</v>
      </c>
      <c r="C9" s="19">
        <f>IFERROR(VLOOKUP($A9,'[2]12'!$G$3:$O$58,3,FALSE),0)</f>
        <v>0</v>
      </c>
      <c r="D9" s="19">
        <f>IFERROR(VLOOKUP($A9,'[2]12'!$G$3:$O$58,4,FALSE),0)</f>
        <v>2</v>
      </c>
      <c r="E9" s="19">
        <f>IFERROR(VLOOKUP($A9,'[2]12'!$G$3:$O$58,5,FALSE),0)</f>
        <v>30</v>
      </c>
      <c r="F9" s="19">
        <f>IFERROR(VLOOKUP($A9,'[2]12'!$G$3:$O$58,6,FALSE),0)</f>
        <v>26</v>
      </c>
      <c r="G9" s="19">
        <f>IFERROR(VLOOKUP($A9,'[2]12'!$G$3:$O$58,7,FALSE),0)</f>
        <v>31</v>
      </c>
      <c r="H9" s="19">
        <f>IFERROR(VLOOKUP($A9,'[2]12'!$G$3:$O$58,8,FALSE),0)</f>
        <v>11</v>
      </c>
      <c r="I9" s="19"/>
      <c r="J9" s="19"/>
      <c r="K9" s="19"/>
      <c r="L9" s="19"/>
      <c r="M9" s="19"/>
      <c r="N9" s="19">
        <f t="shared" si="0"/>
        <v>100</v>
      </c>
    </row>
    <row r="10" spans="1:14" x14ac:dyDescent="0.25">
      <c r="A10" s="3" t="s">
        <v>8</v>
      </c>
      <c r="B10" s="19">
        <f>IFERROR(VLOOKUP($A10,'[2]12'!$G$3:$O$58,2,FALSE),0)</f>
        <v>0</v>
      </c>
      <c r="C10" s="19">
        <f>IFERROR(VLOOKUP($A10,'[2]12'!$G$3:$O$58,3,FALSE),0)</f>
        <v>0</v>
      </c>
      <c r="D10" s="20">
        <f>IFERROR(VLOOKUP($A10,'[2]12'!$G$3:$O$58,4,FALSE),0)</f>
        <v>0</v>
      </c>
      <c r="E10" s="20">
        <f>IFERROR(VLOOKUP($A10,'[2]12'!$G$3:$O$58,5,FALSE),0)</f>
        <v>0</v>
      </c>
      <c r="F10" s="20">
        <f>IFERROR(VLOOKUP($A10,'[2]12'!$G$3:$O$58,6,FALSE),0)</f>
        <v>0</v>
      </c>
      <c r="G10" s="20">
        <f>IFERROR(VLOOKUP($A10,'[2]12'!$G$3:$O$58,7,FALSE),0)</f>
        <v>0</v>
      </c>
      <c r="H10" s="20">
        <f>IFERROR(VLOOKUP($A10,'[2]12'!$G$3:$O$58,8,FALSE),0)</f>
        <v>0</v>
      </c>
      <c r="I10" s="20"/>
      <c r="J10" s="20"/>
      <c r="K10" s="20"/>
      <c r="L10" s="20"/>
      <c r="M10" s="20"/>
      <c r="N10" s="19">
        <f t="shared" si="0"/>
        <v>0</v>
      </c>
    </row>
    <row r="11" spans="1:14" x14ac:dyDescent="0.25">
      <c r="A11" s="1" t="s">
        <v>33</v>
      </c>
      <c r="B11" s="19">
        <f>IFERROR(VLOOKUP($A11,'[2]12'!$G$3:$O$58,2,FALSE),0)</f>
        <v>0</v>
      </c>
      <c r="C11" s="19">
        <f>IFERROR(VLOOKUP($A11,'[2]12'!$G$3:$O$58,3,FALSE),0)</f>
        <v>0</v>
      </c>
      <c r="D11" s="19">
        <f>IFERROR(VLOOKUP($A11,'[2]12'!$G$3:$O$58,4,FALSE),0)</f>
        <v>0</v>
      </c>
      <c r="E11" s="19">
        <f>IFERROR(VLOOKUP($A11,'[2]12'!$G$3:$O$58,5,FALSE),0)</f>
        <v>20</v>
      </c>
      <c r="F11" s="19">
        <f>IFERROR(VLOOKUP($A11,'[2]12'!$G$3:$O$58,6,FALSE),0)</f>
        <v>16</v>
      </c>
      <c r="G11" s="19">
        <f>IFERROR(VLOOKUP($A11,'[2]12'!$G$3:$O$58,7,FALSE),0)</f>
        <v>13</v>
      </c>
      <c r="H11" s="19">
        <f>IFERROR(VLOOKUP($A11,'[2]12'!$G$3:$O$58,8,FALSE),0)</f>
        <v>0</v>
      </c>
      <c r="I11" s="19"/>
      <c r="J11" s="19"/>
      <c r="K11" s="19"/>
      <c r="L11" s="19"/>
      <c r="M11" s="19"/>
      <c r="N11" s="19">
        <f t="shared" si="0"/>
        <v>49</v>
      </c>
    </row>
    <row r="12" spans="1:14" x14ac:dyDescent="0.25">
      <c r="A12" s="3" t="s">
        <v>7</v>
      </c>
      <c r="B12" s="19">
        <f>IFERROR(VLOOKUP($A12,'[2]12'!$G$3:$O$58,2,FALSE),0)</f>
        <v>0</v>
      </c>
      <c r="C12" s="19">
        <f>IFERROR(VLOOKUP($A12,'[2]12'!$G$3:$O$58,3,FALSE),0)</f>
        <v>0</v>
      </c>
      <c r="D12" s="20">
        <f>IFERROR(VLOOKUP($A12,'[2]12'!$G$3:$O$58,4,FALSE),0)</f>
        <v>0</v>
      </c>
      <c r="E12" s="20">
        <f>IFERROR(VLOOKUP($A12,'[2]12'!$G$3:$O$58,5,FALSE),0)</f>
        <v>0</v>
      </c>
      <c r="F12" s="20">
        <f>IFERROR(VLOOKUP($A12,'[2]12'!$G$3:$O$58,6,FALSE),0)</f>
        <v>0</v>
      </c>
      <c r="G12" s="20">
        <f>IFERROR(VLOOKUP($A12,'[2]12'!$G$3:$O$58,7,FALSE),0)</f>
        <v>0</v>
      </c>
      <c r="H12" s="20">
        <f>IFERROR(VLOOKUP($A12,'[2]12'!$G$3:$O$58,8,FALSE),0)</f>
        <v>0</v>
      </c>
      <c r="I12" s="20"/>
      <c r="J12" s="20"/>
      <c r="K12" s="20"/>
      <c r="L12" s="20"/>
      <c r="M12" s="20"/>
      <c r="N12" s="19">
        <f t="shared" si="0"/>
        <v>0</v>
      </c>
    </row>
    <row r="13" spans="1:14" x14ac:dyDescent="0.25">
      <c r="A13" s="4" t="s">
        <v>6</v>
      </c>
      <c r="B13" s="19">
        <f>IFERROR(VLOOKUP($A13,'[2]12'!$G$3:$O$58,2,FALSE),0)</f>
        <v>0</v>
      </c>
      <c r="C13" s="19">
        <f>IFERROR(VLOOKUP($A13,'[2]12'!$G$3:$O$58,3,FALSE),0)</f>
        <v>10</v>
      </c>
      <c r="D13" s="20">
        <f>IFERROR(VLOOKUP($A13,'[2]12'!$G$3:$O$58,4,FALSE),0)</f>
        <v>12</v>
      </c>
      <c r="E13" s="19">
        <f>IFERROR(VLOOKUP($A13,'[2]12'!$G$3:$O$58,5,FALSE),0)</f>
        <v>15</v>
      </c>
      <c r="F13" s="19">
        <f>IFERROR(VLOOKUP($A13,'[2]12'!$G$3:$O$58,6,FALSE),0)</f>
        <v>11</v>
      </c>
      <c r="G13" s="19">
        <f>IFERROR(VLOOKUP($A13,'[2]12'!$G$3:$O$58,7,FALSE),0)</f>
        <v>6</v>
      </c>
      <c r="H13" s="19">
        <f>IFERROR(VLOOKUP($A13,'[2]12'!$G$3:$O$58,8,FALSE),0)</f>
        <v>6</v>
      </c>
      <c r="I13" s="19"/>
      <c r="J13" s="19"/>
      <c r="K13" s="19"/>
      <c r="L13" s="19"/>
      <c r="M13" s="19"/>
      <c r="N13" s="19">
        <f t="shared" si="0"/>
        <v>60</v>
      </c>
    </row>
    <row r="14" spans="1:14" x14ac:dyDescent="0.25">
      <c r="A14" s="1" t="s">
        <v>4</v>
      </c>
      <c r="B14" s="19">
        <f>IFERROR(VLOOKUP($A14,'[2]12'!$G$3:$O$58,2,FALSE),0)</f>
        <v>0</v>
      </c>
      <c r="C14" s="19">
        <f>IFERROR(VLOOKUP($A14,'[2]12'!$G$3:$O$58,3,FALSE),0)</f>
        <v>0</v>
      </c>
      <c r="D14" s="20">
        <f>IFERROR(VLOOKUP($A14,'[2]12'!$G$3:$O$58,4,FALSE),0)</f>
        <v>1</v>
      </c>
      <c r="E14" s="19">
        <f>IFERROR(VLOOKUP($A14,'[2]12'!$G$3:$O$58,5,FALSE),0)</f>
        <v>0</v>
      </c>
      <c r="F14" s="19">
        <f>IFERROR(VLOOKUP($A14,'[2]12'!$G$3:$O$58,6,FALSE),0)</f>
        <v>0</v>
      </c>
      <c r="G14" s="19">
        <f>IFERROR(VLOOKUP($A14,'[2]12'!$G$3:$O$58,7,FALSE),0)</f>
        <v>2</v>
      </c>
      <c r="H14" s="19">
        <f>IFERROR(VLOOKUP($A14,'[2]12'!$G$3:$O$58,8,FALSE),0)</f>
        <v>3</v>
      </c>
      <c r="I14" s="19"/>
      <c r="J14" s="19"/>
      <c r="K14" s="19"/>
      <c r="L14" s="19"/>
      <c r="M14" s="19"/>
      <c r="N14" s="19">
        <f t="shared" si="0"/>
        <v>6</v>
      </c>
    </row>
    <row r="15" spans="1:14" x14ac:dyDescent="0.25">
      <c r="A15" s="3" t="s">
        <v>28</v>
      </c>
      <c r="B15" s="21">
        <f>IFERROR(VLOOKUP($A15,'[2]12'!$G$3:$O$58,2,FALSE),0)</f>
        <v>0</v>
      </c>
      <c r="C15" s="21">
        <f>IFERROR(VLOOKUP($A15,'[2]12'!$G$3:$O$58,3,FALSE),0)</f>
        <v>0</v>
      </c>
      <c r="D15" s="21">
        <f>IFERROR(VLOOKUP($A15,'[2]12'!$G$3:$O$58,4,FALSE),0)</f>
        <v>0</v>
      </c>
      <c r="E15" s="21">
        <f>IFERROR(VLOOKUP($A15,'[2]12'!$G$3:$O$58,5,FALSE),0)</f>
        <v>0</v>
      </c>
      <c r="F15" s="21">
        <f>IFERROR(VLOOKUP($A15,'[2]12'!$G$3:$O$58,6,FALSE),0)</f>
        <v>0</v>
      </c>
      <c r="G15" s="21">
        <f>IFERROR(VLOOKUP($A15,'[2]12'!$G$3:$O$58,7,FALSE),0)</f>
        <v>29</v>
      </c>
      <c r="H15" s="21">
        <f>IFERROR(VLOOKUP($A15,'[2]12'!$G$3:$O$58,8,FALSE),0)</f>
        <v>22</v>
      </c>
      <c r="I15" s="21"/>
      <c r="J15" s="21"/>
      <c r="K15" s="21"/>
      <c r="L15" s="21"/>
      <c r="M15" s="21"/>
      <c r="N15" s="19">
        <f t="shared" si="0"/>
        <v>51</v>
      </c>
    </row>
    <row r="16" spans="1:14" x14ac:dyDescent="0.25">
      <c r="A16" s="3" t="s">
        <v>27</v>
      </c>
      <c r="B16" s="21">
        <f>IFERROR(VLOOKUP($A16,'[2]12'!$G$3:$O$58,2,FALSE),0)</f>
        <v>0</v>
      </c>
      <c r="C16" s="21">
        <f>IFERROR(VLOOKUP($A16,'[2]12'!$G$3:$O$58,3,FALSE),0)</f>
        <v>0</v>
      </c>
      <c r="D16" s="21">
        <f>IFERROR(VLOOKUP($A16,'[2]12'!$G$3:$O$58,4,FALSE),0)</f>
        <v>0</v>
      </c>
      <c r="E16" s="21">
        <f>IFERROR(VLOOKUP($A16,'[2]12'!$G$3:$O$58,5,FALSE),0)</f>
        <v>0</v>
      </c>
      <c r="F16" s="21">
        <f>IFERROR(VLOOKUP($A16,'[2]12'!$G$3:$O$58,6,FALSE),0)</f>
        <v>59</v>
      </c>
      <c r="G16" s="21">
        <f>IFERROR(VLOOKUP($A16,'[2]12'!$G$3:$O$58,7,FALSE),0)</f>
        <v>42</v>
      </c>
      <c r="H16" s="21">
        <f>IFERROR(VLOOKUP($A16,'[2]12'!$G$3:$O$58,8,FALSE),0)</f>
        <v>34</v>
      </c>
      <c r="I16" s="21"/>
      <c r="J16" s="21"/>
      <c r="K16" s="21"/>
      <c r="L16" s="21"/>
      <c r="M16" s="21"/>
      <c r="N16" s="19">
        <f t="shared" si="0"/>
        <v>135</v>
      </c>
    </row>
    <row r="17" spans="1:14" ht="15.75" thickBot="1" x14ac:dyDescent="0.3">
      <c r="A17" s="3" t="s">
        <v>5</v>
      </c>
      <c r="B17" s="21">
        <f>IFERROR(VLOOKUP($A17,'[2]12'!$G$3:$O$58,2,FALSE),0)</f>
        <v>0</v>
      </c>
      <c r="C17" s="21">
        <f>IFERROR(VLOOKUP($A17,'[2]12'!$G$3:$O$58,3,FALSE),0)</f>
        <v>0</v>
      </c>
      <c r="D17" s="21">
        <f>IFERROR(VLOOKUP($A17,'[2]12'!$G$3:$O$58,4,FALSE),0)</f>
        <v>0</v>
      </c>
      <c r="E17" s="21">
        <f>IFERROR(VLOOKUP($A17,'[2]12'!$G$3:$O$58,5,FALSE),0)</f>
        <v>0</v>
      </c>
      <c r="F17" s="21">
        <f>IFERROR(VLOOKUP($A17,'[2]12'!$G$3:$O$58,6,FALSE),0)</f>
        <v>0</v>
      </c>
      <c r="G17" s="21">
        <f>IFERROR(VLOOKUP($A17,'[2]12'!$G$3:$O$58,7,FALSE),0)</f>
        <v>0</v>
      </c>
      <c r="H17" s="21">
        <f>IFERROR(VLOOKUP($A17,'[2]12'!$G$3:$O$58,8,FALSE),0)</f>
        <v>0</v>
      </c>
      <c r="I17" s="21"/>
      <c r="J17" s="21"/>
      <c r="K17" s="21"/>
      <c r="L17" s="21"/>
      <c r="M17" s="21"/>
      <c r="N17" s="19">
        <f t="shared" si="0"/>
        <v>0</v>
      </c>
    </row>
    <row r="18" spans="1:14" x14ac:dyDescent="0.25">
      <c r="A18" s="23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hidden="1" x14ac:dyDescent="0.25">
      <c r="A19" s="3" t="s">
        <v>55</v>
      </c>
      <c r="B19" s="21">
        <f>IFERROR(VLOOKUP($A19,'[2]12'!$G$3:$O$58,2,FALSE),0)</f>
        <v>0</v>
      </c>
      <c r="C19" s="21">
        <f>IFERROR(VLOOKUP($A19,'[2]12'!$G$3:$O$58,3,FALSE),0)</f>
        <v>0</v>
      </c>
      <c r="D19" s="22">
        <f>IFERROR(VLOOKUP($A19,'[2]12'!$G$3:$O$58,4,FALSE),0)</f>
        <v>0</v>
      </c>
      <c r="E19" s="22">
        <f>IFERROR(VLOOKUP($A19,'[2]12'!$G$3:$O$58,5,FALSE),0)</f>
        <v>0</v>
      </c>
      <c r="F19" s="22">
        <f>IFERROR(VLOOKUP($A19,'[2]12'!$G$3:$O$58,6,FALSE),0)</f>
        <v>0</v>
      </c>
      <c r="G19" s="22">
        <f>IFERROR(VLOOKUP($A19,'[2]12'!$G$3:$O$58,7,FALSE),0)</f>
        <v>0</v>
      </c>
      <c r="H19" s="22">
        <f>IFERROR(VLOOKUP($A19,'[2]12'!$G$3:$O$58,8,FALSE),0)</f>
        <v>0</v>
      </c>
      <c r="I19" s="22"/>
      <c r="J19" s="22"/>
      <c r="K19" s="22"/>
      <c r="L19" s="22"/>
      <c r="M19" s="22"/>
      <c r="N19" s="22">
        <f>SUM(B19:M19)</f>
        <v>0</v>
      </c>
    </row>
    <row r="20" spans="1:14" hidden="1" x14ac:dyDescent="0.25">
      <c r="A20" s="3" t="s">
        <v>56</v>
      </c>
      <c r="B20" s="21">
        <f>IFERROR(VLOOKUP($A20,'[2]12'!$G$3:$O$58,2,FALSE),0)</f>
        <v>0</v>
      </c>
      <c r="C20" s="21">
        <f>IFERROR(VLOOKUP($A20,'[2]12'!$G$3:$O$58,3,FALSE),0)</f>
        <v>0</v>
      </c>
      <c r="D20" s="22">
        <f>IFERROR(VLOOKUP($A20,'[2]12'!$G$3:$O$58,4,FALSE),0)</f>
        <v>0</v>
      </c>
      <c r="E20" s="22">
        <f>IFERROR(VLOOKUP($A20,'[2]12'!$G$3:$O$58,5,FALSE),0)</f>
        <v>0</v>
      </c>
      <c r="F20" s="22">
        <f>IFERROR(VLOOKUP($A20,'[2]12'!$G$3:$O$58,6,FALSE),0)</f>
        <v>0</v>
      </c>
      <c r="G20" s="22">
        <f>IFERROR(VLOOKUP($A20,'[2]12'!$G$3:$O$58,7,FALSE),0)</f>
        <v>0</v>
      </c>
      <c r="H20" s="22">
        <f>IFERROR(VLOOKUP($A20,'[2]12'!$G$3:$O$58,8,FALSE),0)</f>
        <v>0</v>
      </c>
      <c r="I20" s="22"/>
      <c r="J20" s="22"/>
      <c r="K20" s="22"/>
      <c r="L20" s="22"/>
      <c r="M20" s="22"/>
      <c r="N20" s="22">
        <f t="shared" ref="N20:N27" si="1">SUM(B20:M20)</f>
        <v>0</v>
      </c>
    </row>
    <row r="21" spans="1:14" hidden="1" x14ac:dyDescent="0.25">
      <c r="A21" s="3" t="s">
        <v>57</v>
      </c>
      <c r="B21" s="21">
        <f>IFERROR(VLOOKUP($A21,'[2]12'!$G$3:$O$58,2,FALSE),0)</f>
        <v>0</v>
      </c>
      <c r="C21" s="21">
        <f>IFERROR(VLOOKUP($A21,'[2]12'!$G$3:$O$58,3,FALSE),0)</f>
        <v>0</v>
      </c>
      <c r="D21" s="22">
        <f>IFERROR(VLOOKUP($A21,'[2]12'!$G$3:$O$58,4,FALSE),0)</f>
        <v>0</v>
      </c>
      <c r="E21" s="22">
        <f>IFERROR(VLOOKUP($A21,'[2]12'!$G$3:$O$58,5,FALSE),0)</f>
        <v>0</v>
      </c>
      <c r="F21" s="22">
        <f>IFERROR(VLOOKUP($A21,'[2]12'!$G$3:$O$58,6,FALSE),0)</f>
        <v>0</v>
      </c>
      <c r="G21" s="22">
        <f>IFERROR(VLOOKUP($A21,'[2]12'!$G$3:$O$58,7,FALSE),0)</f>
        <v>0</v>
      </c>
      <c r="H21" s="22">
        <f>IFERROR(VLOOKUP($A21,'[2]12'!$G$3:$O$58,8,FALSE),0)</f>
        <v>0</v>
      </c>
      <c r="I21" s="22"/>
      <c r="J21" s="22"/>
      <c r="K21" s="22"/>
      <c r="L21" s="22"/>
      <c r="M21" s="22"/>
      <c r="N21" s="22">
        <f t="shared" si="1"/>
        <v>0</v>
      </c>
    </row>
    <row r="22" spans="1:14" hidden="1" x14ac:dyDescent="0.25">
      <c r="A22" s="3" t="s">
        <v>35</v>
      </c>
      <c r="B22" s="21">
        <f>IFERROR(VLOOKUP($A22,'[2]12'!$G$3:$O$58,2,FALSE),0)</f>
        <v>0</v>
      </c>
      <c r="C22" s="21">
        <f>IFERROR(VLOOKUP($A22,'[2]12'!$G$3:$O$58,3,FALSE),0)</f>
        <v>0</v>
      </c>
      <c r="D22" s="21">
        <f>IFERROR(VLOOKUP($A22,'[2]12'!$G$3:$O$58,4,FALSE),0)</f>
        <v>0</v>
      </c>
      <c r="E22" s="21">
        <f>IFERROR(VLOOKUP($A22,'[2]12'!$G$3:$O$58,5,FALSE),0)</f>
        <v>0</v>
      </c>
      <c r="F22" s="21">
        <f>IFERROR(VLOOKUP($A22,'[2]12'!$G$3:$O$58,6,FALSE),0)</f>
        <v>0</v>
      </c>
      <c r="G22" s="21">
        <f>IFERROR(VLOOKUP($A22,'[2]12'!$G$3:$O$58,7,FALSE),0)</f>
        <v>0</v>
      </c>
      <c r="H22" s="21">
        <f>IFERROR(VLOOKUP($A22,'[2]12'!$G$3:$O$58,8,FALSE),0)</f>
        <v>0</v>
      </c>
      <c r="I22" s="21"/>
      <c r="J22" s="21"/>
      <c r="K22" s="21"/>
      <c r="L22" s="21"/>
      <c r="M22" s="21"/>
      <c r="N22" s="22">
        <f t="shared" si="1"/>
        <v>0</v>
      </c>
    </row>
    <row r="23" spans="1:14" x14ac:dyDescent="0.25">
      <c r="A23" s="3" t="s">
        <v>36</v>
      </c>
      <c r="B23" s="21">
        <f>IFERROR(VLOOKUP($A23,'[2]12'!$G$3:$O$58,2,FALSE),0)</f>
        <v>0</v>
      </c>
      <c r="C23" s="21">
        <f>IFERROR(VLOOKUP($A23,'[2]12'!$G$3:$O$58,3,FALSE),0)</f>
        <v>0</v>
      </c>
      <c r="D23" s="21">
        <f>IFERROR(VLOOKUP($A23,'[2]12'!$G$3:$O$58,4,FALSE),0)</f>
        <v>0</v>
      </c>
      <c r="E23" s="21">
        <f>IFERROR(VLOOKUP($A23,'[2]12'!$G$3:$O$58,5,FALSE),0)</f>
        <v>0</v>
      </c>
      <c r="F23" s="21">
        <f>IFERROR(VLOOKUP($A23,'[2]12'!$G$3:$O$58,6,FALSE),0)</f>
        <v>0</v>
      </c>
      <c r="G23" s="21">
        <f>IFERROR(VLOOKUP($A23,'[2]12'!$G$3:$O$58,7,FALSE),0)</f>
        <v>29</v>
      </c>
      <c r="H23" s="21">
        <f>IFERROR(VLOOKUP($A23,'[2]12'!$G$3:$O$58,8,FALSE),0)</f>
        <v>22</v>
      </c>
      <c r="I23" s="21"/>
      <c r="J23" s="21"/>
      <c r="K23" s="21"/>
      <c r="L23" s="21"/>
      <c r="M23" s="21"/>
      <c r="N23" s="22">
        <f t="shared" si="1"/>
        <v>51</v>
      </c>
    </row>
    <row r="24" spans="1:14" x14ac:dyDescent="0.25">
      <c r="A24" s="3" t="s">
        <v>37</v>
      </c>
      <c r="B24" s="21">
        <f>IFERROR(VLOOKUP($A24,'[2]12'!$G$3:$O$58,2,FALSE),0)</f>
        <v>0</v>
      </c>
      <c r="C24" s="21">
        <f>IFERROR(VLOOKUP($A24,'[2]12'!$G$3:$O$58,3,FALSE),0)</f>
        <v>10</v>
      </c>
      <c r="D24" s="21">
        <f>IFERROR(VLOOKUP($A24,'[2]12'!$G$3:$O$58,4,FALSE),0)</f>
        <v>12</v>
      </c>
      <c r="E24" s="21">
        <f>IFERROR(VLOOKUP($A24,'[2]12'!$G$3:$O$58,5,FALSE),0)</f>
        <v>15</v>
      </c>
      <c r="F24" s="21">
        <f>IFERROR(VLOOKUP($A24,'[2]12'!$G$3:$O$58,6,FALSE),0)</f>
        <v>11</v>
      </c>
      <c r="G24" s="21">
        <f>IFERROR(VLOOKUP($A24,'[2]12'!$G$3:$O$58,7,FALSE),0)</f>
        <v>6</v>
      </c>
      <c r="H24" s="21">
        <f>IFERROR(VLOOKUP($A24,'[2]12'!$G$3:$O$58,8,FALSE),0)</f>
        <v>6</v>
      </c>
      <c r="I24" s="21"/>
      <c r="J24" s="21"/>
      <c r="K24" s="21"/>
      <c r="L24" s="21"/>
      <c r="M24" s="21"/>
      <c r="N24" s="22">
        <f t="shared" si="1"/>
        <v>60</v>
      </c>
    </row>
    <row r="25" spans="1:14" x14ac:dyDescent="0.25">
      <c r="A25" s="3" t="s">
        <v>38</v>
      </c>
      <c r="B25" s="21">
        <f>IFERROR(VLOOKUP($A25,'[2]12'!$G$3:$O$58,2,FALSE),0)</f>
        <v>19</v>
      </c>
      <c r="C25" s="21">
        <f>IFERROR(VLOOKUP($A25,'[2]12'!$G$3:$O$58,3,FALSE),0)</f>
        <v>8</v>
      </c>
      <c r="D25" s="21">
        <f>IFERROR(VLOOKUP($A25,'[2]12'!$G$3:$O$58,4,FALSE),0)</f>
        <v>14</v>
      </c>
      <c r="E25" s="21">
        <f>IFERROR(VLOOKUP($A25,'[2]12'!$G$3:$O$58,5,FALSE),0)</f>
        <v>37</v>
      </c>
      <c r="F25" s="21">
        <f>IFERROR(VLOOKUP($A25,'[2]12'!$G$3:$O$58,6,FALSE),0)</f>
        <v>18</v>
      </c>
      <c r="G25" s="21">
        <f>IFERROR(VLOOKUP($A25,'[2]12'!$G$3:$O$58,7,FALSE),0)</f>
        <v>24</v>
      </c>
      <c r="H25" s="21">
        <f>IFERROR(VLOOKUP($A25,'[2]12'!$G$3:$O$58,8,FALSE),0)</f>
        <v>15</v>
      </c>
      <c r="I25" s="21"/>
      <c r="J25" s="21"/>
      <c r="K25" s="21"/>
      <c r="L25" s="21"/>
      <c r="M25" s="21"/>
      <c r="N25" s="22">
        <f t="shared" si="1"/>
        <v>135</v>
      </c>
    </row>
    <row r="26" spans="1:14" x14ac:dyDescent="0.25">
      <c r="A26" s="3" t="s">
        <v>39</v>
      </c>
      <c r="B26" s="21">
        <f>IFERROR(VLOOKUP($A26,'[2]12'!$G$3:$O$58,2,FALSE),0)</f>
        <v>0</v>
      </c>
      <c r="C26" s="21">
        <f>IFERROR(VLOOKUP($A26,'[2]12'!$G$3:$O$58,3,FALSE),0)</f>
        <v>0</v>
      </c>
      <c r="D26" s="21">
        <f>IFERROR(VLOOKUP($A26,'[2]12'!$G$3:$O$58,4,FALSE),0)</f>
        <v>0</v>
      </c>
      <c r="E26" s="21">
        <f>IFERROR(VLOOKUP($A26,'[2]12'!$G$3:$O$58,5,FALSE),0)</f>
        <v>0</v>
      </c>
      <c r="F26" s="21">
        <f>IFERROR(VLOOKUP($A26,'[2]12'!$G$3:$O$58,6,FALSE),0)</f>
        <v>13</v>
      </c>
      <c r="G26" s="21">
        <f>IFERROR(VLOOKUP($A26,'[2]12'!$G$3:$O$58,7,FALSE),0)</f>
        <v>23</v>
      </c>
      <c r="H26" s="21">
        <f>IFERROR(VLOOKUP($A26,'[2]12'!$G$3:$O$58,8,FALSE),0)</f>
        <v>31</v>
      </c>
      <c r="I26" s="21"/>
      <c r="J26" s="21"/>
      <c r="K26" s="21"/>
      <c r="L26" s="21"/>
      <c r="M26" s="21"/>
      <c r="N26" s="22">
        <f t="shared" si="1"/>
        <v>67</v>
      </c>
    </row>
    <row r="27" spans="1:14" x14ac:dyDescent="0.25">
      <c r="A27" s="3" t="s">
        <v>40</v>
      </c>
      <c r="B27" s="21">
        <f>IFERROR(VLOOKUP($A27,'[2]12'!$G$3:$O$58,2,FALSE),0)</f>
        <v>0</v>
      </c>
      <c r="C27" s="21">
        <f>IFERROR(VLOOKUP($A27,'[2]12'!$G$3:$O$58,3,FALSE),0)</f>
        <v>0</v>
      </c>
      <c r="D27" s="21">
        <f>IFERROR(VLOOKUP($A27,'[2]12'!$G$3:$O$58,4,FALSE),0)</f>
        <v>0</v>
      </c>
      <c r="E27" s="21">
        <f>IFERROR(VLOOKUP($A27,'[2]12'!$G$3:$O$58,5,FALSE),0)</f>
        <v>0</v>
      </c>
      <c r="F27" s="21">
        <f>IFERROR(VLOOKUP($A27,'[2]12'!$G$3:$O$58,6,FALSE),0)</f>
        <v>59</v>
      </c>
      <c r="G27" s="21">
        <f>IFERROR(VLOOKUP($A27,'[2]12'!$G$3:$O$58,7,FALSE),0)</f>
        <v>42</v>
      </c>
      <c r="H27" s="21">
        <f>IFERROR(VLOOKUP($A27,'[2]12'!$G$3:$O$58,8,FALSE),0)</f>
        <v>34</v>
      </c>
      <c r="I27" s="21"/>
      <c r="J27" s="21"/>
      <c r="K27" s="21"/>
      <c r="L27" s="21"/>
      <c r="M27" s="21"/>
      <c r="N27" s="22">
        <f t="shared" si="1"/>
        <v>135</v>
      </c>
    </row>
    <row r="36" spans="1:14" ht="15.75" thickBot="1" x14ac:dyDescent="0.3"/>
    <row r="37" spans="1:14" x14ac:dyDescent="0.25">
      <c r="A37" s="39" t="s">
        <v>0</v>
      </c>
      <c r="B37" s="42" t="s">
        <v>118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4"/>
    </row>
    <row r="38" spans="1:14" ht="15.75" thickBot="1" x14ac:dyDescent="0.3">
      <c r="A38" s="40"/>
      <c r="B38" s="45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7"/>
    </row>
    <row r="39" spans="1:14" ht="15.75" thickBot="1" x14ac:dyDescent="0.3">
      <c r="A39" s="41"/>
      <c r="B39" s="7" t="s">
        <v>9</v>
      </c>
      <c r="C39" s="8" t="s">
        <v>10</v>
      </c>
      <c r="D39" s="9" t="s">
        <v>11</v>
      </c>
      <c r="E39" s="9" t="s">
        <v>12</v>
      </c>
      <c r="F39" s="9" t="s">
        <v>13</v>
      </c>
      <c r="G39" s="9" t="s">
        <v>14</v>
      </c>
      <c r="H39" s="9" t="s">
        <v>15</v>
      </c>
      <c r="I39" s="9" t="s">
        <v>16</v>
      </c>
      <c r="J39" s="9" t="s">
        <v>17</v>
      </c>
      <c r="K39" s="9" t="s">
        <v>18</v>
      </c>
      <c r="L39" s="9" t="s">
        <v>19</v>
      </c>
      <c r="M39" s="9" t="s">
        <v>20</v>
      </c>
      <c r="N39" s="10" t="s">
        <v>29</v>
      </c>
    </row>
    <row r="40" spans="1:14" x14ac:dyDescent="0.25">
      <c r="A40" s="1" t="s">
        <v>2</v>
      </c>
      <c r="B40" s="19">
        <f>IFERROR(VLOOKUP($A40,'[2]12'!$W$3:$AD$30,2,FALSE),0)</f>
        <v>0</v>
      </c>
      <c r="C40" s="19">
        <f>IFERROR(VLOOKUP($A40,'[2]12'!$W$3:$AD$30,3,FALSE),0)</f>
        <v>1</v>
      </c>
      <c r="D40" s="19">
        <f>IFERROR(VLOOKUP($A40,'[2]12'!$W$3:$AD$30,4,FALSE),0)</f>
        <v>4</v>
      </c>
      <c r="E40" s="19">
        <f>IFERROR(VLOOKUP($A40,'[2]12'!$W$3:$AD$30,5,FALSE),0)</f>
        <v>4</v>
      </c>
      <c r="F40" s="19">
        <f>IFERROR(VLOOKUP($A40,'[2]12'!$W$3:$AD$30,6,FALSE),0)</f>
        <v>5</v>
      </c>
      <c r="G40" s="19">
        <f>IFERROR(VLOOKUP($A40,'[2]12'!$W$3:$AD$30,7,FALSE),0)</f>
        <v>5</v>
      </c>
      <c r="H40" s="19">
        <f>IFERROR(VLOOKUP($A40,'[2]12'!$W$3:$AD$30,8,FALSE),0)</f>
        <v>19</v>
      </c>
      <c r="I40" s="19"/>
      <c r="J40" s="19"/>
      <c r="K40" s="19"/>
      <c r="L40" s="19"/>
      <c r="M40" s="19"/>
      <c r="N40" s="19">
        <f>SUM(B40:M40)</f>
        <v>38</v>
      </c>
    </row>
    <row r="41" spans="1:14" x14ac:dyDescent="0.25">
      <c r="A41" s="1" t="s">
        <v>102</v>
      </c>
      <c r="B41" s="19">
        <f>IFERROR(VLOOKUP($A41,'[2]12'!$W$3:$AD$30,2,FALSE),0)</f>
        <v>0</v>
      </c>
      <c r="C41" s="19">
        <f>IFERROR(VLOOKUP($A41,'[2]12'!$W$3:$AD$30,3,FALSE),0)</f>
        <v>0</v>
      </c>
      <c r="D41" s="19">
        <f>IFERROR(VLOOKUP($A41,'[2]12'!$W$3:$AD$30,4,FALSE),0)</f>
        <v>0</v>
      </c>
      <c r="E41" s="19">
        <f>IFERROR(VLOOKUP($A41,'[2]12'!$W$3:$AD$30,5,FALSE),0)</f>
        <v>0</v>
      </c>
      <c r="F41" s="19">
        <f>IFERROR(VLOOKUP($A41,'[2]12'!$W$3:$AD$30,6,FALSE),0)</f>
        <v>0</v>
      </c>
      <c r="G41" s="19">
        <f>IFERROR(VLOOKUP($A41,'[2]12'!$W$3:$AD$30,7,FALSE),0)</f>
        <v>0</v>
      </c>
      <c r="H41" s="19">
        <f>IFERROR(VLOOKUP($A41,'[2]12'!$W$3:$AD$30,8,FALSE),0)</f>
        <v>0</v>
      </c>
      <c r="I41" s="19"/>
      <c r="J41" s="19"/>
      <c r="K41" s="19"/>
      <c r="L41" s="19"/>
      <c r="M41" s="19"/>
      <c r="N41" s="19">
        <f t="shared" ref="N41:N53" si="2">SUM(B41:M41)</f>
        <v>0</v>
      </c>
    </row>
    <row r="42" spans="1:14" x14ac:dyDescent="0.25">
      <c r="A42" s="2" t="s">
        <v>3</v>
      </c>
      <c r="B42" s="19">
        <f>IFERROR(VLOOKUP($A42,'[2]12'!$W$3:$AD$30,2,FALSE),0)</f>
        <v>0</v>
      </c>
      <c r="C42" s="19">
        <f>IFERROR(VLOOKUP($A42,'[2]12'!$W$3:$AD$30,3,FALSE),0)</f>
        <v>0</v>
      </c>
      <c r="D42" s="19">
        <f>IFERROR(VLOOKUP($A42,'[2]12'!$W$3:$AD$30,4,FALSE),0)</f>
        <v>0</v>
      </c>
      <c r="E42" s="19">
        <f>IFERROR(VLOOKUP($A42,'[2]12'!$W$3:$AD$30,5,FALSE),0)</f>
        <v>1</v>
      </c>
      <c r="F42" s="19">
        <f>IFERROR(VLOOKUP($A42,'[2]12'!$W$3:$AD$30,6,FALSE),0)</f>
        <v>4</v>
      </c>
      <c r="G42" s="19">
        <f>IFERROR(VLOOKUP($A42,'[2]12'!$W$3:$AD$30,7,FALSE),0)</f>
        <v>24</v>
      </c>
      <c r="H42" s="19">
        <f>IFERROR(VLOOKUP($A42,'[2]12'!$W$3:$AD$30,8,FALSE),0)</f>
        <v>29</v>
      </c>
      <c r="I42" s="19"/>
      <c r="J42" s="19"/>
      <c r="K42" s="19"/>
      <c r="L42" s="19"/>
      <c r="M42" s="19"/>
      <c r="N42" s="19">
        <f t="shared" si="2"/>
        <v>58</v>
      </c>
    </row>
    <row r="43" spans="1:14" x14ac:dyDescent="0.25">
      <c r="A43" s="2" t="s">
        <v>30</v>
      </c>
      <c r="B43" s="19">
        <f>IFERROR(VLOOKUP($A43,'[2]12'!$W$3:$AD$30,2,FALSE),0)</f>
        <v>0</v>
      </c>
      <c r="C43" s="19">
        <f>IFERROR(VLOOKUP($A43,'[2]12'!$W$3:$AD$30,3,FALSE),0)</f>
        <v>0</v>
      </c>
      <c r="D43" s="19">
        <f>IFERROR(VLOOKUP($A43,'[2]12'!$W$3:$AD$30,4,FALSE),0)</f>
        <v>0</v>
      </c>
      <c r="E43" s="19">
        <f>IFERROR(VLOOKUP($A43,'[2]12'!$W$3:$AD$30,5,FALSE),0)</f>
        <v>1</v>
      </c>
      <c r="F43" s="19">
        <f>IFERROR(VLOOKUP($A43,'[2]12'!$W$3:$AD$30,6,FALSE),0)</f>
        <v>3</v>
      </c>
      <c r="G43" s="19">
        <f>IFERROR(VLOOKUP($A43,'[2]12'!$W$3:$AD$30,7,FALSE),0)</f>
        <v>10</v>
      </c>
      <c r="H43" s="19">
        <f>IFERROR(VLOOKUP($A43,'[2]12'!$W$3:$AD$30,8,FALSE),0)</f>
        <v>14</v>
      </c>
      <c r="I43" s="19"/>
      <c r="J43" s="19"/>
      <c r="K43" s="19"/>
      <c r="L43" s="19"/>
      <c r="M43" s="19"/>
      <c r="N43" s="19">
        <f t="shared" si="2"/>
        <v>28</v>
      </c>
    </row>
    <row r="44" spans="1:14" x14ac:dyDescent="0.25">
      <c r="A44" s="2" t="s">
        <v>31</v>
      </c>
      <c r="B44" s="19">
        <f>IFERROR(VLOOKUP($A44,'[2]12'!$W$3:$AD$30,2,FALSE),0)</f>
        <v>0</v>
      </c>
      <c r="C44" s="19">
        <f>IFERROR(VLOOKUP($A44,'[2]12'!$W$3:$AD$30,3,FALSE),0)</f>
        <v>0</v>
      </c>
      <c r="D44" s="19">
        <f>IFERROR(VLOOKUP($A44,'[2]12'!$W$3:$AD$30,4,FALSE),0)</f>
        <v>0</v>
      </c>
      <c r="E44" s="19">
        <f>IFERROR(VLOOKUP($A44,'[2]12'!$W$3:$AD$30,5,FALSE),0)</f>
        <v>0</v>
      </c>
      <c r="F44" s="19">
        <f>IFERROR(VLOOKUP($A44,'[2]12'!$W$3:$AD$30,6,FALSE),0)</f>
        <v>0</v>
      </c>
      <c r="G44" s="19">
        <f>IFERROR(VLOOKUP($A44,'[2]12'!$W$3:$AD$30,7,FALSE),0)</f>
        <v>0</v>
      </c>
      <c r="H44" s="19">
        <f>IFERROR(VLOOKUP($A44,'[2]12'!$W$3:$AD$30,8,FALSE),0)</f>
        <v>0</v>
      </c>
      <c r="I44" s="19"/>
      <c r="J44" s="19"/>
      <c r="K44" s="19"/>
      <c r="L44" s="19"/>
      <c r="M44" s="19"/>
      <c r="N44" s="19">
        <f t="shared" si="2"/>
        <v>0</v>
      </c>
    </row>
    <row r="45" spans="1:14" x14ac:dyDescent="0.25">
      <c r="A45" s="2" t="s">
        <v>32</v>
      </c>
      <c r="B45" s="19">
        <f>IFERROR(VLOOKUP($A45,'[2]12'!$W$3:$AD$30,2,FALSE),0)</f>
        <v>0</v>
      </c>
      <c r="C45" s="19">
        <f>IFERROR(VLOOKUP($A45,'[2]12'!$W$3:$AD$30,3,FALSE),0)</f>
        <v>0</v>
      </c>
      <c r="D45" s="19">
        <f>IFERROR(VLOOKUP($A45,'[2]12'!$W$3:$AD$30,4,FALSE),0)</f>
        <v>1</v>
      </c>
      <c r="E45" s="19">
        <f>IFERROR(VLOOKUP($A45,'[2]12'!$W$3:$AD$30,5,FALSE),0)</f>
        <v>1</v>
      </c>
      <c r="F45" s="19">
        <f>IFERROR(VLOOKUP($A45,'[2]12'!$W$3:$AD$30,6,FALSE),0)</f>
        <v>0</v>
      </c>
      <c r="G45" s="19">
        <f>IFERROR(VLOOKUP($A45,'[2]12'!$W$3:$AD$30,7,FALSE),0)</f>
        <v>0</v>
      </c>
      <c r="H45" s="19">
        <f>IFERROR(VLOOKUP($A45,'[2]12'!$W$3:$AD$30,8,FALSE),0)</f>
        <v>2</v>
      </c>
      <c r="I45" s="19"/>
      <c r="J45" s="19"/>
      <c r="K45" s="19"/>
      <c r="L45" s="19"/>
      <c r="M45" s="19"/>
      <c r="N45" s="19">
        <f t="shared" si="2"/>
        <v>4</v>
      </c>
    </row>
    <row r="46" spans="1:14" x14ac:dyDescent="0.25">
      <c r="A46" s="3" t="s">
        <v>8</v>
      </c>
      <c r="B46" s="19">
        <f>IFERROR(VLOOKUP($A46,'[2]12'!$W$3:$AD$30,2,FALSE),0)</f>
        <v>0</v>
      </c>
      <c r="C46" s="19">
        <f>IFERROR(VLOOKUP($A46,'[2]12'!$W$3:$AD$30,3,FALSE),0)</f>
        <v>0</v>
      </c>
      <c r="D46" s="20">
        <f>IFERROR(VLOOKUP($A46,'[2]12'!$W$3:$AD$30,4,FALSE),0)</f>
        <v>0</v>
      </c>
      <c r="E46" s="20">
        <f>IFERROR(VLOOKUP($A46,'[2]12'!$W$3:$AD$30,5,FALSE),0)</f>
        <v>0</v>
      </c>
      <c r="F46" s="20">
        <f>IFERROR(VLOOKUP($A46,'[2]12'!$W$3:$AD$30,6,FALSE),0)</f>
        <v>0</v>
      </c>
      <c r="G46" s="20">
        <f>IFERROR(VLOOKUP($A46,'[2]12'!$W$3:$AD$30,7,FALSE),0)</f>
        <v>0</v>
      </c>
      <c r="H46" s="20">
        <f>IFERROR(VLOOKUP($A46,'[2]12'!$W$3:$AD$30,8,FALSE),0)</f>
        <v>0</v>
      </c>
      <c r="I46" s="20"/>
      <c r="J46" s="20"/>
      <c r="K46" s="20"/>
      <c r="L46" s="20"/>
      <c r="M46" s="20"/>
      <c r="N46" s="19">
        <f t="shared" si="2"/>
        <v>0</v>
      </c>
    </row>
    <row r="47" spans="1:14" ht="15" customHeight="1" x14ac:dyDescent="0.25">
      <c r="A47" s="1" t="s">
        <v>33</v>
      </c>
      <c r="B47" s="19">
        <f>IFERROR(VLOOKUP($A47,'[2]12'!$W$3:$AD$30,2,FALSE),0)</f>
        <v>0</v>
      </c>
      <c r="C47" s="19">
        <f>IFERROR(VLOOKUP($A47,'[2]12'!$W$3:$AD$30,3,FALSE),0)</f>
        <v>0</v>
      </c>
      <c r="D47" s="19">
        <f>IFERROR(VLOOKUP($A47,'[2]12'!$W$3:$AD$30,4,FALSE),0)</f>
        <v>0</v>
      </c>
      <c r="E47" s="19">
        <f>IFERROR(VLOOKUP($A47,'[2]12'!$W$3:$AD$30,5,FALSE),0)</f>
        <v>0</v>
      </c>
      <c r="F47" s="19">
        <f>IFERROR(VLOOKUP($A47,'[2]12'!$W$3:$AD$30,6,FALSE),0)</f>
        <v>0</v>
      </c>
      <c r="G47" s="19">
        <f>IFERROR(VLOOKUP($A47,'[2]12'!$W$3:$AD$30,7,FALSE),0)</f>
        <v>0</v>
      </c>
      <c r="H47" s="19">
        <f>IFERROR(VLOOKUP($A47,'[2]12'!$W$3:$AD$30,8,FALSE),0)</f>
        <v>0</v>
      </c>
      <c r="I47" s="19"/>
      <c r="J47" s="19"/>
      <c r="K47" s="19"/>
      <c r="L47" s="19"/>
      <c r="M47" s="19"/>
      <c r="N47" s="19">
        <f t="shared" si="2"/>
        <v>0</v>
      </c>
    </row>
    <row r="48" spans="1:14" ht="15" customHeight="1" x14ac:dyDescent="0.25">
      <c r="A48" s="3" t="s">
        <v>7</v>
      </c>
      <c r="B48" s="19">
        <f>IFERROR(VLOOKUP($A48,'[2]12'!$W$3:$AD$30,2,FALSE),0)</f>
        <v>0</v>
      </c>
      <c r="C48" s="19">
        <f>IFERROR(VLOOKUP($A48,'[2]12'!$W$3:$AD$30,3,FALSE),0)</f>
        <v>0</v>
      </c>
      <c r="D48" s="20">
        <f>IFERROR(VLOOKUP($A48,'[2]12'!$W$3:$AD$30,4,FALSE),0)</f>
        <v>0</v>
      </c>
      <c r="E48" s="20">
        <f>IFERROR(VLOOKUP($A48,'[2]12'!$W$3:$AD$30,5,FALSE),0)</f>
        <v>0</v>
      </c>
      <c r="F48" s="20">
        <f>IFERROR(VLOOKUP($A48,'[2]12'!$W$3:$AD$30,6,FALSE),0)</f>
        <v>0</v>
      </c>
      <c r="G48" s="20">
        <f>IFERROR(VLOOKUP($A48,'[2]12'!$W$3:$AD$30,7,FALSE),0)</f>
        <v>0</v>
      </c>
      <c r="H48" s="20">
        <f>IFERROR(VLOOKUP($A48,'[2]12'!$W$3:$AD$30,8,FALSE),0)</f>
        <v>0</v>
      </c>
      <c r="I48" s="20"/>
      <c r="J48" s="20"/>
      <c r="K48" s="20"/>
      <c r="L48" s="20"/>
      <c r="M48" s="20"/>
      <c r="N48" s="19">
        <f t="shared" si="2"/>
        <v>0</v>
      </c>
    </row>
    <row r="49" spans="1:14" ht="15" customHeight="1" x14ac:dyDescent="0.25">
      <c r="A49" s="4" t="s">
        <v>6</v>
      </c>
      <c r="B49" s="19">
        <f>IFERROR(VLOOKUP($A49,'[2]12'!$W$3:$AD$30,2,FALSE),0)</f>
        <v>5</v>
      </c>
      <c r="C49" s="19">
        <f>IFERROR(VLOOKUP($A49,'[2]12'!$W$3:$AD$30,3,FALSE),0)</f>
        <v>7</v>
      </c>
      <c r="D49" s="20">
        <f>IFERROR(VLOOKUP($A49,'[2]12'!$W$3:$AD$30,4,FALSE),0)</f>
        <v>1</v>
      </c>
      <c r="E49" s="19">
        <f>IFERROR(VLOOKUP($A49,'[2]12'!$W$3:$AD$30,5,FALSE),0)</f>
        <v>2</v>
      </c>
      <c r="F49" s="19">
        <f>IFERROR(VLOOKUP($A49,'[2]12'!$W$3:$AD$30,6,FALSE),0)</f>
        <v>0</v>
      </c>
      <c r="G49" s="19">
        <f>IFERROR(VLOOKUP($A49,'[2]12'!$W$3:$AD$30,7,FALSE),0)</f>
        <v>1</v>
      </c>
      <c r="H49" s="19">
        <f>IFERROR(VLOOKUP($A49,'[2]12'!$W$3:$AD$30,8,FALSE),0)</f>
        <v>16</v>
      </c>
      <c r="I49" s="19"/>
      <c r="J49" s="19"/>
      <c r="K49" s="19"/>
      <c r="L49" s="19"/>
      <c r="M49" s="19"/>
      <c r="N49" s="19">
        <f t="shared" si="2"/>
        <v>32</v>
      </c>
    </row>
    <row r="50" spans="1:14" ht="15" customHeight="1" x14ac:dyDescent="0.25">
      <c r="A50" s="1" t="s">
        <v>4</v>
      </c>
      <c r="B50" s="19">
        <f>IFERROR(VLOOKUP($A50,'[2]12'!$W$3:$AD$30,2,FALSE),0)</f>
        <v>0</v>
      </c>
      <c r="C50" s="19">
        <f>IFERROR(VLOOKUP($A50,'[2]12'!$W$3:$AD$30,3,FALSE),0)</f>
        <v>0</v>
      </c>
      <c r="D50" s="20">
        <f>IFERROR(VLOOKUP($A50,'[2]12'!$W$3:$AD$30,4,FALSE),0)</f>
        <v>0</v>
      </c>
      <c r="E50" s="19">
        <f>IFERROR(VLOOKUP($A50,'[2]12'!$W$3:$AD$30,5,FALSE),0)</f>
        <v>0</v>
      </c>
      <c r="F50" s="19">
        <f>IFERROR(VLOOKUP($A50,'[2]12'!$W$3:$AD$30,6,FALSE),0)</f>
        <v>0</v>
      </c>
      <c r="G50" s="19">
        <f>IFERROR(VLOOKUP($A50,'[2]12'!$W$3:$AD$30,7,FALSE),0)</f>
        <v>0</v>
      </c>
      <c r="H50" s="19">
        <f>IFERROR(VLOOKUP($A50,'[2]12'!$W$3:$AD$30,8,FALSE),0)</f>
        <v>0</v>
      </c>
      <c r="I50" s="19"/>
      <c r="J50" s="19"/>
      <c r="K50" s="19"/>
      <c r="L50" s="19"/>
      <c r="M50" s="19"/>
      <c r="N50" s="19">
        <f t="shared" si="2"/>
        <v>0</v>
      </c>
    </row>
    <row r="51" spans="1:14" x14ac:dyDescent="0.25">
      <c r="A51" s="3" t="s">
        <v>28</v>
      </c>
      <c r="B51" s="21">
        <f>IFERROR(VLOOKUP($A51,'[2]12'!$W$3:$AD$30,2,FALSE),0)</f>
        <v>0</v>
      </c>
      <c r="C51" s="21">
        <f>IFERROR(VLOOKUP($A51,'[2]12'!$W$3:$AD$30,3,FALSE),0)</f>
        <v>0</v>
      </c>
      <c r="D51" s="21">
        <f>IFERROR(VLOOKUP($A51,'[2]12'!$W$3:$AD$30,4,FALSE),0)</f>
        <v>0</v>
      </c>
      <c r="E51" s="21">
        <f>IFERROR(VLOOKUP($A51,'[2]12'!$W$3:$AD$30,5,FALSE),0)</f>
        <v>0</v>
      </c>
      <c r="F51" s="21">
        <f>IFERROR(VLOOKUP($A51,'[2]12'!$W$3:$AD$30,6,FALSE),0)</f>
        <v>0</v>
      </c>
      <c r="G51" s="21">
        <f>IFERROR(VLOOKUP($A51,'[2]12'!$W$3:$AD$30,7,FALSE),0)</f>
        <v>0</v>
      </c>
      <c r="H51" s="21">
        <f>IFERROR(VLOOKUP($A51,'[2]12'!$W$3:$AD$30,8,FALSE),0)</f>
        <v>0</v>
      </c>
      <c r="I51" s="21"/>
      <c r="J51" s="21"/>
      <c r="K51" s="21"/>
      <c r="L51" s="21"/>
      <c r="M51" s="21"/>
      <c r="N51" s="19">
        <f t="shared" si="2"/>
        <v>0</v>
      </c>
    </row>
    <row r="52" spans="1:14" x14ac:dyDescent="0.25">
      <c r="A52" s="3" t="s">
        <v>27</v>
      </c>
      <c r="B52" s="21">
        <f>IFERROR(VLOOKUP($A52,'[2]12'!$W$3:$AD$30,2,FALSE),0)</f>
        <v>0</v>
      </c>
      <c r="C52" s="21">
        <f>IFERROR(VLOOKUP($A52,'[2]12'!$W$3:$AD$30,3,FALSE),0)</f>
        <v>0</v>
      </c>
      <c r="D52" s="21">
        <f>IFERROR(VLOOKUP($A52,'[2]12'!$W$3:$AD$30,4,FALSE),0)</f>
        <v>0</v>
      </c>
      <c r="E52" s="21">
        <f>IFERROR(VLOOKUP($A52,'[2]12'!$W$3:$AD$30,5,FALSE),0)</f>
        <v>5</v>
      </c>
      <c r="F52" s="21">
        <f>IFERROR(VLOOKUP($A52,'[2]12'!$W$3:$AD$30,6,FALSE),0)</f>
        <v>0</v>
      </c>
      <c r="G52" s="21">
        <f>IFERROR(VLOOKUP($A52,'[2]12'!$W$3:$AD$30,7,FALSE),0)</f>
        <v>2</v>
      </c>
      <c r="H52" s="21">
        <f>IFERROR(VLOOKUP($A52,'[2]12'!$W$3:$AD$30,8,FALSE),0)</f>
        <v>7</v>
      </c>
      <c r="I52" s="21"/>
      <c r="J52" s="21"/>
      <c r="K52" s="21"/>
      <c r="L52" s="21"/>
      <c r="M52" s="21"/>
      <c r="N52" s="19">
        <f t="shared" si="2"/>
        <v>14</v>
      </c>
    </row>
    <row r="53" spans="1:14" ht="15.75" thickBot="1" x14ac:dyDescent="0.3">
      <c r="A53" s="3" t="s">
        <v>5</v>
      </c>
      <c r="B53" s="21">
        <f>IFERROR(VLOOKUP($A53,'[2]12'!$W$3:$AD$30,2,FALSE),0)</f>
        <v>0</v>
      </c>
      <c r="C53" s="21">
        <f>IFERROR(VLOOKUP($A53,'[2]12'!$W$3:$AD$30,3,FALSE),0)</f>
        <v>0</v>
      </c>
      <c r="D53" s="21">
        <f>IFERROR(VLOOKUP($A53,'[2]12'!$W$3:$AD$30,4,FALSE),0)</f>
        <v>0</v>
      </c>
      <c r="E53" s="21">
        <f>IFERROR(VLOOKUP($A53,'[2]12'!$W$3:$AD$30,5,FALSE),0)</f>
        <v>0</v>
      </c>
      <c r="F53" s="21">
        <f>IFERROR(VLOOKUP($A53,'[2]12'!$W$3:$AD$30,6,FALSE),0)</f>
        <v>0</v>
      </c>
      <c r="G53" s="21">
        <f>IFERROR(VLOOKUP($A53,'[2]12'!$W$3:$AD$30,7,FALSE),0)</f>
        <v>0</v>
      </c>
      <c r="H53" s="21">
        <f>IFERROR(VLOOKUP($A53,'[2]12'!$W$3:$AD$30,8,FALSE),0)</f>
        <v>0</v>
      </c>
      <c r="I53" s="21"/>
      <c r="J53" s="21"/>
      <c r="K53" s="21"/>
      <c r="L53" s="21"/>
      <c r="M53" s="21"/>
      <c r="N53" s="19">
        <f t="shared" si="2"/>
        <v>0</v>
      </c>
    </row>
    <row r="54" spans="1:14" x14ac:dyDescent="0.25">
      <c r="A54" s="35" t="s">
        <v>34</v>
      </c>
      <c r="B54" s="36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8"/>
    </row>
    <row r="55" spans="1:14" hidden="1" x14ac:dyDescent="0.25">
      <c r="A55" s="3" t="s">
        <v>55</v>
      </c>
      <c r="B55" s="21">
        <f>IFERROR(VLOOKUP($A55,'[2]12'!$W$3:$AD$30,2,FALSE),0)</f>
        <v>0</v>
      </c>
      <c r="C55" s="21">
        <f>IFERROR(VLOOKUP($A55,'[2]12'!$W$3:$AD$30,3,FALSE),0)</f>
        <v>0</v>
      </c>
      <c r="D55" s="22">
        <f>IFERROR(VLOOKUP($A55,'[2]12'!$W$3:$AD$30,4,FALSE),0)</f>
        <v>0</v>
      </c>
      <c r="E55" s="22">
        <f>IFERROR(VLOOKUP($A55,'[2]12'!$W$3:$AD$30,5,FALSE),0)</f>
        <v>0</v>
      </c>
      <c r="F55" s="22">
        <f>IFERROR(VLOOKUP($A55,'[2]12'!$W$3:$AD$30,6,FALSE),0)</f>
        <v>0</v>
      </c>
      <c r="G55" s="22">
        <f>IFERROR(VLOOKUP($A55,'[2]12'!$W$3:$AD$30,7,FALSE),0)</f>
        <v>0</v>
      </c>
      <c r="H55" s="22">
        <f>IFERROR(VLOOKUP($A55,'[2]12'!$W$3:$AD$30,8,FALSE),0)</f>
        <v>0</v>
      </c>
      <c r="I55" s="22"/>
      <c r="J55" s="22"/>
      <c r="K55" s="22"/>
      <c r="L55" s="22"/>
      <c r="M55" s="22"/>
      <c r="N55" s="22">
        <f>SUM(B55:M55)</f>
        <v>0</v>
      </c>
    </row>
    <row r="56" spans="1:14" hidden="1" x14ac:dyDescent="0.25">
      <c r="A56" s="3" t="s">
        <v>56</v>
      </c>
      <c r="B56" s="21">
        <f>IFERROR(VLOOKUP($A56,'[2]12'!$W$3:$AD$30,2,FALSE),0)</f>
        <v>0</v>
      </c>
      <c r="C56" s="21">
        <f>IFERROR(VLOOKUP($A56,'[2]12'!$W$3:$AD$30,3,FALSE),0)</f>
        <v>0</v>
      </c>
      <c r="D56" s="22">
        <f>IFERROR(VLOOKUP($A56,'[2]12'!$W$3:$AD$30,4,FALSE),0)</f>
        <v>0</v>
      </c>
      <c r="E56" s="22">
        <f>IFERROR(VLOOKUP($A56,'[2]12'!$W$3:$AD$30,5,FALSE),0)</f>
        <v>0</v>
      </c>
      <c r="F56" s="22">
        <f>IFERROR(VLOOKUP($A56,'[2]12'!$W$3:$AD$30,6,FALSE),0)</f>
        <v>0</v>
      </c>
      <c r="G56" s="22">
        <f>IFERROR(VLOOKUP($A56,'[2]12'!$W$3:$AD$30,7,FALSE),0)</f>
        <v>0</v>
      </c>
      <c r="H56" s="22">
        <f>IFERROR(VLOOKUP($A56,'[2]12'!$W$3:$AD$30,8,FALSE),0)</f>
        <v>0</v>
      </c>
      <c r="I56" s="22"/>
      <c r="J56" s="22"/>
      <c r="K56" s="22"/>
      <c r="L56" s="22"/>
      <c r="M56" s="22"/>
      <c r="N56" s="22">
        <f t="shared" ref="N56:N63" si="3">SUM(B56:M56)</f>
        <v>0</v>
      </c>
    </row>
    <row r="57" spans="1:14" hidden="1" x14ac:dyDescent="0.25">
      <c r="A57" s="3" t="s">
        <v>57</v>
      </c>
      <c r="B57" s="21">
        <f>IFERROR(VLOOKUP($A57,'[2]12'!$W$3:$AD$30,2,FALSE),0)</f>
        <v>0</v>
      </c>
      <c r="C57" s="21">
        <f>IFERROR(VLOOKUP($A57,'[2]12'!$W$3:$AD$30,3,FALSE),0)</f>
        <v>0</v>
      </c>
      <c r="D57" s="22">
        <f>IFERROR(VLOOKUP($A57,'[2]12'!$W$3:$AD$30,4,FALSE),0)</f>
        <v>0</v>
      </c>
      <c r="E57" s="22">
        <f>IFERROR(VLOOKUP($A57,'[2]12'!$W$3:$AD$30,5,FALSE),0)</f>
        <v>0</v>
      </c>
      <c r="F57" s="22">
        <f>IFERROR(VLOOKUP($A57,'[2]12'!$W$3:$AD$30,6,FALSE),0)</f>
        <v>0</v>
      </c>
      <c r="G57" s="22">
        <f>IFERROR(VLOOKUP($A57,'[2]12'!$W$3:$AD$30,7,FALSE),0)</f>
        <v>0</v>
      </c>
      <c r="H57" s="22">
        <f>IFERROR(VLOOKUP($A57,'[2]12'!$W$3:$AD$30,8,FALSE),0)</f>
        <v>0</v>
      </c>
      <c r="I57" s="22"/>
      <c r="J57" s="22"/>
      <c r="K57" s="22"/>
      <c r="L57" s="22"/>
      <c r="M57" s="22"/>
      <c r="N57" s="22">
        <f t="shared" si="3"/>
        <v>0</v>
      </c>
    </row>
    <row r="58" spans="1:14" hidden="1" x14ac:dyDescent="0.25">
      <c r="A58" s="3" t="s">
        <v>35</v>
      </c>
      <c r="B58" s="21">
        <f>IFERROR(VLOOKUP($A58,'[2]12'!$W$3:$AD$30,2,FALSE),0)</f>
        <v>0</v>
      </c>
      <c r="C58" s="21">
        <f>IFERROR(VLOOKUP($A58,'[2]12'!$W$3:$AD$30,3,FALSE),0)</f>
        <v>0</v>
      </c>
      <c r="D58" s="21">
        <f>IFERROR(VLOOKUP($A58,'[2]12'!$W$3:$AD$30,4,FALSE),0)</f>
        <v>0</v>
      </c>
      <c r="E58" s="21">
        <f>IFERROR(VLOOKUP($A58,'[2]12'!$W$3:$AD$30,5,FALSE),0)</f>
        <v>0</v>
      </c>
      <c r="F58" s="21">
        <f>IFERROR(VLOOKUP($A58,'[2]12'!$W$3:$AD$30,6,FALSE),0)</f>
        <v>0</v>
      </c>
      <c r="G58" s="21">
        <f>IFERROR(VLOOKUP($A58,'[2]12'!$W$3:$AD$30,7,FALSE),0)</f>
        <v>0</v>
      </c>
      <c r="H58" s="21">
        <f>IFERROR(VLOOKUP($A58,'[2]12'!$W$3:$AD$30,8,FALSE),0)</f>
        <v>0</v>
      </c>
      <c r="I58" s="21"/>
      <c r="J58" s="21"/>
      <c r="K58" s="21"/>
      <c r="L58" s="21"/>
      <c r="M58" s="21"/>
      <c r="N58" s="22">
        <f t="shared" si="3"/>
        <v>0</v>
      </c>
    </row>
    <row r="59" spans="1:14" x14ac:dyDescent="0.25">
      <c r="A59" s="3" t="s">
        <v>36</v>
      </c>
      <c r="B59" s="21">
        <f>IFERROR(VLOOKUP($A59,'[2]12'!$W$3:$AD$30,2,FALSE),0)</f>
        <v>0</v>
      </c>
      <c r="C59" s="21">
        <f>IFERROR(VLOOKUP($A59,'[2]12'!$W$3:$AD$30,3,FALSE),0)</f>
        <v>0</v>
      </c>
      <c r="D59" s="21">
        <f>IFERROR(VLOOKUP($A59,'[2]12'!$W$3:$AD$30,4,FALSE),0)</f>
        <v>0</v>
      </c>
      <c r="E59" s="21">
        <f>IFERROR(VLOOKUP($A59,'[2]12'!$W$3:$AD$30,5,FALSE),0)</f>
        <v>0</v>
      </c>
      <c r="F59" s="21">
        <f>IFERROR(VLOOKUP($A59,'[2]12'!$W$3:$AD$30,6,FALSE),0)</f>
        <v>0</v>
      </c>
      <c r="G59" s="21">
        <f>IFERROR(VLOOKUP($A59,'[2]12'!$W$3:$AD$30,7,FALSE),0)</f>
        <v>0</v>
      </c>
      <c r="H59" s="21">
        <f>IFERROR(VLOOKUP($A59,'[2]12'!$W$3:$AD$30,8,FALSE),0)</f>
        <v>0</v>
      </c>
      <c r="I59" s="21"/>
      <c r="J59" s="21"/>
      <c r="K59" s="21"/>
      <c r="L59" s="21"/>
      <c r="M59" s="21"/>
      <c r="N59" s="22">
        <f t="shared" si="3"/>
        <v>0</v>
      </c>
    </row>
    <row r="60" spans="1:14" x14ac:dyDescent="0.25">
      <c r="A60" s="3" t="s">
        <v>37</v>
      </c>
      <c r="B60" s="21">
        <f>IFERROR(VLOOKUP($A60,'[2]12'!$W$3:$AD$30,2,FALSE),0)</f>
        <v>5</v>
      </c>
      <c r="C60" s="21">
        <f>IFERROR(VLOOKUP($A60,'[2]12'!$W$3:$AD$30,3,FALSE),0)</f>
        <v>7</v>
      </c>
      <c r="D60" s="21">
        <f>IFERROR(VLOOKUP($A60,'[2]12'!$W$3:$AD$30,4,FALSE),0)</f>
        <v>1</v>
      </c>
      <c r="E60" s="21">
        <f>IFERROR(VLOOKUP($A60,'[2]12'!$W$3:$AD$30,5,FALSE),0)</f>
        <v>2</v>
      </c>
      <c r="F60" s="21">
        <f>IFERROR(VLOOKUP($A60,'[2]12'!$W$3:$AD$30,6,FALSE),0)</f>
        <v>0</v>
      </c>
      <c r="G60" s="21">
        <f>IFERROR(VLOOKUP($A60,'[2]12'!$W$3:$AD$30,7,FALSE),0)</f>
        <v>1</v>
      </c>
      <c r="H60" s="21">
        <f>IFERROR(VLOOKUP($A60,'[2]12'!$W$3:$AD$30,8,FALSE),0)</f>
        <v>16</v>
      </c>
      <c r="I60" s="21"/>
      <c r="J60" s="21"/>
      <c r="K60" s="21"/>
      <c r="L60" s="21"/>
      <c r="M60" s="21"/>
      <c r="N60" s="22">
        <f t="shared" si="3"/>
        <v>32</v>
      </c>
    </row>
    <row r="61" spans="1:14" x14ac:dyDescent="0.25">
      <c r="A61" s="3" t="s">
        <v>38</v>
      </c>
      <c r="B61" s="21">
        <f>IFERROR(VLOOKUP($A61,'[2]12'!$W$3:$AD$30,2,FALSE),0)</f>
        <v>0</v>
      </c>
      <c r="C61" s="21">
        <f>IFERROR(VLOOKUP($A61,'[2]12'!$W$3:$AD$30,3,FALSE),0)</f>
        <v>0</v>
      </c>
      <c r="D61" s="21">
        <f>IFERROR(VLOOKUP($A61,'[2]12'!$W$3:$AD$30,4,FALSE),0)</f>
        <v>3</v>
      </c>
      <c r="E61" s="21">
        <f>IFERROR(VLOOKUP($A61,'[2]12'!$W$3:$AD$30,5,FALSE),0)</f>
        <v>2</v>
      </c>
      <c r="F61" s="21">
        <f>IFERROR(VLOOKUP($A61,'[2]12'!$W$3:$AD$30,6,FALSE),0)</f>
        <v>2</v>
      </c>
      <c r="G61" s="21">
        <f>IFERROR(VLOOKUP($A61,'[2]12'!$W$3:$AD$30,7,FALSE),0)</f>
        <v>0</v>
      </c>
      <c r="H61" s="21">
        <f>IFERROR(VLOOKUP($A61,'[2]12'!$W$3:$AD$30,8,FALSE),0)</f>
        <v>7</v>
      </c>
      <c r="I61" s="21"/>
      <c r="J61" s="21"/>
      <c r="K61" s="21"/>
      <c r="L61" s="21"/>
      <c r="M61" s="21"/>
      <c r="N61" s="22">
        <f t="shared" si="3"/>
        <v>14</v>
      </c>
    </row>
    <row r="62" spans="1:14" x14ac:dyDescent="0.25">
      <c r="A62" s="3" t="s">
        <v>39</v>
      </c>
      <c r="B62" s="21">
        <f>IFERROR(VLOOKUP($A62,'[2]12'!$W$3:$AD$30,2,FALSE),0)</f>
        <v>0</v>
      </c>
      <c r="C62" s="21">
        <f>IFERROR(VLOOKUP($A62,'[2]12'!$W$3:$AD$30,3,FALSE),0)</f>
        <v>0</v>
      </c>
      <c r="D62" s="21">
        <f>IFERROR(VLOOKUP($A62,'[2]12'!$W$3:$AD$30,4,FALSE),0)</f>
        <v>0</v>
      </c>
      <c r="E62" s="21">
        <f>IFERROR(VLOOKUP($A62,'[2]12'!$W$3:$AD$30,5,FALSE),0)</f>
        <v>1</v>
      </c>
      <c r="F62" s="21">
        <f>IFERROR(VLOOKUP($A62,'[2]12'!$W$3:$AD$30,6,FALSE),0)</f>
        <v>3</v>
      </c>
      <c r="G62" s="21">
        <f>IFERROR(VLOOKUP($A62,'[2]12'!$W$3:$AD$30,7,FALSE),0)</f>
        <v>2</v>
      </c>
      <c r="H62" s="21">
        <f>IFERROR(VLOOKUP($A62,'[2]12'!$W$3:$AD$30,8,FALSE),0)</f>
        <v>6</v>
      </c>
      <c r="I62" s="21"/>
      <c r="J62" s="21"/>
      <c r="K62" s="21"/>
      <c r="L62" s="21"/>
      <c r="M62" s="21"/>
      <c r="N62" s="22">
        <f t="shared" si="3"/>
        <v>12</v>
      </c>
    </row>
    <row r="63" spans="1:14" x14ac:dyDescent="0.25">
      <c r="A63" s="3" t="s">
        <v>40</v>
      </c>
      <c r="B63" s="21">
        <f>IFERROR(VLOOKUP($A63,'[2]12'!$W$3:$AD$30,2,FALSE),0)</f>
        <v>0</v>
      </c>
      <c r="C63" s="21">
        <f>IFERROR(VLOOKUP($A63,'[2]12'!$W$3:$AD$30,3,FALSE),0)</f>
        <v>0</v>
      </c>
      <c r="D63" s="21">
        <f>IFERROR(VLOOKUP($A63,'[2]12'!$W$3:$AD$30,4,FALSE),0)</f>
        <v>0</v>
      </c>
      <c r="E63" s="21">
        <f>IFERROR(VLOOKUP($A63,'[2]12'!$W$3:$AD$30,5,FALSE),0)</f>
        <v>5</v>
      </c>
      <c r="F63" s="21">
        <f>IFERROR(VLOOKUP($A63,'[2]12'!$W$3:$AD$30,6,FALSE),0)</f>
        <v>0</v>
      </c>
      <c r="G63" s="21">
        <f>IFERROR(VLOOKUP($A63,'[2]12'!$W$3:$AD$30,7,FALSE),0)</f>
        <v>2</v>
      </c>
      <c r="H63" s="21">
        <f>IFERROR(VLOOKUP($A63,'[2]12'!$W$3:$AD$30,8,FALSE),0)</f>
        <v>7</v>
      </c>
      <c r="I63" s="21"/>
      <c r="J63" s="21"/>
      <c r="K63" s="21"/>
      <c r="L63" s="21"/>
      <c r="M63" s="21"/>
      <c r="N63" s="22">
        <f t="shared" si="3"/>
        <v>14</v>
      </c>
    </row>
  </sheetData>
  <mergeCells count="5">
    <mergeCell ref="A1:A3"/>
    <mergeCell ref="B1:N2"/>
    <mergeCell ref="B18:N18"/>
    <mergeCell ref="A37:A39"/>
    <mergeCell ref="B37:N38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22.140625" bestFit="1" customWidth="1"/>
    <col min="7" max="7" width="13.85546875" bestFit="1" customWidth="1"/>
    <col min="8" max="8" width="11.7109375" bestFit="1" customWidth="1"/>
    <col min="9" max="9" width="10.140625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customWidth="1"/>
    <col min="16" max="16" width="10.7109375" customWidth="1"/>
    <col min="17" max="17" width="9.85546875" customWidth="1"/>
    <col min="18" max="18" width="8.85546875" customWidth="1"/>
    <col min="19" max="19" width="12.7109375" bestFit="1" customWidth="1"/>
    <col min="20" max="20" width="7" customWidth="1"/>
    <col min="21" max="21" width="9.28515625" customWidth="1"/>
    <col min="22" max="22" width="9.5703125" customWidth="1"/>
    <col min="23" max="23" width="11.7109375" bestFit="1" customWidth="1"/>
    <col min="24" max="24" width="10.85546875" customWidth="1"/>
    <col min="25" max="25" width="7.140625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0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0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0</v>
      </c>
      <c r="F4" s="31" t="s">
        <v>104</v>
      </c>
      <c r="G4" s="32">
        <v>378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17</v>
      </c>
      <c r="F5" s="31" t="s">
        <v>97</v>
      </c>
      <c r="G5" s="32">
        <v>1110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0</v>
      </c>
      <c r="F6" s="31" t="s">
        <v>103</v>
      </c>
      <c r="G6" s="32">
        <v>269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0</v>
      </c>
      <c r="F7" s="31" t="s">
        <v>99</v>
      </c>
      <c r="G7" s="32">
        <v>1757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0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0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0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0</v>
      </c>
      <c r="F11" s="31" t="s">
        <v>87</v>
      </c>
      <c r="G11" s="32">
        <v>0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0</v>
      </c>
      <c r="F12" s="31" t="s">
        <v>80</v>
      </c>
      <c r="G12" s="32">
        <v>60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0</v>
      </c>
      <c r="F13" s="31" t="s">
        <v>75</v>
      </c>
      <c r="G13" s="32">
        <v>250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0</v>
      </c>
      <c r="F14" s="31" t="s">
        <v>107</v>
      </c>
      <c r="G14" s="32">
        <v>135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0</v>
      </c>
      <c r="F15" s="31" t="s">
        <v>106</v>
      </c>
      <c r="G15" s="32">
        <v>60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0</v>
      </c>
      <c r="F16" s="31" t="s">
        <v>109</v>
      </c>
      <c r="G16" s="32">
        <v>135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0</v>
      </c>
      <c r="F17" s="31" t="s">
        <v>105</v>
      </c>
      <c r="G17" s="32">
        <v>51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0</v>
      </c>
      <c r="F18" s="31" t="s">
        <v>108</v>
      </c>
      <c r="G18" s="32">
        <v>67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10</v>
      </c>
      <c r="F19" s="31" t="s">
        <v>84</v>
      </c>
      <c r="G19" s="32">
        <v>6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0</v>
      </c>
      <c r="F20" s="31" t="s">
        <v>76</v>
      </c>
      <c r="G20" s="32">
        <v>12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0</v>
      </c>
      <c r="F21" s="31" t="s">
        <v>74</v>
      </c>
      <c r="G21" s="32">
        <v>452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0</v>
      </c>
      <c r="F22" s="31" t="s">
        <v>86</v>
      </c>
      <c r="G22" s="32">
        <v>135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0</v>
      </c>
      <c r="F23" s="31" t="s">
        <v>82</v>
      </c>
      <c r="G23" s="32">
        <v>49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0</v>
      </c>
      <c r="F24" s="31" t="s">
        <v>79</v>
      </c>
      <c r="G24" s="32">
        <v>100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10</v>
      </c>
      <c r="F25" s="31" t="s">
        <v>78</v>
      </c>
      <c r="G25" s="32">
        <v>0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0</v>
      </c>
      <c r="F26" s="31" t="s">
        <v>81</v>
      </c>
      <c r="G26" s="32">
        <v>0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0</v>
      </c>
      <c r="F27" s="31" t="s">
        <v>83</v>
      </c>
      <c r="G27" s="32">
        <v>0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0</v>
      </c>
      <c r="F28" s="31" t="s">
        <v>85</v>
      </c>
      <c r="G28" s="32">
        <v>51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0</v>
      </c>
      <c r="F29" s="31" t="s">
        <v>77</v>
      </c>
      <c r="G29" s="32">
        <v>194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25</v>
      </c>
      <c r="F30" s="31" t="s">
        <v>99</v>
      </c>
      <c r="G30" s="32">
        <v>1757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0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9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23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2</v>
      </c>
      <c r="F35" s="31" t="s">
        <v>90</v>
      </c>
      <c r="G35" s="32">
        <v>0</v>
      </c>
      <c r="H35" s="32">
        <v>0</v>
      </c>
      <c r="I35" s="32">
        <v>0</v>
      </c>
      <c r="J35" s="32">
        <v>19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17</v>
      </c>
      <c r="Z35" s="32">
        <v>36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0</v>
      </c>
      <c r="F36" s="31" t="s">
        <v>91</v>
      </c>
      <c r="G36" s="32">
        <v>0</v>
      </c>
      <c r="H36" s="32">
        <v>10</v>
      </c>
      <c r="I36" s="32">
        <v>0</v>
      </c>
      <c r="J36" s="32">
        <v>8</v>
      </c>
      <c r="K36" s="32">
        <v>10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10</v>
      </c>
      <c r="Z36" s="32">
        <v>38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0</v>
      </c>
      <c r="F37" s="31" t="s">
        <v>92</v>
      </c>
      <c r="G37" s="32">
        <v>0</v>
      </c>
      <c r="H37" s="32">
        <v>12</v>
      </c>
      <c r="I37" s="32">
        <v>9</v>
      </c>
      <c r="J37" s="32">
        <v>14</v>
      </c>
      <c r="K37" s="32">
        <v>12</v>
      </c>
      <c r="L37" s="32">
        <v>0</v>
      </c>
      <c r="M37" s="32">
        <v>0</v>
      </c>
      <c r="N37" s="32">
        <v>0</v>
      </c>
      <c r="O37" s="32">
        <v>1</v>
      </c>
      <c r="P37" s="32">
        <v>0</v>
      </c>
      <c r="Q37" s="32">
        <v>25</v>
      </c>
      <c r="R37" s="32">
        <v>0</v>
      </c>
      <c r="S37" s="32">
        <v>0</v>
      </c>
      <c r="T37" s="32">
        <v>2</v>
      </c>
      <c r="U37" s="32">
        <v>0</v>
      </c>
      <c r="V37" s="32">
        <v>0</v>
      </c>
      <c r="W37" s="32">
        <v>0</v>
      </c>
      <c r="X37" s="32">
        <v>0</v>
      </c>
      <c r="Y37" s="32">
        <v>23</v>
      </c>
      <c r="Z37" s="32">
        <v>98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0</v>
      </c>
      <c r="F38" s="31" t="s">
        <v>93</v>
      </c>
      <c r="G38" s="32">
        <v>0</v>
      </c>
      <c r="H38" s="32">
        <v>15</v>
      </c>
      <c r="I38" s="32">
        <v>31</v>
      </c>
      <c r="J38" s="32">
        <v>37</v>
      </c>
      <c r="K38" s="32">
        <v>15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104</v>
      </c>
      <c r="R38" s="32">
        <v>0</v>
      </c>
      <c r="S38" s="32">
        <v>20</v>
      </c>
      <c r="T38" s="32">
        <v>30</v>
      </c>
      <c r="U38" s="32">
        <v>0</v>
      </c>
      <c r="V38" s="32">
        <v>0</v>
      </c>
      <c r="W38" s="32">
        <v>0</v>
      </c>
      <c r="X38" s="32">
        <v>0</v>
      </c>
      <c r="Y38" s="32">
        <v>23</v>
      </c>
      <c r="Z38" s="32">
        <v>275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12</v>
      </c>
      <c r="F39" s="31" t="s">
        <v>94</v>
      </c>
      <c r="G39" s="32">
        <v>0</v>
      </c>
      <c r="H39" s="32">
        <v>11</v>
      </c>
      <c r="I39" s="32">
        <v>79</v>
      </c>
      <c r="J39" s="32">
        <v>18</v>
      </c>
      <c r="K39" s="32">
        <v>11</v>
      </c>
      <c r="L39" s="32">
        <v>59</v>
      </c>
      <c r="M39" s="32">
        <v>0</v>
      </c>
      <c r="N39" s="32">
        <v>13</v>
      </c>
      <c r="O39" s="32">
        <v>0</v>
      </c>
      <c r="P39" s="32">
        <v>0</v>
      </c>
      <c r="Q39" s="32">
        <v>90</v>
      </c>
      <c r="R39" s="32">
        <v>59</v>
      </c>
      <c r="S39" s="32">
        <v>16</v>
      </c>
      <c r="T39" s="32">
        <v>26</v>
      </c>
      <c r="U39" s="32">
        <v>0</v>
      </c>
      <c r="V39" s="32">
        <v>0</v>
      </c>
      <c r="W39" s="32">
        <v>0</v>
      </c>
      <c r="X39" s="32">
        <v>0</v>
      </c>
      <c r="Y39" s="32">
        <v>29</v>
      </c>
      <c r="Z39" s="32">
        <v>411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1</v>
      </c>
      <c r="F40" s="31" t="s">
        <v>95</v>
      </c>
      <c r="G40" s="32">
        <v>0</v>
      </c>
      <c r="H40" s="32">
        <v>6</v>
      </c>
      <c r="I40" s="32">
        <v>76</v>
      </c>
      <c r="J40" s="32">
        <v>24</v>
      </c>
      <c r="K40" s="32">
        <v>6</v>
      </c>
      <c r="L40" s="32">
        <v>42</v>
      </c>
      <c r="M40" s="32">
        <v>29</v>
      </c>
      <c r="N40" s="32">
        <v>23</v>
      </c>
      <c r="O40" s="32">
        <v>2</v>
      </c>
      <c r="P40" s="32">
        <v>4</v>
      </c>
      <c r="Q40" s="32">
        <v>115</v>
      </c>
      <c r="R40" s="32">
        <v>42</v>
      </c>
      <c r="S40" s="32">
        <v>13</v>
      </c>
      <c r="T40" s="32">
        <v>31</v>
      </c>
      <c r="U40" s="32">
        <v>0</v>
      </c>
      <c r="V40" s="32">
        <v>0</v>
      </c>
      <c r="W40" s="32">
        <v>0</v>
      </c>
      <c r="X40" s="32">
        <v>29</v>
      </c>
      <c r="Y40" s="32">
        <v>41</v>
      </c>
      <c r="Z40" s="32">
        <v>483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0</v>
      </c>
      <c r="F41" s="31" t="s">
        <v>126</v>
      </c>
      <c r="G41" s="32">
        <v>0</v>
      </c>
      <c r="H41" s="32">
        <v>6</v>
      </c>
      <c r="I41" s="32">
        <v>55</v>
      </c>
      <c r="J41" s="32">
        <v>15</v>
      </c>
      <c r="K41" s="32">
        <v>6</v>
      </c>
      <c r="L41" s="32">
        <v>34</v>
      </c>
      <c r="M41" s="32">
        <v>22</v>
      </c>
      <c r="N41" s="32">
        <v>31</v>
      </c>
      <c r="O41" s="32">
        <v>3</v>
      </c>
      <c r="P41" s="32">
        <v>8</v>
      </c>
      <c r="Q41" s="32">
        <v>118</v>
      </c>
      <c r="R41" s="32">
        <v>34</v>
      </c>
      <c r="S41" s="32">
        <v>0</v>
      </c>
      <c r="T41" s="32">
        <v>11</v>
      </c>
      <c r="U41" s="32">
        <v>0</v>
      </c>
      <c r="V41" s="32">
        <v>0</v>
      </c>
      <c r="W41" s="32">
        <v>0</v>
      </c>
      <c r="X41" s="32">
        <v>22</v>
      </c>
      <c r="Y41" s="32">
        <v>51</v>
      </c>
      <c r="Z41" s="32">
        <v>416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0</v>
      </c>
      <c r="F42" s="31" t="s">
        <v>99</v>
      </c>
      <c r="G42" s="32">
        <v>0</v>
      </c>
      <c r="H42" s="32">
        <v>60</v>
      </c>
      <c r="I42" s="32">
        <v>250</v>
      </c>
      <c r="J42" s="32">
        <v>135</v>
      </c>
      <c r="K42" s="32">
        <v>60</v>
      </c>
      <c r="L42" s="32">
        <v>135</v>
      </c>
      <c r="M42" s="32">
        <v>51</v>
      </c>
      <c r="N42" s="32">
        <v>67</v>
      </c>
      <c r="O42" s="32">
        <v>6</v>
      </c>
      <c r="P42" s="32">
        <v>12</v>
      </c>
      <c r="Q42" s="32">
        <v>452</v>
      </c>
      <c r="R42" s="32">
        <v>135</v>
      </c>
      <c r="S42" s="32">
        <v>49</v>
      </c>
      <c r="T42" s="32">
        <v>100</v>
      </c>
      <c r="U42" s="32">
        <v>0</v>
      </c>
      <c r="V42" s="32">
        <v>0</v>
      </c>
      <c r="W42" s="32">
        <v>0</v>
      </c>
      <c r="X42" s="32">
        <v>51</v>
      </c>
      <c r="Y42" s="32">
        <v>194</v>
      </c>
      <c r="Z42" s="32">
        <v>1757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0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104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0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31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23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0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30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0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20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0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15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0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0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0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0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90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0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79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29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0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26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0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16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0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11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0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0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59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0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115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4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76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41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0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31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0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13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0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6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2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29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42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0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0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0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19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0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0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0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10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8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0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0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0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12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14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0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0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0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15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37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0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0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0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11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18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13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59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29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6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24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23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42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118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8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55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51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0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11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0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0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6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3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22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34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0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22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6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15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31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34</v>
      </c>
    </row>
  </sheetData>
  <pageMargins left="0.7" right="0.7" top="0.75" bottom="0.75" header="0.3" footer="0.3"/>
  <tableParts count="1">
    <tablePart r:id="rId4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18.42578125" bestFit="1" customWidth="1"/>
    <col min="7" max="7" width="13.8554687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bestFit="1" customWidth="1"/>
    <col min="16" max="16" width="10.7109375" bestFit="1" customWidth="1"/>
    <col min="17" max="17" width="9.85546875" bestFit="1" customWidth="1"/>
    <col min="18" max="18" width="8.85546875" bestFit="1" customWidth="1"/>
    <col min="19" max="19" width="12.7109375" bestFit="1" customWidth="1"/>
    <col min="20" max="20" width="7" bestFit="1" customWidth="1"/>
    <col min="21" max="21" width="9.28515625" bestFit="1" customWidth="1"/>
    <col min="22" max="22" width="9.5703125" bestFit="1" customWidth="1"/>
    <col min="23" max="23" width="11.7109375" bestFit="1" customWidth="1"/>
    <col min="24" max="24" width="10.85546875" bestFit="1" customWidth="1"/>
    <col min="25" max="25" width="7.140625" bestFit="1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0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0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0</v>
      </c>
      <c r="F4" s="31" t="s">
        <v>104</v>
      </c>
      <c r="G4" s="32">
        <v>28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0</v>
      </c>
      <c r="F5" s="31" t="s">
        <v>97</v>
      </c>
      <c r="G5" s="32">
        <v>150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0</v>
      </c>
      <c r="F6" s="31" t="s">
        <v>103</v>
      </c>
      <c r="G6" s="32">
        <v>68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0</v>
      </c>
      <c r="F7" s="31" t="s">
        <v>99</v>
      </c>
      <c r="G7" s="32">
        <v>246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0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0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0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5</v>
      </c>
      <c r="F11" s="31" t="s">
        <v>87</v>
      </c>
      <c r="G11" s="32">
        <v>0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0</v>
      </c>
      <c r="F12" s="31" t="s">
        <v>80</v>
      </c>
      <c r="G12" s="32">
        <v>32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0</v>
      </c>
      <c r="F13" s="31" t="s">
        <v>75</v>
      </c>
      <c r="G13" s="32">
        <v>58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0</v>
      </c>
      <c r="F14" s="31" t="s">
        <v>107</v>
      </c>
      <c r="G14" s="32">
        <v>14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0</v>
      </c>
      <c r="F15" s="31" t="s">
        <v>106</v>
      </c>
      <c r="G15" s="32">
        <v>32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1</v>
      </c>
      <c r="F16" s="31" t="s">
        <v>109</v>
      </c>
      <c r="G16" s="32">
        <v>14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0</v>
      </c>
      <c r="F17" s="31" t="s">
        <v>105</v>
      </c>
      <c r="G17" s="32">
        <v>0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0</v>
      </c>
      <c r="F18" s="31" t="s">
        <v>108</v>
      </c>
      <c r="G18" s="32">
        <v>12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0</v>
      </c>
      <c r="F19" s="31" t="s">
        <v>84</v>
      </c>
      <c r="G19" s="32">
        <v>0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0</v>
      </c>
      <c r="F20" s="31" t="s">
        <v>76</v>
      </c>
      <c r="G20" s="32">
        <v>0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0</v>
      </c>
      <c r="F21" s="31" t="s">
        <v>74</v>
      </c>
      <c r="G21" s="32">
        <v>38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0</v>
      </c>
      <c r="F22" s="31" t="s">
        <v>86</v>
      </c>
      <c r="G22" s="32">
        <v>14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0</v>
      </c>
      <c r="F23" s="31" t="s">
        <v>82</v>
      </c>
      <c r="G23" s="32">
        <v>0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0</v>
      </c>
      <c r="F24" s="31" t="s">
        <v>79</v>
      </c>
      <c r="G24" s="32">
        <v>4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7</v>
      </c>
      <c r="F25" s="31" t="s">
        <v>78</v>
      </c>
      <c r="G25" s="32">
        <v>0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0</v>
      </c>
      <c r="F26" s="31" t="s">
        <v>81</v>
      </c>
      <c r="G26" s="32">
        <v>0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0</v>
      </c>
      <c r="F27" s="31" t="s">
        <v>83</v>
      </c>
      <c r="G27" s="32">
        <v>0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0</v>
      </c>
      <c r="F28" s="31" t="s">
        <v>85</v>
      </c>
      <c r="G28" s="32">
        <v>0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0</v>
      </c>
      <c r="F29" s="31" t="s">
        <v>77</v>
      </c>
      <c r="G29" s="32">
        <v>28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4</v>
      </c>
      <c r="F30" s="31" t="s">
        <v>99</v>
      </c>
      <c r="G30" s="32">
        <v>246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0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0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0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1</v>
      </c>
      <c r="F35" s="31" t="s">
        <v>90</v>
      </c>
      <c r="G35" s="32">
        <v>0</v>
      </c>
      <c r="H35" s="32">
        <v>5</v>
      </c>
      <c r="I35" s="32">
        <v>0</v>
      </c>
      <c r="J35" s="32">
        <v>0</v>
      </c>
      <c r="K35" s="32">
        <v>5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10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0</v>
      </c>
      <c r="F36" s="31" t="s">
        <v>91</v>
      </c>
      <c r="G36" s="32">
        <v>0</v>
      </c>
      <c r="H36" s="32">
        <v>7</v>
      </c>
      <c r="I36" s="32">
        <v>0</v>
      </c>
      <c r="J36" s="32">
        <v>0</v>
      </c>
      <c r="K36" s="32">
        <v>7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1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15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0</v>
      </c>
      <c r="F37" s="31" t="s">
        <v>92</v>
      </c>
      <c r="G37" s="32">
        <v>0</v>
      </c>
      <c r="H37" s="32">
        <v>1</v>
      </c>
      <c r="I37" s="32">
        <v>0</v>
      </c>
      <c r="J37" s="32">
        <v>3</v>
      </c>
      <c r="K37" s="32">
        <v>1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4</v>
      </c>
      <c r="R37" s="32">
        <v>0</v>
      </c>
      <c r="S37" s="32">
        <v>0</v>
      </c>
      <c r="T37" s="32">
        <v>1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10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0</v>
      </c>
      <c r="F38" s="31" t="s">
        <v>93</v>
      </c>
      <c r="G38" s="32">
        <v>0</v>
      </c>
      <c r="H38" s="32">
        <v>2</v>
      </c>
      <c r="I38" s="32">
        <v>1</v>
      </c>
      <c r="J38" s="32">
        <v>2</v>
      </c>
      <c r="K38" s="32">
        <v>2</v>
      </c>
      <c r="L38" s="32">
        <v>5</v>
      </c>
      <c r="M38" s="32">
        <v>0</v>
      </c>
      <c r="N38" s="32">
        <v>1</v>
      </c>
      <c r="O38" s="32">
        <v>0</v>
      </c>
      <c r="P38" s="32">
        <v>0</v>
      </c>
      <c r="Q38" s="32">
        <v>4</v>
      </c>
      <c r="R38" s="32">
        <v>5</v>
      </c>
      <c r="S38" s="32">
        <v>0</v>
      </c>
      <c r="T38" s="32">
        <v>1</v>
      </c>
      <c r="U38" s="32">
        <v>0</v>
      </c>
      <c r="V38" s="32">
        <v>0</v>
      </c>
      <c r="W38" s="32">
        <v>0</v>
      </c>
      <c r="X38" s="32">
        <v>0</v>
      </c>
      <c r="Y38" s="32">
        <v>1</v>
      </c>
      <c r="Z38" s="32">
        <v>24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1</v>
      </c>
      <c r="F39" s="31" t="s">
        <v>94</v>
      </c>
      <c r="G39" s="32">
        <v>0</v>
      </c>
      <c r="H39" s="32">
        <v>0</v>
      </c>
      <c r="I39" s="32">
        <v>4</v>
      </c>
      <c r="J39" s="32">
        <v>2</v>
      </c>
      <c r="K39" s="32">
        <v>0</v>
      </c>
      <c r="L39" s="32">
        <v>0</v>
      </c>
      <c r="M39" s="32">
        <v>0</v>
      </c>
      <c r="N39" s="32">
        <v>3</v>
      </c>
      <c r="O39" s="32">
        <v>0</v>
      </c>
      <c r="P39" s="32">
        <v>0</v>
      </c>
      <c r="Q39" s="32">
        <v>5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3</v>
      </c>
      <c r="Z39" s="32">
        <v>17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0</v>
      </c>
      <c r="F40" s="31" t="s">
        <v>95</v>
      </c>
      <c r="G40" s="32">
        <v>0</v>
      </c>
      <c r="H40" s="32">
        <v>1</v>
      </c>
      <c r="I40" s="32">
        <v>24</v>
      </c>
      <c r="J40" s="32">
        <v>0</v>
      </c>
      <c r="K40" s="32">
        <v>1</v>
      </c>
      <c r="L40" s="32">
        <v>2</v>
      </c>
      <c r="M40" s="32">
        <v>0</v>
      </c>
      <c r="N40" s="32">
        <v>2</v>
      </c>
      <c r="O40" s="32">
        <v>0</v>
      </c>
      <c r="P40" s="32">
        <v>0</v>
      </c>
      <c r="Q40" s="32">
        <v>5</v>
      </c>
      <c r="R40" s="32">
        <v>2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10</v>
      </c>
      <c r="Z40" s="32">
        <v>47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0</v>
      </c>
      <c r="F41" s="31" t="s">
        <v>126</v>
      </c>
      <c r="G41" s="32">
        <v>0</v>
      </c>
      <c r="H41" s="32">
        <v>16</v>
      </c>
      <c r="I41" s="32">
        <v>29</v>
      </c>
      <c r="J41" s="32">
        <v>7</v>
      </c>
      <c r="K41" s="32">
        <v>16</v>
      </c>
      <c r="L41" s="32">
        <v>7</v>
      </c>
      <c r="M41" s="32">
        <v>0</v>
      </c>
      <c r="N41" s="32">
        <v>6</v>
      </c>
      <c r="O41" s="32">
        <v>0</v>
      </c>
      <c r="P41" s="32">
        <v>0</v>
      </c>
      <c r="Q41" s="32">
        <v>19</v>
      </c>
      <c r="R41" s="32">
        <v>7</v>
      </c>
      <c r="S41" s="32">
        <v>0</v>
      </c>
      <c r="T41" s="32">
        <v>2</v>
      </c>
      <c r="U41" s="32">
        <v>0</v>
      </c>
      <c r="V41" s="32">
        <v>0</v>
      </c>
      <c r="W41" s="32">
        <v>0</v>
      </c>
      <c r="X41" s="32">
        <v>0</v>
      </c>
      <c r="Y41" s="32">
        <v>14</v>
      </c>
      <c r="Z41" s="32">
        <v>123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0</v>
      </c>
      <c r="F42" s="31" t="s">
        <v>99</v>
      </c>
      <c r="G42" s="32">
        <v>0</v>
      </c>
      <c r="H42" s="32">
        <v>32</v>
      </c>
      <c r="I42" s="32">
        <v>58</v>
      </c>
      <c r="J42" s="32">
        <v>14</v>
      </c>
      <c r="K42" s="32">
        <v>32</v>
      </c>
      <c r="L42" s="32">
        <v>14</v>
      </c>
      <c r="M42" s="32">
        <v>0</v>
      </c>
      <c r="N42" s="32">
        <v>12</v>
      </c>
      <c r="O42" s="32">
        <v>0</v>
      </c>
      <c r="P42" s="32">
        <v>0</v>
      </c>
      <c r="Q42" s="32">
        <v>38</v>
      </c>
      <c r="R42" s="32">
        <v>14</v>
      </c>
      <c r="S42" s="32">
        <v>0</v>
      </c>
      <c r="T42" s="32">
        <v>4</v>
      </c>
      <c r="U42" s="32">
        <v>0</v>
      </c>
      <c r="V42" s="32">
        <v>0</v>
      </c>
      <c r="W42" s="32">
        <v>0</v>
      </c>
      <c r="X42" s="32">
        <v>0</v>
      </c>
      <c r="Y42" s="32">
        <v>28</v>
      </c>
      <c r="Z42" s="32">
        <v>246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0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4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0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1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1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0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1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0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0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0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2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0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0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5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0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5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0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4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3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0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0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0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0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0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0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0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0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0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0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5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0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24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10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0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0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0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0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0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1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0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0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2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0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0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5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0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0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0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0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7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0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0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0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0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1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3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0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0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0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2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2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1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5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0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0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2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3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0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0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1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0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2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2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19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0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29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14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0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2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0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0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16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0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0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7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0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0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16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7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6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7</v>
      </c>
    </row>
  </sheetData>
  <pageMargins left="0.7" right="0.7" top="0.75" bottom="0.75" header="0.3" footer="0.3"/>
  <tableParts count="1">
    <tablePart r:id="rId4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style="5" bestFit="1" customWidth="1"/>
    <col min="2" max="2" width="8.85546875" style="5" bestFit="1" customWidth="1"/>
    <col min="3" max="3" width="11.5703125" style="5" bestFit="1" customWidth="1"/>
    <col min="4" max="4" width="8.85546875" style="5" bestFit="1" customWidth="1"/>
    <col min="5" max="6" width="7.42578125" style="5" bestFit="1" customWidth="1"/>
    <col min="7" max="7" width="7.28515625" style="5" bestFit="1" customWidth="1"/>
    <col min="8" max="8" width="7" style="5" customWidth="1"/>
    <col min="9" max="9" width="9.85546875" style="5" hidden="1" customWidth="1"/>
    <col min="10" max="10" width="9.5703125" style="5" hidden="1" customWidth="1"/>
    <col min="11" max="11" width="11" style="5" hidden="1" customWidth="1"/>
    <col min="12" max="12" width="9.85546875" style="5" hidden="1" customWidth="1"/>
    <col min="13" max="13" width="9.140625" style="5" hidden="1" customWidth="1"/>
    <col min="14" max="16384" width="11.42578125" style="5"/>
  </cols>
  <sheetData>
    <row r="1" spans="1:14" x14ac:dyDescent="0.25">
      <c r="A1" s="39" t="s">
        <v>0</v>
      </c>
      <c r="B1" s="42" t="s">
        <v>70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21.75" customHeight="1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>
        <f>IFERROR(VLOOKUP($A4,'[2]13'!$G$3:$O$146,2,FALSE),0)-B19</f>
        <v>617</v>
      </c>
      <c r="C4" s="19">
        <f>IFERROR(VLOOKUP($A4,'[2]13'!$G$3:$O$146,3,FALSE),0)-C19</f>
        <v>468</v>
      </c>
      <c r="D4" s="19">
        <f>IFERROR(VLOOKUP($A4,'[2]13'!$G$3:$O$146,4,FALSE),0)-D19</f>
        <v>565</v>
      </c>
      <c r="E4" s="19">
        <f>IFERROR(VLOOKUP($A4,'[2]13'!$G$3:$O$146,5,FALSE),0)-E19</f>
        <v>712</v>
      </c>
      <c r="F4" s="19">
        <f>IFERROR(VLOOKUP($A4,'[2]13'!$G$3:$O$146,6,FALSE),0)-F19</f>
        <v>626</v>
      </c>
      <c r="G4" s="19">
        <f>IFERROR(VLOOKUP($A4,'[2]13'!$G$3:$O$146,7,FALSE),0)-G19</f>
        <v>823</v>
      </c>
      <c r="H4" s="19">
        <f>IFERROR(VLOOKUP($A4,'[2]13'!$G$3:$O$146,8,FALSE),0)-H19</f>
        <v>624</v>
      </c>
      <c r="I4" s="19"/>
      <c r="J4" s="19"/>
      <c r="K4" s="19"/>
      <c r="L4" s="19"/>
      <c r="M4" s="19"/>
      <c r="N4" s="19">
        <f>SUM(B4:M4)</f>
        <v>4435</v>
      </c>
    </row>
    <row r="5" spans="1:14" x14ac:dyDescent="0.25">
      <c r="A5" s="1" t="s">
        <v>102</v>
      </c>
      <c r="B5" s="19">
        <f>IFERROR(VLOOKUP($A5,'[2]13'!$G$3:$O$146,2,FALSE),0)</f>
        <v>8</v>
      </c>
      <c r="C5" s="19">
        <f>IFERROR(VLOOKUP($A5,'[2]13'!$G$3:$O$146,3,FALSE),0)</f>
        <v>13</v>
      </c>
      <c r="D5" s="19">
        <f>IFERROR(VLOOKUP($A5,'[2]13'!$G$3:$O$146,4,FALSE),0)</f>
        <v>10</v>
      </c>
      <c r="E5" s="19">
        <f>IFERROR(VLOOKUP($A5,'[2]13'!$G$3:$O$146,5,FALSE),0)</f>
        <v>0</v>
      </c>
      <c r="F5" s="19">
        <f>IFERROR(VLOOKUP($A5,'[2]13'!$G$3:$O$146,6,FALSE),0)</f>
        <v>0</v>
      </c>
      <c r="G5" s="19">
        <f>IFERROR(VLOOKUP($A5,'[2]13'!$G$3:$O$146,7,FALSE),0)</f>
        <v>8</v>
      </c>
      <c r="H5" s="19">
        <f>IFERROR(VLOOKUP($A5,'[2]13'!$G$3:$O$146,8,FALSE),0)</f>
        <v>10</v>
      </c>
      <c r="I5" s="19"/>
      <c r="J5" s="19"/>
      <c r="K5" s="19"/>
      <c r="L5" s="19"/>
      <c r="M5" s="19"/>
      <c r="N5" s="19">
        <f t="shared" ref="N5:N17" si="0">SUM(B5:M5)</f>
        <v>49</v>
      </c>
    </row>
    <row r="6" spans="1:14" x14ac:dyDescent="0.25">
      <c r="A6" s="2" t="s">
        <v>3</v>
      </c>
      <c r="B6" s="19">
        <f>IFERROR(VLOOKUP($A6,'[2]13'!$G$3:$O$146,2,FALSE),0)-B20</f>
        <v>993</v>
      </c>
      <c r="C6" s="19">
        <f>IFERROR(VLOOKUP($A6,'[2]13'!$G$3:$O$146,3,FALSE),0)-C20</f>
        <v>548</v>
      </c>
      <c r="D6" s="19">
        <f>IFERROR(VLOOKUP($A6,'[2]13'!$G$3:$O$146,4,FALSE),0)-D20</f>
        <v>867</v>
      </c>
      <c r="E6" s="19">
        <f>IFERROR(VLOOKUP($A6,'[2]13'!$G$3:$O$146,5,FALSE),0)-E20</f>
        <v>740</v>
      </c>
      <c r="F6" s="19">
        <f>IFERROR(VLOOKUP($A6,'[2]13'!$G$3:$O$146,6,FALSE),0)-F20</f>
        <v>796</v>
      </c>
      <c r="G6" s="19">
        <f>IFERROR(VLOOKUP($A6,'[2]13'!$G$3:$O$146,7,FALSE),0)-G20</f>
        <v>669</v>
      </c>
      <c r="H6" s="19">
        <f>IFERROR(VLOOKUP($A6,'[2]13'!$G$3:$O$146,8,FALSE),0)-H20</f>
        <v>598</v>
      </c>
      <c r="I6" s="19"/>
      <c r="J6" s="19"/>
      <c r="K6" s="19"/>
      <c r="L6" s="19"/>
      <c r="M6" s="19"/>
      <c r="N6" s="19">
        <f t="shared" si="0"/>
        <v>5211</v>
      </c>
    </row>
    <row r="7" spans="1:14" x14ac:dyDescent="0.25">
      <c r="A7" s="2" t="s">
        <v>30</v>
      </c>
      <c r="B7" s="19">
        <f>IFERROR(VLOOKUP($A7,'[2]13'!$G$3:$O$146,2,FALSE),0)-B26</f>
        <v>55</v>
      </c>
      <c r="C7" s="19">
        <f>IFERROR(VLOOKUP($A7,'[2]13'!$G$3:$O$146,3,FALSE),0)-C26</f>
        <v>54</v>
      </c>
      <c r="D7" s="19">
        <f>IFERROR(VLOOKUP($A7,'[2]13'!$G$3:$O$146,4,FALSE),0)-D26</f>
        <v>59</v>
      </c>
      <c r="E7" s="19">
        <f>IFERROR(VLOOKUP($A7,'[2]13'!$G$3:$O$146,5,FALSE),0)-E26</f>
        <v>71</v>
      </c>
      <c r="F7" s="19">
        <f>IFERROR(VLOOKUP($A7,'[2]13'!$G$3:$O$146,6,FALSE),0)-F26</f>
        <v>47</v>
      </c>
      <c r="G7" s="19">
        <f>IFERROR(VLOOKUP($A7,'[2]13'!$G$3:$O$146,7,FALSE),0)-G26</f>
        <v>68</v>
      </c>
      <c r="H7" s="19">
        <f>IFERROR(VLOOKUP($A7,'[2]13'!$G$3:$O$146,8,FALSE),0)-H26</f>
        <v>61</v>
      </c>
      <c r="I7" s="19"/>
      <c r="J7" s="19"/>
      <c r="K7" s="19"/>
      <c r="L7" s="19"/>
      <c r="M7" s="19"/>
      <c r="N7" s="19">
        <f t="shared" si="0"/>
        <v>415</v>
      </c>
    </row>
    <row r="8" spans="1:14" x14ac:dyDescent="0.25">
      <c r="A8" s="2" t="s">
        <v>31</v>
      </c>
      <c r="B8" s="19">
        <f>IFERROR(VLOOKUP($A8,'[2]13'!$G$3:$O$146,2,FALSE),0)</f>
        <v>47</v>
      </c>
      <c r="C8" s="19">
        <f>IFERROR(VLOOKUP($A8,'[2]13'!$G$3:$O$146,3,FALSE),0)</f>
        <v>42</v>
      </c>
      <c r="D8" s="19">
        <f>IFERROR(VLOOKUP($A8,'[2]13'!$G$3:$O$146,4,FALSE),0)</f>
        <v>62</v>
      </c>
      <c r="E8" s="19">
        <f>IFERROR(VLOOKUP($A8,'[2]13'!$G$3:$O$146,5,FALSE),0)</f>
        <v>53</v>
      </c>
      <c r="F8" s="19">
        <f>IFERROR(VLOOKUP($A8,'[2]13'!$G$3:$O$146,6,FALSE),0)</f>
        <v>97</v>
      </c>
      <c r="G8" s="19">
        <f>IFERROR(VLOOKUP($A8,'[2]13'!$G$3:$O$146,7,FALSE),0)</f>
        <v>54</v>
      </c>
      <c r="H8" s="19">
        <f>IFERROR(VLOOKUP($A8,'[2]13'!$G$3:$O$146,8,FALSE),0)</f>
        <v>59</v>
      </c>
      <c r="I8" s="19"/>
      <c r="J8" s="19"/>
      <c r="K8" s="19"/>
      <c r="L8" s="19"/>
      <c r="M8" s="19"/>
      <c r="N8" s="19">
        <f t="shared" si="0"/>
        <v>414</v>
      </c>
    </row>
    <row r="9" spans="1:14" x14ac:dyDescent="0.25">
      <c r="A9" s="2" t="s">
        <v>32</v>
      </c>
      <c r="B9" s="19">
        <f>IFERROR(VLOOKUP($A9,'[2]13'!$G$3:$O$146,2,FALSE),0)-B21</f>
        <v>376</v>
      </c>
      <c r="C9" s="19">
        <f>IFERROR(VLOOKUP($A9,'[2]13'!$G$3:$O$146,3,FALSE),0)-C21</f>
        <v>207</v>
      </c>
      <c r="D9" s="19">
        <f>IFERROR(VLOOKUP($A9,'[2]13'!$G$3:$O$146,4,FALSE),0)-D21</f>
        <v>263</v>
      </c>
      <c r="E9" s="19">
        <f>IFERROR(VLOOKUP($A9,'[2]13'!$G$3:$O$146,5,FALSE),0)-E21</f>
        <v>401</v>
      </c>
      <c r="F9" s="19">
        <f>IFERROR(VLOOKUP($A9,'[2]13'!$G$3:$O$146,6,FALSE),0)-F21</f>
        <v>301</v>
      </c>
      <c r="G9" s="19">
        <f>IFERROR(VLOOKUP($A9,'[2]13'!$G$3:$O$146,7,FALSE),0)-G21</f>
        <v>606</v>
      </c>
      <c r="H9" s="19">
        <f>IFERROR(VLOOKUP($A9,'[2]13'!$G$3:$O$146,8,FALSE),0)-H21</f>
        <v>399</v>
      </c>
      <c r="I9" s="19"/>
      <c r="J9" s="19"/>
      <c r="K9" s="19"/>
      <c r="L9" s="19"/>
      <c r="M9" s="19"/>
      <c r="N9" s="19">
        <f t="shared" si="0"/>
        <v>2553</v>
      </c>
    </row>
    <row r="10" spans="1:14" x14ac:dyDescent="0.25">
      <c r="A10" s="3" t="s">
        <v>8</v>
      </c>
      <c r="B10" s="19">
        <f>IFERROR(VLOOKUP($A10,'[2]13'!$G$3:$O$146,2,FALSE),0)</f>
        <v>2</v>
      </c>
      <c r="C10" s="19">
        <f>IFERROR(VLOOKUP($A10,'[2]13'!$G$3:$O$146,3,FALSE),0)</f>
        <v>2</v>
      </c>
      <c r="D10" s="20">
        <f>IFERROR(VLOOKUP($A10,'[2]13'!$G$3:$O$146,4,FALSE),0)</f>
        <v>0</v>
      </c>
      <c r="E10" s="20">
        <f>IFERROR(VLOOKUP($A10,'[2]13'!$G$3:$O$146,5,FALSE),0)</f>
        <v>13</v>
      </c>
      <c r="F10" s="20">
        <f>IFERROR(VLOOKUP($A10,'[2]13'!$G$3:$O$146,6,FALSE),0)</f>
        <v>12</v>
      </c>
      <c r="G10" s="20">
        <f>IFERROR(VLOOKUP($A10,'[2]13'!$G$3:$O$146,7,FALSE),0)</f>
        <v>28</v>
      </c>
      <c r="H10" s="20">
        <f>IFERROR(VLOOKUP($A10,'[2]13'!$G$3:$O$146,8,FALSE),0)</f>
        <v>4</v>
      </c>
      <c r="I10" s="20"/>
      <c r="J10" s="20"/>
      <c r="K10" s="20"/>
      <c r="L10" s="20"/>
      <c r="M10" s="20"/>
      <c r="N10" s="19">
        <f t="shared" si="0"/>
        <v>61</v>
      </c>
    </row>
    <row r="11" spans="1:14" x14ac:dyDescent="0.25">
      <c r="A11" s="1" t="s">
        <v>33</v>
      </c>
      <c r="B11" s="19">
        <f>IFERROR(VLOOKUP($A11,'[2]13'!$G$3:$O$146,2,FALSE),0)</f>
        <v>68</v>
      </c>
      <c r="C11" s="19">
        <f>IFERROR(VLOOKUP($A11,'[2]13'!$G$3:$O$146,3,FALSE),0)</f>
        <v>31</v>
      </c>
      <c r="D11" s="19">
        <f>IFERROR(VLOOKUP($A11,'[2]13'!$G$3:$O$146,4,FALSE),0)</f>
        <v>62</v>
      </c>
      <c r="E11" s="19">
        <f>IFERROR(VLOOKUP($A11,'[2]13'!$G$3:$O$146,5,FALSE),0)</f>
        <v>50</v>
      </c>
      <c r="F11" s="19">
        <f>IFERROR(VLOOKUP($A11,'[2]13'!$G$3:$O$146,6,FALSE),0)</f>
        <v>87</v>
      </c>
      <c r="G11" s="19">
        <f>IFERROR(VLOOKUP($A11,'[2]13'!$G$3:$O$146,7,FALSE),0)</f>
        <v>74</v>
      </c>
      <c r="H11" s="19">
        <f>IFERROR(VLOOKUP($A11,'[2]13'!$G$3:$O$146,8,FALSE),0)</f>
        <v>60</v>
      </c>
      <c r="I11" s="19"/>
      <c r="J11" s="19"/>
      <c r="K11" s="19"/>
      <c r="L11" s="19"/>
      <c r="M11" s="19"/>
      <c r="N11" s="19">
        <f t="shared" si="0"/>
        <v>432</v>
      </c>
    </row>
    <row r="12" spans="1:14" x14ac:dyDescent="0.25">
      <c r="A12" s="3" t="s">
        <v>7</v>
      </c>
      <c r="B12" s="19">
        <f>IFERROR(VLOOKUP($A12,'[2]13'!$G$3:$O$146,2,FALSE),0)</f>
        <v>19</v>
      </c>
      <c r="C12" s="19">
        <f>IFERROR(VLOOKUP($A12,'[2]13'!$G$3:$O$146,3,FALSE),0)</f>
        <v>27</v>
      </c>
      <c r="D12" s="20">
        <f>IFERROR(VLOOKUP($A12,'[2]13'!$G$3:$O$146,4,FALSE),0)</f>
        <v>28</v>
      </c>
      <c r="E12" s="20">
        <f>IFERROR(VLOOKUP($A12,'[2]13'!$G$3:$O$146,5,FALSE),0)</f>
        <v>64</v>
      </c>
      <c r="F12" s="20">
        <f>IFERROR(VLOOKUP($A12,'[2]13'!$G$3:$O$146,6,FALSE),0)</f>
        <v>37</v>
      </c>
      <c r="G12" s="20">
        <f>IFERROR(VLOOKUP($A12,'[2]13'!$G$3:$O$146,7,FALSE),0)</f>
        <v>35</v>
      </c>
      <c r="H12" s="20">
        <f>IFERROR(VLOOKUP($A12,'[2]13'!$G$3:$O$146,8,FALSE),0)</f>
        <v>16</v>
      </c>
      <c r="I12" s="20"/>
      <c r="J12" s="20"/>
      <c r="K12" s="20"/>
      <c r="L12" s="20"/>
      <c r="M12" s="20"/>
      <c r="N12" s="19">
        <f t="shared" si="0"/>
        <v>226</v>
      </c>
    </row>
    <row r="13" spans="1:14" x14ac:dyDescent="0.25">
      <c r="A13" s="4" t="s">
        <v>6</v>
      </c>
      <c r="B13" s="19">
        <f>IFERROR(VLOOKUP($A13,'[2]13'!$G$3:$O$146,2,FALSE),0)-B24</f>
        <v>29</v>
      </c>
      <c r="C13" s="19">
        <f>IFERROR(VLOOKUP($A13,'[2]13'!$G$3:$O$146,3,FALSE),0)-C24</f>
        <v>22</v>
      </c>
      <c r="D13" s="20">
        <f>IFERROR(VLOOKUP($A13,'[2]13'!$G$3:$O$146,4,FALSE),0)-D24</f>
        <v>4</v>
      </c>
      <c r="E13" s="19">
        <f>IFERROR(VLOOKUP($A13,'[2]13'!$G$3:$O$146,5,FALSE),0)-E24</f>
        <v>26</v>
      </c>
      <c r="F13" s="19">
        <f>IFERROR(VLOOKUP($A13,'[2]13'!$G$3:$O$146,6,FALSE),0)-F24</f>
        <v>15</v>
      </c>
      <c r="G13" s="19">
        <f>IFERROR(VLOOKUP($A13,'[2]13'!$G$3:$O$146,7,FALSE),0)-G24</f>
        <v>7</v>
      </c>
      <c r="H13" s="19">
        <f>IFERROR(VLOOKUP($A13,'[2]13'!$G$3:$O$146,8,FALSE),0)-H24</f>
        <v>22</v>
      </c>
      <c r="I13" s="19"/>
      <c r="J13" s="19"/>
      <c r="K13" s="19"/>
      <c r="L13" s="19"/>
      <c r="M13" s="19"/>
      <c r="N13" s="19">
        <f t="shared" si="0"/>
        <v>125</v>
      </c>
    </row>
    <row r="14" spans="1:14" x14ac:dyDescent="0.25">
      <c r="A14" s="1" t="s">
        <v>4</v>
      </c>
      <c r="B14" s="19">
        <f>IFERROR(VLOOKUP($A14,'[2]13'!$G$3:$O$146,2,FALSE),0)-B22</f>
        <v>129</v>
      </c>
      <c r="C14" s="19">
        <f>IFERROR(VLOOKUP($A14,'[2]13'!$G$3:$O$146,3,FALSE),0)-C22</f>
        <v>37</v>
      </c>
      <c r="D14" s="20">
        <f>IFERROR(VLOOKUP($A14,'[2]13'!$G$3:$O$146,4,FALSE),0)-D22</f>
        <v>66</v>
      </c>
      <c r="E14" s="19">
        <f>IFERROR(VLOOKUP($A14,'[2]13'!$G$3:$O$146,5,FALSE),0)-E22</f>
        <v>72</v>
      </c>
      <c r="F14" s="19">
        <f>IFERROR(VLOOKUP($A14,'[2]13'!$G$3:$O$146,6,FALSE),0)-F22</f>
        <v>64</v>
      </c>
      <c r="G14" s="19">
        <f>IFERROR(VLOOKUP($A14,'[2]13'!$G$3:$O$146,7,FALSE),0)-G22</f>
        <v>107</v>
      </c>
      <c r="H14" s="19">
        <f>IFERROR(VLOOKUP($A14,'[2]13'!$G$3:$O$146,8,FALSE),0)-H22</f>
        <v>62</v>
      </c>
      <c r="I14" s="19"/>
      <c r="J14" s="19"/>
      <c r="K14" s="19"/>
      <c r="L14" s="19"/>
      <c r="M14" s="19"/>
      <c r="N14" s="19">
        <f t="shared" si="0"/>
        <v>537</v>
      </c>
    </row>
    <row r="15" spans="1:14" x14ac:dyDescent="0.25">
      <c r="A15" s="3" t="s">
        <v>28</v>
      </c>
      <c r="B15" s="21">
        <f>IFERROR(VLOOKUP($A15,'[2]13'!$G$3:$O$146,2,FALSE),0)-B23</f>
        <v>56</v>
      </c>
      <c r="C15" s="21">
        <f>IFERROR(VLOOKUP($A15,'[2]13'!$G$3:$O$146,3,FALSE),0)-C23</f>
        <v>40</v>
      </c>
      <c r="D15" s="21">
        <f>IFERROR(VLOOKUP($A15,'[2]13'!$G$3:$O$146,4,FALSE),0)-D23</f>
        <v>26</v>
      </c>
      <c r="E15" s="21">
        <f>IFERROR(VLOOKUP($A15,'[2]13'!$G$3:$O$146,5,FALSE),0)-E23</f>
        <v>64</v>
      </c>
      <c r="F15" s="21">
        <f>IFERROR(VLOOKUP($A15,'[2]13'!$G$3:$O$146,6,FALSE),0)-F23</f>
        <v>63</v>
      </c>
      <c r="G15" s="21">
        <f>IFERROR(VLOOKUP($A15,'[2]13'!$G$3:$O$146,7,FALSE),0)-G23</f>
        <v>104</v>
      </c>
      <c r="H15" s="21">
        <f>IFERROR(VLOOKUP($A15,'[2]13'!$G$3:$O$146,8,FALSE),0)-H23</f>
        <v>37</v>
      </c>
      <c r="I15" s="21"/>
      <c r="J15" s="21"/>
      <c r="K15" s="21"/>
      <c r="L15" s="21"/>
      <c r="M15" s="21"/>
      <c r="N15" s="19">
        <f t="shared" si="0"/>
        <v>390</v>
      </c>
    </row>
    <row r="16" spans="1:14" x14ac:dyDescent="0.25">
      <c r="A16" s="3" t="s">
        <v>27</v>
      </c>
      <c r="B16" s="21">
        <f>IFERROR(VLOOKUP($A16,'[2]13'!$G$3:$O$146,2,FALSE),0)-B27</f>
        <v>20</v>
      </c>
      <c r="C16" s="21">
        <f>IFERROR(VLOOKUP($A16,'[2]13'!$G$3:$O$146,3,FALSE),0)-C27</f>
        <v>14</v>
      </c>
      <c r="D16" s="21">
        <f>IFERROR(VLOOKUP($A16,'[2]13'!$G$3:$O$146,4,FALSE),0)-D27</f>
        <v>6</v>
      </c>
      <c r="E16" s="21">
        <f>IFERROR(VLOOKUP($A16,'[2]13'!$G$3:$O$146,5,FALSE),0)-E27</f>
        <v>6</v>
      </c>
      <c r="F16" s="21">
        <f>IFERROR(VLOOKUP($A16,'[2]13'!$G$3:$O$146,6,FALSE),0)-F27</f>
        <v>6</v>
      </c>
      <c r="G16" s="21">
        <f>IFERROR(VLOOKUP($A16,'[2]13'!$G$3:$O$146,7,FALSE),0)-G27</f>
        <v>136</v>
      </c>
      <c r="H16" s="21">
        <f>IFERROR(VLOOKUP($A16,'[2]13'!$G$3:$O$146,8,FALSE),0)-H27</f>
        <v>18</v>
      </c>
      <c r="I16" s="21"/>
      <c r="J16" s="21"/>
      <c r="K16" s="21"/>
      <c r="L16" s="21"/>
      <c r="M16" s="21"/>
      <c r="N16" s="19">
        <f t="shared" si="0"/>
        <v>206</v>
      </c>
    </row>
    <row r="17" spans="1:14" ht="15.75" thickBot="1" x14ac:dyDescent="0.3">
      <c r="A17" s="3" t="s">
        <v>5</v>
      </c>
      <c r="B17" s="21">
        <f>IFERROR(VLOOKUP($A17,'[2]13'!$G$3:$O$146,2,FALSE),0)</f>
        <v>0</v>
      </c>
      <c r="C17" s="21">
        <f>IFERROR(VLOOKUP($A17,'[2]13'!$G$3:$O$146,3,FALSE),0)</f>
        <v>47</v>
      </c>
      <c r="D17" s="21">
        <f>IFERROR(VLOOKUP($A17,'[2]13'!$G$3:$O$146,4,FALSE),0)</f>
        <v>37</v>
      </c>
      <c r="E17" s="21">
        <f>IFERROR(VLOOKUP($A17,'[2]13'!$G$3:$O$146,5,FALSE),0)</f>
        <v>71</v>
      </c>
      <c r="F17" s="21">
        <f>IFERROR(VLOOKUP($A17,'[2]13'!$G$3:$O$146,6,FALSE),0)</f>
        <v>34</v>
      </c>
      <c r="G17" s="21">
        <f>IFERROR(VLOOKUP($A17,'[2]13'!$G$3:$O$146,7,FALSE),0)</f>
        <v>30</v>
      </c>
      <c r="H17" s="21">
        <f>IFERROR(VLOOKUP($A17,'[2]13'!$G$3:$O$146,8,FALSE),0)</f>
        <v>27</v>
      </c>
      <c r="I17" s="21"/>
      <c r="J17" s="21"/>
      <c r="K17" s="21"/>
      <c r="L17" s="21"/>
      <c r="M17" s="21"/>
      <c r="N17" s="19">
        <f t="shared" si="0"/>
        <v>246</v>
      </c>
    </row>
    <row r="18" spans="1:14" x14ac:dyDescent="0.25">
      <c r="A18" s="23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hidden="1" x14ac:dyDescent="0.25">
      <c r="A19" s="3" t="s">
        <v>55</v>
      </c>
      <c r="B19" s="21">
        <f>IFERROR(VLOOKUP($A19,'[2]13'!$G$3:$O$146,2,FALSE),0)</f>
        <v>20</v>
      </c>
      <c r="C19" s="21">
        <f>IFERROR(VLOOKUP($A19,'[2]13'!$G$3:$O$146,3,FALSE),0)</f>
        <v>10</v>
      </c>
      <c r="D19" s="22">
        <f>IFERROR(VLOOKUP($A19,'[2]13'!$G$3:$O$146,4,FALSE),0)</f>
        <v>49</v>
      </c>
      <c r="E19" s="22">
        <f>IFERROR(VLOOKUP($A19,'[2]13'!$G$3:$O$146,5,FALSE),0)</f>
        <v>50</v>
      </c>
      <c r="F19" s="22">
        <f>IFERROR(VLOOKUP($A19,'[2]13'!$G$3:$O$146,6,FALSE),0)</f>
        <v>52</v>
      </c>
      <c r="G19" s="22">
        <f>IFERROR(VLOOKUP($A19,'[2]13'!$G$3:$O$146,7,FALSE),0)</f>
        <v>64</v>
      </c>
      <c r="H19" s="22">
        <f>IFERROR(VLOOKUP($A19,'[2]13'!$G$3:$O$146,8,FALSE),0)</f>
        <v>48</v>
      </c>
      <c r="I19" s="22"/>
      <c r="J19" s="22"/>
      <c r="K19" s="22"/>
      <c r="L19" s="22"/>
      <c r="M19" s="22"/>
      <c r="N19" s="22">
        <f>SUM(B19:M19)</f>
        <v>293</v>
      </c>
    </row>
    <row r="20" spans="1:14" hidden="1" x14ac:dyDescent="0.25">
      <c r="A20" s="3" t="s">
        <v>56</v>
      </c>
      <c r="B20" s="21">
        <f>IFERROR(VLOOKUP($A20,'[2]13'!$G$3:$O$146,2,FALSE),0)</f>
        <v>7</v>
      </c>
      <c r="C20" s="21">
        <f>IFERROR(VLOOKUP($A20,'[2]13'!$G$3:$O$146,3,FALSE),0)</f>
        <v>4</v>
      </c>
      <c r="D20" s="22">
        <f>IFERROR(VLOOKUP($A20,'[2]13'!$G$3:$O$146,4,FALSE),0)</f>
        <v>12</v>
      </c>
      <c r="E20" s="22">
        <f>IFERROR(VLOOKUP($A20,'[2]13'!$G$3:$O$146,5,FALSE),0)</f>
        <v>0</v>
      </c>
      <c r="F20" s="22">
        <f>IFERROR(VLOOKUP($A20,'[2]13'!$G$3:$O$146,6,FALSE),0)</f>
        <v>24</v>
      </c>
      <c r="G20" s="22">
        <f>IFERROR(VLOOKUP($A20,'[2]13'!$G$3:$O$146,7,FALSE),0)</f>
        <v>20</v>
      </c>
      <c r="H20" s="22">
        <f>IFERROR(VLOOKUP($A20,'[2]13'!$G$3:$O$146,8,FALSE),0)</f>
        <v>36</v>
      </c>
      <c r="I20" s="22"/>
      <c r="J20" s="22"/>
      <c r="K20" s="22"/>
      <c r="L20" s="22"/>
      <c r="M20" s="22"/>
      <c r="N20" s="22">
        <f t="shared" ref="N20:N27" si="1">SUM(B20:M20)</f>
        <v>103</v>
      </c>
    </row>
    <row r="21" spans="1:14" hidden="1" x14ac:dyDescent="0.25">
      <c r="A21" s="3" t="s">
        <v>57</v>
      </c>
      <c r="B21" s="21">
        <f>IFERROR(VLOOKUP($A21,'[2]13'!$G$3:$O$146,2,FALSE),0)</f>
        <v>60</v>
      </c>
      <c r="C21" s="21">
        <f>IFERROR(VLOOKUP($A21,'[2]13'!$G$3:$O$146,3,FALSE),0)</f>
        <v>43</v>
      </c>
      <c r="D21" s="22">
        <f>IFERROR(VLOOKUP($A21,'[2]13'!$G$3:$O$146,4,FALSE),0)</f>
        <v>121</v>
      </c>
      <c r="E21" s="22">
        <f>IFERROR(VLOOKUP($A21,'[2]13'!$G$3:$O$146,5,FALSE),0)</f>
        <v>108</v>
      </c>
      <c r="F21" s="22">
        <f>IFERROR(VLOOKUP($A21,'[2]13'!$G$3:$O$146,6,FALSE),0)</f>
        <v>109</v>
      </c>
      <c r="G21" s="22">
        <f>IFERROR(VLOOKUP($A21,'[2]13'!$G$3:$O$146,7,FALSE),0)</f>
        <v>119</v>
      </c>
      <c r="H21" s="22">
        <f>IFERROR(VLOOKUP($A21,'[2]13'!$G$3:$O$146,8,FALSE),0)</f>
        <v>79</v>
      </c>
      <c r="I21" s="22"/>
      <c r="J21" s="22"/>
      <c r="K21" s="22"/>
      <c r="L21" s="22"/>
      <c r="M21" s="22"/>
      <c r="N21" s="22">
        <f t="shared" si="1"/>
        <v>639</v>
      </c>
    </row>
    <row r="22" spans="1:14" hidden="1" x14ac:dyDescent="0.25">
      <c r="A22" s="3" t="s">
        <v>35</v>
      </c>
      <c r="B22" s="21">
        <f>IFERROR(VLOOKUP($A22,'[2]13'!$G$3:$O$146,2,FALSE),0)</f>
        <v>51</v>
      </c>
      <c r="C22" s="21">
        <f>IFERROR(VLOOKUP($A22,'[2]13'!$G$3:$O$146,3,FALSE),0)</f>
        <v>34</v>
      </c>
      <c r="D22" s="21">
        <f>IFERROR(VLOOKUP($A22,'[2]13'!$G$3:$O$146,4,FALSE),0)</f>
        <v>32</v>
      </c>
      <c r="E22" s="21">
        <f>IFERROR(VLOOKUP($A22,'[2]13'!$G$3:$O$146,5,FALSE),0)</f>
        <v>19</v>
      </c>
      <c r="F22" s="21">
        <f>IFERROR(VLOOKUP($A22,'[2]13'!$G$3:$O$146,6,FALSE),0)</f>
        <v>39</v>
      </c>
      <c r="G22" s="21">
        <f>IFERROR(VLOOKUP($A22,'[2]13'!$G$3:$O$146,7,FALSE),0)</f>
        <v>53</v>
      </c>
      <c r="H22" s="21">
        <f>IFERROR(VLOOKUP($A22,'[2]13'!$G$3:$O$146,8,FALSE),0)</f>
        <v>32</v>
      </c>
      <c r="I22" s="21"/>
      <c r="J22" s="21"/>
      <c r="K22" s="21"/>
      <c r="L22" s="21"/>
      <c r="M22" s="21"/>
      <c r="N22" s="22">
        <f t="shared" si="1"/>
        <v>260</v>
      </c>
    </row>
    <row r="23" spans="1:14" x14ac:dyDescent="0.25">
      <c r="A23" s="3" t="s">
        <v>36</v>
      </c>
      <c r="B23" s="21">
        <f>IFERROR(VLOOKUP($A23,'[2]13'!$G$3:$O$146,2,FALSE),0)</f>
        <v>77</v>
      </c>
      <c r="C23" s="21">
        <f>IFERROR(VLOOKUP($A23,'[2]13'!$G$3:$O$146,3,FALSE),0)</f>
        <v>71</v>
      </c>
      <c r="D23" s="21">
        <f>IFERROR(VLOOKUP($A23,'[2]13'!$G$3:$O$146,4,FALSE),0)</f>
        <v>126</v>
      </c>
      <c r="E23" s="21">
        <f>IFERROR(VLOOKUP($A23,'[2]13'!$G$3:$O$146,5,FALSE),0)</f>
        <v>74</v>
      </c>
      <c r="F23" s="21">
        <f>IFERROR(VLOOKUP($A23,'[2]13'!$G$3:$O$146,6,FALSE),0)</f>
        <v>61</v>
      </c>
      <c r="G23" s="21">
        <f>IFERROR(VLOOKUP($A23,'[2]13'!$G$3:$O$146,7,FALSE),0)</f>
        <v>68</v>
      </c>
      <c r="H23" s="21">
        <f>IFERROR(VLOOKUP($A23,'[2]13'!$G$3:$O$146,8,FALSE),0)</f>
        <v>45</v>
      </c>
      <c r="I23" s="21"/>
      <c r="J23" s="21"/>
      <c r="K23" s="21"/>
      <c r="L23" s="21"/>
      <c r="M23" s="21"/>
      <c r="N23" s="22">
        <f t="shared" si="1"/>
        <v>522</v>
      </c>
    </row>
    <row r="24" spans="1:14" x14ac:dyDescent="0.25">
      <c r="A24" s="3" t="s">
        <v>37</v>
      </c>
      <c r="B24" s="21">
        <f>IFERROR(VLOOKUP($A24,'[2]13'!$G$3:$O$146,2,FALSE),0)</f>
        <v>41</v>
      </c>
      <c r="C24" s="21">
        <f>IFERROR(VLOOKUP($A24,'[2]13'!$G$3:$O$146,3,FALSE),0)</f>
        <v>20</v>
      </c>
      <c r="D24" s="21">
        <f>IFERROR(VLOOKUP($A24,'[2]13'!$G$3:$O$146,4,FALSE),0)</f>
        <v>43</v>
      </c>
      <c r="E24" s="21">
        <f>IFERROR(VLOOKUP($A24,'[2]13'!$G$3:$O$146,5,FALSE),0)</f>
        <v>61</v>
      </c>
      <c r="F24" s="21">
        <f>IFERROR(VLOOKUP($A24,'[2]13'!$G$3:$O$146,6,FALSE),0)</f>
        <v>20</v>
      </c>
      <c r="G24" s="21">
        <f>IFERROR(VLOOKUP($A24,'[2]13'!$G$3:$O$146,7,FALSE),0)</f>
        <v>26</v>
      </c>
      <c r="H24" s="21">
        <f>IFERROR(VLOOKUP($A24,'[2]13'!$G$3:$O$146,8,FALSE),0)</f>
        <v>26</v>
      </c>
      <c r="I24" s="21"/>
      <c r="J24" s="21"/>
      <c r="K24" s="21"/>
      <c r="L24" s="21"/>
      <c r="M24" s="21"/>
      <c r="N24" s="22">
        <f t="shared" si="1"/>
        <v>237</v>
      </c>
    </row>
    <row r="25" spans="1:14" x14ac:dyDescent="0.25">
      <c r="A25" s="3" t="s">
        <v>38</v>
      </c>
      <c r="B25" s="21">
        <f>IFERROR(VLOOKUP($A25,'[2]13'!$G$3:$O$146,2,FALSE),0)</f>
        <v>74</v>
      </c>
      <c r="C25" s="21">
        <f>IFERROR(VLOOKUP($A25,'[2]13'!$G$3:$O$146,3,FALSE),0)</f>
        <v>52</v>
      </c>
      <c r="D25" s="21">
        <f>IFERROR(VLOOKUP($A25,'[2]13'!$G$3:$O$146,4,FALSE),0)</f>
        <v>40</v>
      </c>
      <c r="E25" s="21">
        <f>IFERROR(VLOOKUP($A25,'[2]13'!$G$3:$O$146,5,FALSE),0)</f>
        <v>79</v>
      </c>
      <c r="F25" s="21">
        <f>IFERROR(VLOOKUP($A25,'[2]13'!$G$3:$O$146,6,FALSE),0)</f>
        <v>24</v>
      </c>
      <c r="G25" s="21">
        <f>IFERROR(VLOOKUP($A25,'[2]13'!$G$3:$O$146,7,FALSE),0)</f>
        <v>62</v>
      </c>
      <c r="H25" s="21">
        <f>IFERROR(VLOOKUP($A25,'[2]13'!$G$3:$O$146,8,FALSE),0)</f>
        <v>40</v>
      </c>
      <c r="I25" s="21"/>
      <c r="J25" s="21"/>
      <c r="K25" s="21"/>
      <c r="L25" s="21"/>
      <c r="M25" s="21"/>
      <c r="N25" s="22">
        <f t="shared" si="1"/>
        <v>371</v>
      </c>
    </row>
    <row r="26" spans="1:14" x14ac:dyDescent="0.25">
      <c r="A26" s="3" t="s">
        <v>39</v>
      </c>
      <c r="B26" s="21">
        <f>IFERROR(VLOOKUP($A26,'[2]13'!$G$3:$O$146,2,FALSE),0)</f>
        <v>60</v>
      </c>
      <c r="C26" s="21">
        <f>IFERROR(VLOOKUP($A26,'[2]13'!$G$3:$O$146,3,FALSE),0)</f>
        <v>25</v>
      </c>
      <c r="D26" s="21">
        <f>IFERROR(VLOOKUP($A26,'[2]13'!$G$3:$O$146,4,FALSE),0)</f>
        <v>36</v>
      </c>
      <c r="E26" s="21">
        <f>IFERROR(VLOOKUP($A26,'[2]13'!$G$3:$O$146,5,FALSE),0)</f>
        <v>52</v>
      </c>
      <c r="F26" s="21">
        <f>IFERROR(VLOOKUP($A26,'[2]13'!$G$3:$O$146,6,FALSE),0)</f>
        <v>34</v>
      </c>
      <c r="G26" s="21">
        <f>IFERROR(VLOOKUP($A26,'[2]13'!$G$3:$O$146,7,FALSE),0)</f>
        <v>48</v>
      </c>
      <c r="H26" s="21">
        <f>IFERROR(VLOOKUP($A26,'[2]13'!$G$3:$O$146,8,FALSE),0)</f>
        <v>88</v>
      </c>
      <c r="I26" s="21"/>
      <c r="J26" s="21"/>
      <c r="K26" s="21"/>
      <c r="L26" s="21"/>
      <c r="M26" s="21"/>
      <c r="N26" s="22">
        <f t="shared" si="1"/>
        <v>343</v>
      </c>
    </row>
    <row r="27" spans="1:14" x14ac:dyDescent="0.25">
      <c r="A27" s="3" t="s">
        <v>40</v>
      </c>
      <c r="B27" s="21">
        <f>IFERROR(VLOOKUP($A27,'[2]13'!$G$3:$O$146,2,FALSE),0)</f>
        <v>63</v>
      </c>
      <c r="C27" s="21">
        <f>IFERROR(VLOOKUP($A27,'[2]13'!$G$3:$O$146,3,FALSE),0)</f>
        <v>43</v>
      </c>
      <c r="D27" s="21">
        <f>IFERROR(VLOOKUP($A27,'[2]13'!$G$3:$O$146,4,FALSE),0)</f>
        <v>62</v>
      </c>
      <c r="E27" s="21">
        <f>IFERROR(VLOOKUP($A27,'[2]13'!$G$3:$O$146,5,FALSE),0)</f>
        <v>94</v>
      </c>
      <c r="F27" s="21">
        <f>IFERROR(VLOOKUP($A27,'[2]13'!$G$3:$O$146,6,FALSE),0)</f>
        <v>124</v>
      </c>
      <c r="G27" s="21">
        <f>IFERROR(VLOOKUP($A27,'[2]13'!$G$3:$O$146,7,FALSE),0)</f>
        <v>79</v>
      </c>
      <c r="H27" s="21">
        <f>IFERROR(VLOOKUP($A27,'[2]13'!$G$3:$O$146,8,FALSE),0)</f>
        <v>65</v>
      </c>
      <c r="I27" s="21"/>
      <c r="J27" s="21"/>
      <c r="K27" s="21"/>
      <c r="L27" s="21"/>
      <c r="M27" s="21"/>
      <c r="N27" s="22">
        <f t="shared" si="1"/>
        <v>530</v>
      </c>
    </row>
  </sheetData>
  <mergeCells count="3">
    <mergeCell ref="A1:A3"/>
    <mergeCell ref="B1:N2"/>
    <mergeCell ref="B18:N18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style="5" bestFit="1" customWidth="1"/>
    <col min="2" max="2" width="8.85546875" style="5" bestFit="1" customWidth="1"/>
    <col min="3" max="3" width="11.5703125" style="5" bestFit="1" customWidth="1"/>
    <col min="4" max="4" width="8.85546875" style="5" bestFit="1" customWidth="1"/>
    <col min="5" max="6" width="7.42578125" style="5" bestFit="1" customWidth="1"/>
    <col min="7" max="7" width="7.28515625" style="5" bestFit="1" customWidth="1"/>
    <col min="8" max="8" width="7" style="5" bestFit="1" customWidth="1"/>
    <col min="9" max="9" width="9.85546875" style="5" bestFit="1" customWidth="1"/>
    <col min="10" max="10" width="9.5703125" style="5" bestFit="1" customWidth="1"/>
    <col min="11" max="11" width="11" style="5" customWidth="1"/>
    <col min="12" max="12" width="9.85546875" style="5" bestFit="1" customWidth="1"/>
    <col min="13" max="13" width="9.140625" style="5" bestFit="1" customWidth="1"/>
    <col min="14" max="16384" width="11.42578125" style="5"/>
  </cols>
  <sheetData>
    <row r="1" spans="1:14" x14ac:dyDescent="0.25">
      <c r="A1" s="39" t="s">
        <v>0</v>
      </c>
      <c r="B1" s="42" t="s">
        <v>71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5.75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>
        <f>SUM(B4:M4)</f>
        <v>0</v>
      </c>
    </row>
    <row r="5" spans="1:14" x14ac:dyDescent="0.25">
      <c r="A5" s="1" t="s">
        <v>102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>
        <f t="shared" ref="N5:N17" si="0">SUM(B5:M5)</f>
        <v>0</v>
      </c>
    </row>
    <row r="6" spans="1:14" x14ac:dyDescent="0.25">
      <c r="A6" s="2" t="s">
        <v>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>
        <f t="shared" si="0"/>
        <v>0</v>
      </c>
    </row>
    <row r="7" spans="1:14" x14ac:dyDescent="0.25">
      <c r="A7" s="2" t="s">
        <v>30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>
        <f t="shared" si="0"/>
        <v>0</v>
      </c>
    </row>
    <row r="8" spans="1:14" x14ac:dyDescent="0.25">
      <c r="A8" s="2" t="s">
        <v>31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>
        <f t="shared" si="0"/>
        <v>0</v>
      </c>
    </row>
    <row r="9" spans="1:14" x14ac:dyDescent="0.25">
      <c r="A9" s="2" t="s">
        <v>32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>
        <f t="shared" si="0"/>
        <v>0</v>
      </c>
    </row>
    <row r="10" spans="1:14" x14ac:dyDescent="0.25">
      <c r="A10" s="3" t="s">
        <v>8</v>
      </c>
      <c r="B10" s="19"/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19">
        <f t="shared" si="0"/>
        <v>0</v>
      </c>
    </row>
    <row r="11" spans="1:14" x14ac:dyDescent="0.25">
      <c r="A11" s="1" t="s">
        <v>33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>
        <f t="shared" si="0"/>
        <v>0</v>
      </c>
    </row>
    <row r="12" spans="1:14" x14ac:dyDescent="0.25">
      <c r="A12" s="3" t="s">
        <v>7</v>
      </c>
      <c r="B12" s="19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19">
        <f t="shared" si="0"/>
        <v>0</v>
      </c>
    </row>
    <row r="13" spans="1:14" x14ac:dyDescent="0.25">
      <c r="A13" s="4" t="s">
        <v>6</v>
      </c>
      <c r="B13" s="19"/>
      <c r="C13" s="19"/>
      <c r="D13" s="20"/>
      <c r="E13" s="19"/>
      <c r="F13" s="19"/>
      <c r="G13" s="19"/>
      <c r="H13" s="19"/>
      <c r="I13" s="19"/>
      <c r="J13" s="19"/>
      <c r="K13" s="19"/>
      <c r="L13" s="19"/>
      <c r="M13" s="19"/>
      <c r="N13" s="19">
        <f t="shared" si="0"/>
        <v>0</v>
      </c>
    </row>
    <row r="14" spans="1:14" x14ac:dyDescent="0.25">
      <c r="A14" s="1" t="s">
        <v>4</v>
      </c>
      <c r="B14" s="19"/>
      <c r="C14" s="19"/>
      <c r="D14" s="20"/>
      <c r="E14" s="19"/>
      <c r="F14" s="19"/>
      <c r="G14" s="19"/>
      <c r="H14" s="19"/>
      <c r="I14" s="19"/>
      <c r="J14" s="19"/>
      <c r="K14" s="19"/>
      <c r="L14" s="19"/>
      <c r="M14" s="19"/>
      <c r="N14" s="19">
        <f t="shared" si="0"/>
        <v>0</v>
      </c>
    </row>
    <row r="15" spans="1:14" x14ac:dyDescent="0.25">
      <c r="A15" s="3" t="s">
        <v>28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19">
        <f t="shared" si="0"/>
        <v>0</v>
      </c>
    </row>
    <row r="16" spans="1:14" x14ac:dyDescent="0.25">
      <c r="A16" s="3" t="s">
        <v>27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19">
        <f t="shared" si="0"/>
        <v>0</v>
      </c>
    </row>
    <row r="17" spans="1:14" ht="15.75" thickBot="1" x14ac:dyDescent="0.3">
      <c r="A17" s="3" t="s">
        <v>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19">
        <f t="shared" si="0"/>
        <v>0</v>
      </c>
    </row>
    <row r="18" spans="1:14" x14ac:dyDescent="0.25">
      <c r="A18" s="23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x14ac:dyDescent="0.25">
      <c r="A19" s="3" t="s">
        <v>55</v>
      </c>
      <c r="B19" s="21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>
        <f>SUM(B19:M19)</f>
        <v>0</v>
      </c>
    </row>
    <row r="20" spans="1:14" x14ac:dyDescent="0.25">
      <c r="A20" s="3" t="s">
        <v>56</v>
      </c>
      <c r="B20" s="21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>
        <f t="shared" ref="N20:N27" si="1">SUM(B20:M20)</f>
        <v>0</v>
      </c>
    </row>
    <row r="21" spans="1:14" x14ac:dyDescent="0.25">
      <c r="A21" s="3" t="s">
        <v>57</v>
      </c>
      <c r="B21" s="21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>
        <f t="shared" si="1"/>
        <v>0</v>
      </c>
    </row>
    <row r="22" spans="1:14" x14ac:dyDescent="0.25">
      <c r="A22" s="3" t="s">
        <v>35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2">
        <f t="shared" si="1"/>
        <v>0</v>
      </c>
    </row>
    <row r="23" spans="1:14" x14ac:dyDescent="0.25">
      <c r="A23" s="3" t="s">
        <v>36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2">
        <f t="shared" si="1"/>
        <v>0</v>
      </c>
    </row>
    <row r="24" spans="1:14" x14ac:dyDescent="0.25">
      <c r="A24" s="3" t="s">
        <v>37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>
        <f t="shared" si="1"/>
        <v>0</v>
      </c>
    </row>
    <row r="25" spans="1:14" x14ac:dyDescent="0.25">
      <c r="A25" s="3" t="s">
        <v>38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2">
        <f t="shared" si="1"/>
        <v>0</v>
      </c>
    </row>
    <row r="26" spans="1:14" x14ac:dyDescent="0.25">
      <c r="A26" s="3" t="s">
        <v>39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2">
        <f t="shared" si="1"/>
        <v>0</v>
      </c>
    </row>
    <row r="27" spans="1:14" x14ac:dyDescent="0.25">
      <c r="A27" s="3" t="s">
        <v>40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2">
        <f t="shared" si="1"/>
        <v>0</v>
      </c>
    </row>
  </sheetData>
  <mergeCells count="3">
    <mergeCell ref="A1:A3"/>
    <mergeCell ref="B1:N2"/>
    <mergeCell ref="B18:N18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2" max="2" width="22.140625" bestFit="1" customWidth="1"/>
    <col min="3" max="3" width="8.7109375" bestFit="1" customWidth="1"/>
    <col min="4" max="4" width="7.7109375" customWidth="1"/>
    <col min="6" max="6" width="18.42578125" bestFit="1" customWidth="1"/>
    <col min="7" max="7" width="13.85546875" bestFit="1" customWidth="1"/>
    <col min="8" max="8" width="11.7109375" bestFit="1" customWidth="1"/>
    <col min="9" max="9" width="10.140625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customWidth="1"/>
    <col min="16" max="16" width="10.7109375" customWidth="1"/>
    <col min="17" max="17" width="9.85546875" customWidth="1"/>
    <col min="18" max="18" width="8.85546875" customWidth="1"/>
    <col min="19" max="19" width="12.7109375" bestFit="1" customWidth="1"/>
    <col min="20" max="20" width="7" customWidth="1"/>
    <col min="21" max="21" width="9.28515625" customWidth="1"/>
    <col min="22" max="22" width="9.5703125" customWidth="1"/>
    <col min="23" max="23" width="11.7109375" bestFit="1" customWidth="1"/>
    <col min="24" max="24" width="10.85546875" customWidth="1"/>
    <col min="25" max="25" width="7.140625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617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8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993</v>
      </c>
      <c r="F4" s="31" t="s">
        <v>104</v>
      </c>
      <c r="G4" s="32">
        <v>2431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55</v>
      </c>
      <c r="F5" s="31" t="s">
        <v>97</v>
      </c>
      <c r="G5" s="32">
        <v>11238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47</v>
      </c>
      <c r="F6" s="31" t="s">
        <v>103</v>
      </c>
      <c r="G6" s="32">
        <v>3634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376</v>
      </c>
      <c r="F7" s="31" t="s">
        <v>99</v>
      </c>
      <c r="G7" s="32">
        <v>17303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2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68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19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29</v>
      </c>
      <c r="F11" s="31" t="s">
        <v>87</v>
      </c>
      <c r="G11" s="32">
        <v>246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129</v>
      </c>
      <c r="F12" s="31" t="s">
        <v>80</v>
      </c>
      <c r="G12" s="32">
        <v>125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56</v>
      </c>
      <c r="F13" s="31" t="s">
        <v>75</v>
      </c>
      <c r="G13" s="32">
        <v>5211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20</v>
      </c>
      <c r="F14" s="31" t="s">
        <v>107</v>
      </c>
      <c r="G14" s="32">
        <v>371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0</v>
      </c>
      <c r="F15" s="31" t="s">
        <v>106</v>
      </c>
      <c r="G15" s="32">
        <v>237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468</v>
      </c>
      <c r="F16" s="31" t="s">
        <v>109</v>
      </c>
      <c r="G16" s="32">
        <v>530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13</v>
      </c>
      <c r="F17" s="31" t="s">
        <v>105</v>
      </c>
      <c r="G17" s="32">
        <v>522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548</v>
      </c>
      <c r="F18" s="31" t="s">
        <v>108</v>
      </c>
      <c r="G18" s="32">
        <v>343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54</v>
      </c>
      <c r="F19" s="31" t="s">
        <v>84</v>
      </c>
      <c r="G19" s="32">
        <v>537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42</v>
      </c>
      <c r="F20" s="31" t="s">
        <v>76</v>
      </c>
      <c r="G20" s="32">
        <v>49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207</v>
      </c>
      <c r="F21" s="31" t="s">
        <v>74</v>
      </c>
      <c r="G21" s="32">
        <v>4435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2</v>
      </c>
      <c r="F22" s="31" t="s">
        <v>86</v>
      </c>
      <c r="G22" s="32">
        <v>206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31</v>
      </c>
      <c r="F23" s="31" t="s">
        <v>82</v>
      </c>
      <c r="G23" s="32">
        <v>432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27</v>
      </c>
      <c r="F24" s="31" t="s">
        <v>79</v>
      </c>
      <c r="G24" s="32">
        <v>2553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22</v>
      </c>
      <c r="F25" s="31" t="s">
        <v>78</v>
      </c>
      <c r="G25" s="32">
        <v>414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37</v>
      </c>
      <c r="F26" s="31" t="s">
        <v>81</v>
      </c>
      <c r="G26" s="32">
        <v>226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40</v>
      </c>
      <c r="F27" s="31" t="s">
        <v>83</v>
      </c>
      <c r="G27" s="32">
        <v>61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14</v>
      </c>
      <c r="F28" s="31" t="s">
        <v>85</v>
      </c>
      <c r="G28" s="32">
        <v>390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47</v>
      </c>
      <c r="F29" s="31" t="s">
        <v>77</v>
      </c>
      <c r="G29" s="32">
        <v>415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565</v>
      </c>
      <c r="F30" s="31" t="s">
        <v>99</v>
      </c>
      <c r="G30" s="32">
        <v>17303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10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867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59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62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263</v>
      </c>
      <c r="F35" s="31" t="s">
        <v>90</v>
      </c>
      <c r="G35" s="32">
        <v>0</v>
      </c>
      <c r="H35" s="32">
        <v>29</v>
      </c>
      <c r="I35" s="32">
        <v>993</v>
      </c>
      <c r="J35" s="32">
        <v>74</v>
      </c>
      <c r="K35" s="32">
        <v>41</v>
      </c>
      <c r="L35" s="32">
        <v>63</v>
      </c>
      <c r="M35" s="32">
        <v>77</v>
      </c>
      <c r="N35" s="32">
        <v>60</v>
      </c>
      <c r="O35" s="32">
        <v>129</v>
      </c>
      <c r="P35" s="32">
        <v>8</v>
      </c>
      <c r="Q35" s="32">
        <v>617</v>
      </c>
      <c r="R35" s="32">
        <v>20</v>
      </c>
      <c r="S35" s="32">
        <v>68</v>
      </c>
      <c r="T35" s="32">
        <v>376</v>
      </c>
      <c r="U35" s="32">
        <v>47</v>
      </c>
      <c r="V35" s="32">
        <v>19</v>
      </c>
      <c r="W35" s="32">
        <v>2</v>
      </c>
      <c r="X35" s="32">
        <v>56</v>
      </c>
      <c r="Y35" s="32">
        <v>55</v>
      </c>
      <c r="Z35" s="32">
        <v>2734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0</v>
      </c>
      <c r="F36" s="31" t="s">
        <v>91</v>
      </c>
      <c r="G36" s="32">
        <v>47</v>
      </c>
      <c r="H36" s="32">
        <v>22</v>
      </c>
      <c r="I36" s="32">
        <v>548</v>
      </c>
      <c r="J36" s="32">
        <v>52</v>
      </c>
      <c r="K36" s="32">
        <v>20</v>
      </c>
      <c r="L36" s="32">
        <v>43</v>
      </c>
      <c r="M36" s="32">
        <v>71</v>
      </c>
      <c r="N36" s="32">
        <v>25</v>
      </c>
      <c r="O36" s="32">
        <v>37</v>
      </c>
      <c r="P36" s="32">
        <v>13</v>
      </c>
      <c r="Q36" s="32">
        <v>468</v>
      </c>
      <c r="R36" s="32">
        <v>14</v>
      </c>
      <c r="S36" s="32">
        <v>31</v>
      </c>
      <c r="T36" s="32">
        <v>207</v>
      </c>
      <c r="U36" s="32">
        <v>42</v>
      </c>
      <c r="V36" s="32">
        <v>27</v>
      </c>
      <c r="W36" s="32">
        <v>2</v>
      </c>
      <c r="X36" s="32">
        <v>40</v>
      </c>
      <c r="Y36" s="32">
        <v>54</v>
      </c>
      <c r="Z36" s="32">
        <v>1763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62</v>
      </c>
      <c r="F37" s="31" t="s">
        <v>92</v>
      </c>
      <c r="G37" s="32">
        <v>37</v>
      </c>
      <c r="H37" s="32">
        <v>4</v>
      </c>
      <c r="I37" s="32">
        <v>867</v>
      </c>
      <c r="J37" s="32">
        <v>40</v>
      </c>
      <c r="K37" s="32">
        <v>43</v>
      </c>
      <c r="L37" s="32">
        <v>62</v>
      </c>
      <c r="M37" s="32">
        <v>126</v>
      </c>
      <c r="N37" s="32">
        <v>36</v>
      </c>
      <c r="O37" s="32">
        <v>66</v>
      </c>
      <c r="P37" s="32">
        <v>10</v>
      </c>
      <c r="Q37" s="32">
        <v>565</v>
      </c>
      <c r="R37" s="32">
        <v>6</v>
      </c>
      <c r="S37" s="32">
        <v>62</v>
      </c>
      <c r="T37" s="32">
        <v>263</v>
      </c>
      <c r="U37" s="32">
        <v>62</v>
      </c>
      <c r="V37" s="32">
        <v>28</v>
      </c>
      <c r="W37" s="32">
        <v>0</v>
      </c>
      <c r="X37" s="32">
        <v>26</v>
      </c>
      <c r="Y37" s="32">
        <v>59</v>
      </c>
      <c r="Z37" s="32">
        <v>2362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28</v>
      </c>
      <c r="F38" s="31" t="s">
        <v>93</v>
      </c>
      <c r="G38" s="32">
        <v>71</v>
      </c>
      <c r="H38" s="32">
        <v>26</v>
      </c>
      <c r="I38" s="32">
        <v>740</v>
      </c>
      <c r="J38" s="32">
        <v>79</v>
      </c>
      <c r="K38" s="32">
        <v>61</v>
      </c>
      <c r="L38" s="32">
        <v>94</v>
      </c>
      <c r="M38" s="32">
        <v>74</v>
      </c>
      <c r="N38" s="32">
        <v>52</v>
      </c>
      <c r="O38" s="32">
        <v>72</v>
      </c>
      <c r="P38" s="32">
        <v>0</v>
      </c>
      <c r="Q38" s="32">
        <v>712</v>
      </c>
      <c r="R38" s="32">
        <v>6</v>
      </c>
      <c r="S38" s="32">
        <v>50</v>
      </c>
      <c r="T38" s="32">
        <v>401</v>
      </c>
      <c r="U38" s="32">
        <v>53</v>
      </c>
      <c r="V38" s="32">
        <v>64</v>
      </c>
      <c r="W38" s="32">
        <v>13</v>
      </c>
      <c r="X38" s="32">
        <v>64</v>
      </c>
      <c r="Y38" s="32">
        <v>71</v>
      </c>
      <c r="Z38" s="32">
        <v>2703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4</v>
      </c>
      <c r="F39" s="31" t="s">
        <v>94</v>
      </c>
      <c r="G39" s="32">
        <v>34</v>
      </c>
      <c r="H39" s="32">
        <v>15</v>
      </c>
      <c r="I39" s="32">
        <v>796</v>
      </c>
      <c r="J39" s="32">
        <v>24</v>
      </c>
      <c r="K39" s="32">
        <v>20</v>
      </c>
      <c r="L39" s="32">
        <v>124</v>
      </c>
      <c r="M39" s="32">
        <v>61</v>
      </c>
      <c r="N39" s="32">
        <v>34</v>
      </c>
      <c r="O39" s="32">
        <v>64</v>
      </c>
      <c r="P39" s="32">
        <v>0</v>
      </c>
      <c r="Q39" s="32">
        <v>626</v>
      </c>
      <c r="R39" s="32">
        <v>6</v>
      </c>
      <c r="S39" s="32">
        <v>87</v>
      </c>
      <c r="T39" s="32">
        <v>301</v>
      </c>
      <c r="U39" s="32">
        <v>97</v>
      </c>
      <c r="V39" s="32">
        <v>37</v>
      </c>
      <c r="W39" s="32">
        <v>12</v>
      </c>
      <c r="X39" s="32">
        <v>63</v>
      </c>
      <c r="Y39" s="32">
        <v>47</v>
      </c>
      <c r="Z39" s="32">
        <v>2448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66</v>
      </c>
      <c r="F40" s="31" t="s">
        <v>95</v>
      </c>
      <c r="G40" s="32">
        <v>30</v>
      </c>
      <c r="H40" s="32">
        <v>7</v>
      </c>
      <c r="I40" s="32">
        <v>669</v>
      </c>
      <c r="J40" s="32">
        <v>62</v>
      </c>
      <c r="K40" s="32">
        <v>26</v>
      </c>
      <c r="L40" s="32">
        <v>79</v>
      </c>
      <c r="M40" s="32">
        <v>68</v>
      </c>
      <c r="N40" s="32">
        <v>48</v>
      </c>
      <c r="O40" s="32">
        <v>107</v>
      </c>
      <c r="P40" s="32">
        <v>8</v>
      </c>
      <c r="Q40" s="32">
        <v>823</v>
      </c>
      <c r="R40" s="32">
        <v>136</v>
      </c>
      <c r="S40" s="32">
        <v>74</v>
      </c>
      <c r="T40" s="32">
        <v>606</v>
      </c>
      <c r="U40" s="32">
        <v>54</v>
      </c>
      <c r="V40" s="32">
        <v>35</v>
      </c>
      <c r="W40" s="32">
        <v>28</v>
      </c>
      <c r="X40" s="32">
        <v>104</v>
      </c>
      <c r="Y40" s="32">
        <v>68</v>
      </c>
      <c r="Z40" s="32">
        <v>3032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26</v>
      </c>
      <c r="F41" s="31" t="s">
        <v>126</v>
      </c>
      <c r="G41" s="32">
        <v>27</v>
      </c>
      <c r="H41" s="32">
        <v>22</v>
      </c>
      <c r="I41" s="32">
        <v>598</v>
      </c>
      <c r="J41" s="32">
        <v>40</v>
      </c>
      <c r="K41" s="32">
        <v>26</v>
      </c>
      <c r="L41" s="32">
        <v>65</v>
      </c>
      <c r="M41" s="32">
        <v>45</v>
      </c>
      <c r="N41" s="32">
        <v>88</v>
      </c>
      <c r="O41" s="32">
        <v>62</v>
      </c>
      <c r="P41" s="32">
        <v>10</v>
      </c>
      <c r="Q41" s="32">
        <v>624</v>
      </c>
      <c r="R41" s="32">
        <v>18</v>
      </c>
      <c r="S41" s="32">
        <v>60</v>
      </c>
      <c r="T41" s="32">
        <v>399</v>
      </c>
      <c r="U41" s="32">
        <v>59</v>
      </c>
      <c r="V41" s="32">
        <v>16</v>
      </c>
      <c r="W41" s="32">
        <v>4</v>
      </c>
      <c r="X41" s="32">
        <v>37</v>
      </c>
      <c r="Y41" s="32">
        <v>61</v>
      </c>
      <c r="Z41" s="32">
        <v>2261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6</v>
      </c>
      <c r="F42" s="31" t="s">
        <v>99</v>
      </c>
      <c r="G42" s="32">
        <v>246</v>
      </c>
      <c r="H42" s="32">
        <v>125</v>
      </c>
      <c r="I42" s="32">
        <v>5211</v>
      </c>
      <c r="J42" s="32">
        <v>371</v>
      </c>
      <c r="K42" s="32">
        <v>237</v>
      </c>
      <c r="L42" s="32">
        <v>530</v>
      </c>
      <c r="M42" s="32">
        <v>522</v>
      </c>
      <c r="N42" s="32">
        <v>343</v>
      </c>
      <c r="O42" s="32">
        <v>537</v>
      </c>
      <c r="P42" s="32">
        <v>49</v>
      </c>
      <c r="Q42" s="32">
        <v>4435</v>
      </c>
      <c r="R42" s="32">
        <v>206</v>
      </c>
      <c r="S42" s="32">
        <v>432</v>
      </c>
      <c r="T42" s="32">
        <v>2553</v>
      </c>
      <c r="U42" s="32">
        <v>414</v>
      </c>
      <c r="V42" s="32">
        <v>226</v>
      </c>
      <c r="W42" s="32">
        <v>61</v>
      </c>
      <c r="X42" s="32">
        <v>390</v>
      </c>
      <c r="Y42" s="32">
        <v>415</v>
      </c>
      <c r="Z42" s="32">
        <v>17303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37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712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0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740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71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53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401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13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50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64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26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72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64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6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71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626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0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796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47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97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301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12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87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37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15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64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63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6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34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823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8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669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68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54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606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28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74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35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7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107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104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136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30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77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41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74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60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63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71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20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52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25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43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126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43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40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36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62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74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61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79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52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94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61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20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24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34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124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68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26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62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48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79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624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10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598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61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59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399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4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60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16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22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62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37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18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27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45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26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40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88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65</v>
      </c>
    </row>
  </sheetData>
  <pageMargins left="0.7" right="0.7" top="0.75" bottom="0.75" header="0.3" footer="0.3"/>
  <tableParts count="1">
    <tablePart r:id="rId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style="5" bestFit="1" customWidth="1"/>
    <col min="2" max="2" width="8.85546875" style="5" bestFit="1" customWidth="1"/>
    <col min="3" max="3" width="11.5703125" style="5" bestFit="1" customWidth="1"/>
    <col min="4" max="4" width="8.85546875" style="5" bestFit="1" customWidth="1"/>
    <col min="5" max="6" width="7.42578125" style="5" bestFit="1" customWidth="1"/>
    <col min="7" max="7" width="7.28515625" style="5" bestFit="1" customWidth="1"/>
    <col min="8" max="8" width="7" style="5" customWidth="1"/>
    <col min="9" max="9" width="9.85546875" style="5" hidden="1" customWidth="1"/>
    <col min="10" max="10" width="9.5703125" style="5" hidden="1" customWidth="1"/>
    <col min="11" max="11" width="11" style="5" hidden="1" customWidth="1"/>
    <col min="12" max="12" width="9.85546875" style="5" hidden="1" customWidth="1"/>
    <col min="13" max="13" width="9.140625" style="5" hidden="1" customWidth="1"/>
    <col min="14" max="16384" width="11.42578125" style="5"/>
  </cols>
  <sheetData>
    <row r="1" spans="1:14" x14ac:dyDescent="0.25">
      <c r="A1" s="39" t="s">
        <v>0</v>
      </c>
      <c r="B1" s="42" t="s">
        <v>72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5.75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>
        <f>IFERROR(VLOOKUP($A4,'[2]15'!$G$3:$O$77,2,FALSE),0)-B19</f>
        <v>3</v>
      </c>
      <c r="C4" s="19">
        <f>IFERROR(VLOOKUP($A4,'[2]15'!$G$3:$O$77,3,FALSE),0)-C19</f>
        <v>3</v>
      </c>
      <c r="D4" s="19">
        <f>IFERROR(VLOOKUP($A4,'[2]15'!$G$3:$O$77,4,FALSE),0)-D19</f>
        <v>7</v>
      </c>
      <c r="E4" s="19">
        <f>IFERROR(VLOOKUP($A4,'[2]15'!$G$3:$O$77,5,FALSE),0)-E19</f>
        <v>8</v>
      </c>
      <c r="F4" s="19">
        <f>IFERROR(VLOOKUP($A4,'[2]15'!$G$3:$O$77,6,FALSE),0)-F19</f>
        <v>6</v>
      </c>
      <c r="G4" s="19">
        <f>IFERROR(VLOOKUP($A4,'[2]15'!$G$3:$O$77,7,FALSE),0)-G19</f>
        <v>9</v>
      </c>
      <c r="H4" s="19">
        <f>IFERROR(VLOOKUP($A4,'[2]15'!$G$3:$O$77,8,FALSE),0)-H19</f>
        <v>13</v>
      </c>
      <c r="I4" s="19"/>
      <c r="J4" s="19"/>
      <c r="K4" s="19"/>
      <c r="L4" s="19"/>
      <c r="M4" s="19"/>
      <c r="N4" s="19">
        <f>SUM(B4:M4)</f>
        <v>49</v>
      </c>
    </row>
    <row r="5" spans="1:14" x14ac:dyDescent="0.25">
      <c r="A5" s="1" t="s">
        <v>102</v>
      </c>
      <c r="B5" s="19">
        <f>IFERROR(VLOOKUP($A5,'[2]15'!$G$3:$O$77,2,FALSE),0)</f>
        <v>0</v>
      </c>
      <c r="C5" s="19">
        <f>IFERROR(VLOOKUP($A5,'[2]15'!$G$3:$O$77,3,FALSE),0)</f>
        <v>0</v>
      </c>
      <c r="D5" s="19">
        <f>IFERROR(VLOOKUP($A5,'[2]15'!$G$3:$O$77,4,FALSE),0)</f>
        <v>1</v>
      </c>
      <c r="E5" s="19">
        <f>IFERROR(VLOOKUP($A5,'[2]15'!$G$3:$O$77,5,FALSE),0)</f>
        <v>3</v>
      </c>
      <c r="F5" s="19">
        <f>IFERROR(VLOOKUP($A5,'[2]15'!$G$3:$O$77,6,FALSE),0)</f>
        <v>4</v>
      </c>
      <c r="G5" s="19">
        <f>IFERROR(VLOOKUP($A5,'[2]15'!$G$3:$O$77,7,FALSE),0)</f>
        <v>3</v>
      </c>
      <c r="H5" s="19">
        <f>IFERROR(VLOOKUP($A5,'[2]15'!$G$3:$O$77,8,FALSE),0)</f>
        <v>2</v>
      </c>
      <c r="I5" s="19"/>
      <c r="J5" s="19"/>
      <c r="K5" s="19"/>
      <c r="L5" s="19"/>
      <c r="M5" s="19"/>
      <c r="N5" s="19">
        <f t="shared" ref="N5:N17" si="0">SUM(B5:M5)</f>
        <v>13</v>
      </c>
    </row>
    <row r="6" spans="1:14" x14ac:dyDescent="0.25">
      <c r="A6" s="2" t="s">
        <v>3</v>
      </c>
      <c r="B6" s="19">
        <f>IFERROR(VLOOKUP($A6,'[2]15'!$G$3:$O$77,2,FALSE),0)-B20</f>
        <v>6</v>
      </c>
      <c r="C6" s="19">
        <f>IFERROR(VLOOKUP($A6,'[2]15'!$G$3:$O$77,3,FALSE),0)-C20</f>
        <v>1</v>
      </c>
      <c r="D6" s="19">
        <f>IFERROR(VLOOKUP($A6,'[2]15'!$G$3:$O$77,4,FALSE),0)-D20</f>
        <v>7</v>
      </c>
      <c r="E6" s="19">
        <f>IFERROR(VLOOKUP($A6,'[2]15'!$G$3:$O$77,5,FALSE),0)-E20</f>
        <v>12</v>
      </c>
      <c r="F6" s="19">
        <f>IFERROR(VLOOKUP($A6,'[2]15'!$G$3:$O$77,6,FALSE),0)-F20</f>
        <v>10</v>
      </c>
      <c r="G6" s="19">
        <f>IFERROR(VLOOKUP($A6,'[2]15'!$G$3:$O$77,7,FALSE),0)-G20</f>
        <v>6</v>
      </c>
      <c r="H6" s="19">
        <f>IFERROR(VLOOKUP($A6,'[2]15'!$G$3:$O$77,8,FALSE),0)-H20</f>
        <v>5</v>
      </c>
      <c r="I6" s="19"/>
      <c r="J6" s="19"/>
      <c r="K6" s="19"/>
      <c r="L6" s="19"/>
      <c r="M6" s="19"/>
      <c r="N6" s="19">
        <f t="shared" si="0"/>
        <v>47</v>
      </c>
    </row>
    <row r="7" spans="1:14" x14ac:dyDescent="0.25">
      <c r="A7" s="2" t="s">
        <v>30</v>
      </c>
      <c r="B7" s="19">
        <f>IFERROR(VLOOKUP($A7,'[2]15'!$G$3:$O$77,2,FALSE),0)-B26</f>
        <v>4</v>
      </c>
      <c r="C7" s="19">
        <f>IFERROR(VLOOKUP($A7,'[2]15'!$G$3:$O$77,3,FALSE),0)-C26</f>
        <v>4</v>
      </c>
      <c r="D7" s="19">
        <f>IFERROR(VLOOKUP($A7,'[2]15'!$G$3:$O$77,4,FALSE),0)-D26</f>
        <v>4</v>
      </c>
      <c r="E7" s="19">
        <f>IFERROR(VLOOKUP($A7,'[2]15'!$G$3:$O$77,5,FALSE),0)-E26</f>
        <v>4</v>
      </c>
      <c r="F7" s="19">
        <f>IFERROR(VLOOKUP($A7,'[2]15'!$G$3:$O$77,6,FALSE),0)-F26</f>
        <v>8</v>
      </c>
      <c r="G7" s="19">
        <f>IFERROR(VLOOKUP($A7,'[2]15'!$G$3:$O$77,7,FALSE),0)-G26</f>
        <v>2</v>
      </c>
      <c r="H7" s="19">
        <f>IFERROR(VLOOKUP($A7,'[2]15'!$G$3:$O$77,8,FALSE),0)-H26</f>
        <v>4</v>
      </c>
      <c r="I7" s="19"/>
      <c r="J7" s="19"/>
      <c r="K7" s="19"/>
      <c r="L7" s="19"/>
      <c r="M7" s="19"/>
      <c r="N7" s="19">
        <f t="shared" si="0"/>
        <v>30</v>
      </c>
    </row>
    <row r="8" spans="1:14" x14ac:dyDescent="0.25">
      <c r="A8" s="2" t="s">
        <v>31</v>
      </c>
      <c r="B8" s="19">
        <f>IFERROR(VLOOKUP($A8,'[2]15'!$G$3:$O$77,2,FALSE),0)</f>
        <v>0</v>
      </c>
      <c r="C8" s="19">
        <f>IFERROR(VLOOKUP($A8,'[2]15'!$G$3:$O$77,3,FALSE),0)</f>
        <v>0</v>
      </c>
      <c r="D8" s="19">
        <f>IFERROR(VLOOKUP($A8,'[2]15'!$G$3:$O$77,4,FALSE),0)</f>
        <v>0</v>
      </c>
      <c r="E8" s="19">
        <f>IFERROR(VLOOKUP($A8,'[2]15'!$G$3:$O$77,5,FALSE),0)</f>
        <v>2</v>
      </c>
      <c r="F8" s="19">
        <f>IFERROR(VLOOKUP($A8,'[2]15'!$G$3:$O$77,6,FALSE),0)</f>
        <v>2</v>
      </c>
      <c r="G8" s="19">
        <f>IFERROR(VLOOKUP($A8,'[2]15'!$G$3:$O$77,7,FALSE),0)</f>
        <v>1</v>
      </c>
      <c r="H8" s="19">
        <f>IFERROR(VLOOKUP($A8,'[2]15'!$G$3:$O$77,8,FALSE),0)</f>
        <v>1</v>
      </c>
      <c r="I8" s="19"/>
      <c r="J8" s="19"/>
      <c r="K8" s="19"/>
      <c r="L8" s="19"/>
      <c r="M8" s="19"/>
      <c r="N8" s="19">
        <f t="shared" si="0"/>
        <v>6</v>
      </c>
    </row>
    <row r="9" spans="1:14" x14ac:dyDescent="0.25">
      <c r="A9" s="2" t="s">
        <v>32</v>
      </c>
      <c r="B9" s="19">
        <f>IFERROR(VLOOKUP($A9,'[2]15'!$G$3:$O$77,2,FALSE),0)-B21</f>
        <v>0</v>
      </c>
      <c r="C9" s="19">
        <f>IFERROR(VLOOKUP($A9,'[2]15'!$G$3:$O$77,3,FALSE),0)-C21</f>
        <v>1</v>
      </c>
      <c r="D9" s="19">
        <f>IFERROR(VLOOKUP($A9,'[2]15'!$G$3:$O$77,4,FALSE),0)-D21</f>
        <v>3</v>
      </c>
      <c r="E9" s="19">
        <f>IFERROR(VLOOKUP($A9,'[2]15'!$G$3:$O$77,5,FALSE),0)-E21</f>
        <v>5</v>
      </c>
      <c r="F9" s="19">
        <f>IFERROR(VLOOKUP($A9,'[2]15'!$G$3:$O$77,6,FALSE),0)-F21</f>
        <v>2</v>
      </c>
      <c r="G9" s="19">
        <f>IFERROR(VLOOKUP($A9,'[2]15'!$G$3:$O$77,7,FALSE),0)-G21</f>
        <v>5</v>
      </c>
      <c r="H9" s="19">
        <f>IFERROR(VLOOKUP($A9,'[2]15'!$G$3:$O$77,8,FALSE),0)-H21</f>
        <v>18</v>
      </c>
      <c r="I9" s="19"/>
      <c r="J9" s="19"/>
      <c r="K9" s="19"/>
      <c r="L9" s="19"/>
      <c r="M9" s="19"/>
      <c r="N9" s="19">
        <f t="shared" si="0"/>
        <v>34</v>
      </c>
    </row>
    <row r="10" spans="1:14" x14ac:dyDescent="0.25">
      <c r="A10" s="3" t="s">
        <v>8</v>
      </c>
      <c r="B10" s="19">
        <f>IFERROR(VLOOKUP($A10,'[2]15'!$G$3:$O$77,2,FALSE),0)</f>
        <v>1</v>
      </c>
      <c r="C10" s="19">
        <f>IFERROR(VLOOKUP($A10,'[2]15'!$G$3:$O$77,3,FALSE),0)</f>
        <v>0</v>
      </c>
      <c r="D10" s="20">
        <f>IFERROR(VLOOKUP($A10,'[2]15'!$G$3:$O$77,4,FALSE),0)</f>
        <v>0</v>
      </c>
      <c r="E10" s="20">
        <f>IFERROR(VLOOKUP($A10,'[2]15'!$G$3:$O$77,5,FALSE),0)</f>
        <v>0</v>
      </c>
      <c r="F10" s="20">
        <f>IFERROR(VLOOKUP($A10,'[2]15'!$G$3:$O$77,6,FALSE),0)</f>
        <v>0</v>
      </c>
      <c r="G10" s="20">
        <f>IFERROR(VLOOKUP($A10,'[2]15'!$G$3:$O$77,7,FALSE),0)</f>
        <v>0</v>
      </c>
      <c r="H10" s="20">
        <f>IFERROR(VLOOKUP($A10,'[2]15'!$G$3:$O$77,8,FALSE),0)</f>
        <v>0</v>
      </c>
      <c r="I10" s="20"/>
      <c r="J10" s="20"/>
      <c r="K10" s="20"/>
      <c r="L10" s="20"/>
      <c r="M10" s="20"/>
      <c r="N10" s="19">
        <f t="shared" si="0"/>
        <v>1</v>
      </c>
    </row>
    <row r="11" spans="1:14" x14ac:dyDescent="0.25">
      <c r="A11" s="1" t="s">
        <v>33</v>
      </c>
      <c r="B11" s="19">
        <f>IFERROR(VLOOKUP($A11,'[2]15'!$G$3:$O$77,2,FALSE),0)</f>
        <v>1</v>
      </c>
      <c r="C11" s="19">
        <f>IFERROR(VLOOKUP($A11,'[2]15'!$G$3:$O$77,3,FALSE),0)</f>
        <v>1</v>
      </c>
      <c r="D11" s="19">
        <f>IFERROR(VLOOKUP($A11,'[2]15'!$G$3:$O$77,4,FALSE),0)</f>
        <v>3</v>
      </c>
      <c r="E11" s="19">
        <f>IFERROR(VLOOKUP($A11,'[2]15'!$G$3:$O$77,5,FALSE),0)</f>
        <v>2</v>
      </c>
      <c r="F11" s="19">
        <f>IFERROR(VLOOKUP($A11,'[2]15'!$G$3:$O$77,6,FALSE),0)</f>
        <v>2</v>
      </c>
      <c r="G11" s="19">
        <f>IFERROR(VLOOKUP($A11,'[2]15'!$G$3:$O$77,7,FALSE),0)</f>
        <v>2</v>
      </c>
      <c r="H11" s="19">
        <f>IFERROR(VLOOKUP($A11,'[2]15'!$G$3:$O$77,8,FALSE),0)</f>
        <v>2</v>
      </c>
      <c r="I11" s="19"/>
      <c r="J11" s="19"/>
      <c r="K11" s="19"/>
      <c r="L11" s="19"/>
      <c r="M11" s="19"/>
      <c r="N11" s="19">
        <f t="shared" si="0"/>
        <v>13</v>
      </c>
    </row>
    <row r="12" spans="1:14" x14ac:dyDescent="0.25">
      <c r="A12" s="3" t="s">
        <v>7</v>
      </c>
      <c r="B12" s="19">
        <f>IFERROR(VLOOKUP($A12,'[2]15'!$G$3:$O$77,2,FALSE),0)</f>
        <v>1</v>
      </c>
      <c r="C12" s="19">
        <f>IFERROR(VLOOKUP($A12,'[2]15'!$G$3:$O$77,3,FALSE),0)</f>
        <v>0</v>
      </c>
      <c r="D12" s="20">
        <f>IFERROR(VLOOKUP($A12,'[2]15'!$G$3:$O$77,4,FALSE),0)</f>
        <v>3</v>
      </c>
      <c r="E12" s="20">
        <f>IFERROR(VLOOKUP($A12,'[2]15'!$G$3:$O$77,5,FALSE),0)</f>
        <v>2</v>
      </c>
      <c r="F12" s="20">
        <f>IFERROR(VLOOKUP($A12,'[2]15'!$G$3:$O$77,6,FALSE),0)</f>
        <v>1</v>
      </c>
      <c r="G12" s="20">
        <f>IFERROR(VLOOKUP($A12,'[2]15'!$G$3:$O$77,7,FALSE),0)</f>
        <v>2</v>
      </c>
      <c r="H12" s="20">
        <f>IFERROR(VLOOKUP($A12,'[2]15'!$G$3:$O$77,8,FALSE),0)</f>
        <v>0</v>
      </c>
      <c r="I12" s="20"/>
      <c r="J12" s="20"/>
      <c r="K12" s="20"/>
      <c r="L12" s="20"/>
      <c r="M12" s="20"/>
      <c r="N12" s="19">
        <f t="shared" si="0"/>
        <v>9</v>
      </c>
    </row>
    <row r="13" spans="1:14" x14ac:dyDescent="0.25">
      <c r="A13" s="4" t="s">
        <v>6</v>
      </c>
      <c r="B13" s="19">
        <f>IFERROR(VLOOKUP($A13,'[2]15'!$G$3:$O$77,2,FALSE),0)-B24</f>
        <v>0</v>
      </c>
      <c r="C13" s="19">
        <f>IFERROR(VLOOKUP($A13,'[2]15'!$G$3:$O$77,3,FALSE),0)-C24</f>
        <v>0</v>
      </c>
      <c r="D13" s="20">
        <f>IFERROR(VLOOKUP($A13,'[2]15'!$G$3:$O$77,4,FALSE),0)-D24</f>
        <v>1</v>
      </c>
      <c r="E13" s="19">
        <f>IFERROR(VLOOKUP($A13,'[2]15'!$G$3:$O$77,5,FALSE),0)-E24</f>
        <v>0</v>
      </c>
      <c r="F13" s="19">
        <f>IFERROR(VLOOKUP($A13,'[2]15'!$G$3:$O$77,6,FALSE),0)-F24</f>
        <v>0</v>
      </c>
      <c r="G13" s="19">
        <f>IFERROR(VLOOKUP($A13,'[2]15'!$G$3:$O$77,7,FALSE),0)-G24</f>
        <v>1</v>
      </c>
      <c r="H13" s="19">
        <f>IFERROR(VLOOKUP($A13,'[2]15'!$G$3:$O$77,8,FALSE),0)-H24</f>
        <v>0</v>
      </c>
      <c r="I13" s="19"/>
      <c r="J13" s="19"/>
      <c r="K13" s="19"/>
      <c r="L13" s="19"/>
      <c r="M13" s="19"/>
      <c r="N13" s="19">
        <f t="shared" si="0"/>
        <v>2</v>
      </c>
    </row>
    <row r="14" spans="1:14" x14ac:dyDescent="0.25">
      <c r="A14" s="1" t="s">
        <v>4</v>
      </c>
      <c r="B14" s="19">
        <f>IFERROR(VLOOKUP($A14,'[2]15'!$G$3:$O$77,2,FALSE),0)-B22</f>
        <v>0</v>
      </c>
      <c r="C14" s="19">
        <f>IFERROR(VLOOKUP($A14,'[2]15'!$G$3:$O$77,3,FALSE),0)-C22</f>
        <v>0</v>
      </c>
      <c r="D14" s="20">
        <f>IFERROR(VLOOKUP($A14,'[2]15'!$G$3:$O$77,4,FALSE),0)-D22</f>
        <v>5</v>
      </c>
      <c r="E14" s="19">
        <f>IFERROR(VLOOKUP($A14,'[2]15'!$G$3:$O$77,5,FALSE),0)-E22</f>
        <v>0</v>
      </c>
      <c r="F14" s="19">
        <f>IFERROR(VLOOKUP($A14,'[2]15'!$G$3:$O$77,6,FALSE),0)-F22</f>
        <v>0</v>
      </c>
      <c r="G14" s="19">
        <f>IFERROR(VLOOKUP($A14,'[2]15'!$G$3:$O$77,7,FALSE),0)-G22</f>
        <v>0</v>
      </c>
      <c r="H14" s="19">
        <f>IFERROR(VLOOKUP($A14,'[2]15'!$G$3:$O$77,8,FALSE),0)-H22</f>
        <v>1</v>
      </c>
      <c r="I14" s="19"/>
      <c r="J14" s="19"/>
      <c r="K14" s="19"/>
      <c r="L14" s="19"/>
      <c r="M14" s="19"/>
      <c r="N14" s="19">
        <f t="shared" si="0"/>
        <v>6</v>
      </c>
    </row>
    <row r="15" spans="1:14" x14ac:dyDescent="0.25">
      <c r="A15" s="3" t="s">
        <v>28</v>
      </c>
      <c r="B15" s="21">
        <f>IFERROR(VLOOKUP($A15,'[2]15'!$G$3:$O$77,2,FALSE),0)-B23</f>
        <v>0</v>
      </c>
      <c r="C15" s="21">
        <f>IFERROR(VLOOKUP($A15,'[2]15'!$G$3:$O$77,3,FALSE),0)-C23</f>
        <v>0</v>
      </c>
      <c r="D15" s="21">
        <f>IFERROR(VLOOKUP($A15,'[2]15'!$G$3:$O$77,4,FALSE),0)-D23</f>
        <v>0</v>
      </c>
      <c r="E15" s="21">
        <f>IFERROR(VLOOKUP($A15,'[2]15'!$G$3:$O$77,5,FALSE),0)-E23</f>
        <v>0</v>
      </c>
      <c r="F15" s="21">
        <f>IFERROR(VLOOKUP($A15,'[2]15'!$G$3:$O$77,6,FALSE),0)-F23</f>
        <v>4</v>
      </c>
      <c r="G15" s="21">
        <f>IFERROR(VLOOKUP($A15,'[2]15'!$G$3:$O$77,7,FALSE),0)-G23</f>
        <v>0</v>
      </c>
      <c r="H15" s="21">
        <f>IFERROR(VLOOKUP($A15,'[2]15'!$G$3:$O$77,8,FALSE),0)-H23</f>
        <v>6</v>
      </c>
      <c r="I15" s="21"/>
      <c r="J15" s="21"/>
      <c r="K15" s="21"/>
      <c r="L15" s="21"/>
      <c r="M15" s="21"/>
      <c r="N15" s="19">
        <f t="shared" si="0"/>
        <v>10</v>
      </c>
    </row>
    <row r="16" spans="1:14" x14ac:dyDescent="0.25">
      <c r="A16" s="3" t="s">
        <v>27</v>
      </c>
      <c r="B16" s="21">
        <f>IFERROR(VLOOKUP($A16,'[2]15'!$G$3:$O$77,2,FALSE),0)-B27</f>
        <v>0</v>
      </c>
      <c r="C16" s="21">
        <f>IFERROR(VLOOKUP($A16,'[2]15'!$G$3:$O$77,3,FALSE),0)-C27</f>
        <v>0</v>
      </c>
      <c r="D16" s="21">
        <f>IFERROR(VLOOKUP($A16,'[2]15'!$G$3:$O$77,4,FALSE),0)-D27</f>
        <v>0</v>
      </c>
      <c r="E16" s="21">
        <f>IFERROR(VLOOKUP($A16,'[2]15'!$G$3:$O$77,5,FALSE),0)-E27</f>
        <v>0</v>
      </c>
      <c r="F16" s="21">
        <f>IFERROR(VLOOKUP($A16,'[2]15'!$G$3:$O$77,6,FALSE),0)-F27</f>
        <v>0</v>
      </c>
      <c r="G16" s="21">
        <f>IFERROR(VLOOKUP($A16,'[2]15'!$G$3:$O$77,7,FALSE),0)-G27</f>
        <v>0</v>
      </c>
      <c r="H16" s="21">
        <f>IFERROR(VLOOKUP($A16,'[2]15'!$G$3:$O$77,8,FALSE),0)-H27</f>
        <v>0</v>
      </c>
      <c r="I16" s="21"/>
      <c r="J16" s="21"/>
      <c r="K16" s="21"/>
      <c r="L16" s="21"/>
      <c r="M16" s="21"/>
      <c r="N16" s="19">
        <f t="shared" si="0"/>
        <v>0</v>
      </c>
    </row>
    <row r="17" spans="1:14" ht="15.75" thickBot="1" x14ac:dyDescent="0.3">
      <c r="A17" s="3" t="s">
        <v>5</v>
      </c>
      <c r="B17" s="21">
        <f>IFERROR(VLOOKUP($A17,'[2]15'!$G$3:$O$77,2,FALSE),0)</f>
        <v>0</v>
      </c>
      <c r="C17" s="21">
        <f>IFERROR(VLOOKUP($A17,'[2]15'!$G$3:$O$77,3,FALSE),0)</f>
        <v>0</v>
      </c>
      <c r="D17" s="21">
        <f>IFERROR(VLOOKUP($A17,'[2]15'!$G$3:$O$77,4,FALSE),0)</f>
        <v>0</v>
      </c>
      <c r="E17" s="21">
        <f>IFERROR(VLOOKUP($A17,'[2]15'!$G$3:$O$77,5,FALSE),0)</f>
        <v>0</v>
      </c>
      <c r="F17" s="21">
        <f>IFERROR(VLOOKUP($A17,'[2]15'!$G$3:$O$77,6,FALSE),0)</f>
        <v>1</v>
      </c>
      <c r="G17" s="21">
        <f>IFERROR(VLOOKUP($A17,'[2]15'!$G$3:$O$77,7,FALSE),0)</f>
        <v>1</v>
      </c>
      <c r="H17" s="21">
        <f>IFERROR(VLOOKUP($A17,'[2]15'!$G$3:$O$77,8,FALSE),0)</f>
        <v>0</v>
      </c>
      <c r="I17" s="21"/>
      <c r="J17" s="21"/>
      <c r="K17" s="21"/>
      <c r="L17" s="21"/>
      <c r="M17" s="21"/>
      <c r="N17" s="19">
        <f t="shared" si="0"/>
        <v>2</v>
      </c>
    </row>
    <row r="18" spans="1:14" x14ac:dyDescent="0.25">
      <c r="A18" s="23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hidden="1" x14ac:dyDescent="0.25">
      <c r="A19" s="3" t="s">
        <v>55</v>
      </c>
      <c r="B19" s="21">
        <f>IFERROR(VLOOKUP($A19,'[2]15'!$G$3:$O$77,2,FALSE),0)</f>
        <v>1</v>
      </c>
      <c r="C19" s="21">
        <f>IFERROR(VLOOKUP($A19,'[2]15'!$G$3:$O$77,3,FALSE),0)</f>
        <v>1</v>
      </c>
      <c r="D19" s="22">
        <f>IFERROR(VLOOKUP($A19,'[2]15'!$G$3:$O$77,4,FALSE),0)</f>
        <v>0</v>
      </c>
      <c r="E19" s="22">
        <f>IFERROR(VLOOKUP($A19,'[2]15'!$G$3:$O$77,5,FALSE),0)</f>
        <v>0</v>
      </c>
      <c r="F19" s="22">
        <f>IFERROR(VLOOKUP($A19,'[2]15'!$G$3:$O$77,6,FALSE),0)</f>
        <v>0</v>
      </c>
      <c r="G19" s="22">
        <f>IFERROR(VLOOKUP($A19,'[2]15'!$G$3:$O$77,7,FALSE),0)</f>
        <v>0</v>
      </c>
      <c r="H19" s="22">
        <f>IFERROR(VLOOKUP($A19,'[2]15'!$G$3:$O$77,8,FALSE),0)</f>
        <v>0</v>
      </c>
      <c r="I19" s="22"/>
      <c r="J19" s="22"/>
      <c r="K19" s="22"/>
      <c r="L19" s="22"/>
      <c r="M19" s="22"/>
      <c r="N19" s="22">
        <f>SUM(B19:M19)</f>
        <v>2</v>
      </c>
    </row>
    <row r="20" spans="1:14" hidden="1" x14ac:dyDescent="0.25">
      <c r="A20" s="3" t="s">
        <v>56</v>
      </c>
      <c r="B20" s="21">
        <f>IFERROR(VLOOKUP($A20,'[2]15'!$G$3:$O$77,2,FALSE),0)</f>
        <v>0</v>
      </c>
      <c r="C20" s="21">
        <f>IFERROR(VLOOKUP($A20,'[2]15'!$G$3:$O$77,3,FALSE),0)</f>
        <v>0</v>
      </c>
      <c r="D20" s="22">
        <f>IFERROR(VLOOKUP($A20,'[2]15'!$G$3:$O$77,4,FALSE),0)</f>
        <v>0</v>
      </c>
      <c r="E20" s="22">
        <f>IFERROR(VLOOKUP($A20,'[2]15'!$G$3:$O$77,5,FALSE),0)</f>
        <v>0</v>
      </c>
      <c r="F20" s="22">
        <f>IFERROR(VLOOKUP($A20,'[2]15'!$G$3:$O$77,6,FALSE),0)</f>
        <v>0</v>
      </c>
      <c r="G20" s="22">
        <f>IFERROR(VLOOKUP($A20,'[2]15'!$G$3:$O$77,7,FALSE),0)</f>
        <v>0</v>
      </c>
      <c r="H20" s="22">
        <f>IFERROR(VLOOKUP($A20,'[2]15'!$G$3:$O$77,8,FALSE),0)</f>
        <v>0</v>
      </c>
      <c r="I20" s="22"/>
      <c r="J20" s="22"/>
      <c r="K20" s="22"/>
      <c r="L20" s="22"/>
      <c r="M20" s="22"/>
      <c r="N20" s="22">
        <f t="shared" ref="N20:N27" si="1">SUM(B20:M20)</f>
        <v>0</v>
      </c>
    </row>
    <row r="21" spans="1:14" hidden="1" x14ac:dyDescent="0.25">
      <c r="A21" s="3" t="s">
        <v>57</v>
      </c>
      <c r="B21" s="21">
        <f>IFERROR(VLOOKUP($A21,'[2]15'!$G$3:$O$77,2,FALSE),0)</f>
        <v>9</v>
      </c>
      <c r="C21" s="21">
        <f>IFERROR(VLOOKUP($A21,'[2]15'!$G$3:$O$77,3,FALSE),0)</f>
        <v>8</v>
      </c>
      <c r="D21" s="22">
        <f>IFERROR(VLOOKUP($A21,'[2]15'!$G$3:$O$77,4,FALSE),0)</f>
        <v>12</v>
      </c>
      <c r="E21" s="22">
        <f>IFERROR(VLOOKUP($A21,'[2]15'!$G$3:$O$77,5,FALSE),0)</f>
        <v>26</v>
      </c>
      <c r="F21" s="22">
        <f>IFERROR(VLOOKUP($A21,'[2]15'!$G$3:$O$77,6,FALSE),0)</f>
        <v>10</v>
      </c>
      <c r="G21" s="22">
        <f>IFERROR(VLOOKUP($A21,'[2]15'!$G$3:$O$77,7,FALSE),0)</f>
        <v>12</v>
      </c>
      <c r="H21" s="22">
        <f>IFERROR(VLOOKUP($A21,'[2]15'!$G$3:$O$77,8,FALSE),0)</f>
        <v>26</v>
      </c>
      <c r="I21" s="22"/>
      <c r="J21" s="22"/>
      <c r="K21" s="22"/>
      <c r="L21" s="22"/>
      <c r="M21" s="22"/>
      <c r="N21" s="22">
        <f t="shared" si="1"/>
        <v>103</v>
      </c>
    </row>
    <row r="22" spans="1:14" hidden="1" x14ac:dyDescent="0.25">
      <c r="A22" s="3" t="s">
        <v>35</v>
      </c>
      <c r="B22" s="21">
        <f>IFERROR(VLOOKUP($A22,'[2]15'!$G$3:$O$77,2,FALSE),0)</f>
        <v>2</v>
      </c>
      <c r="C22" s="21">
        <f>IFERROR(VLOOKUP($A22,'[2]15'!$G$3:$O$77,3,FALSE),0)</f>
        <v>3</v>
      </c>
      <c r="D22" s="21">
        <f>IFERROR(VLOOKUP($A22,'[2]15'!$G$3:$O$77,4,FALSE),0)</f>
        <v>1</v>
      </c>
      <c r="E22" s="21">
        <f>IFERROR(VLOOKUP($A22,'[2]15'!$G$3:$O$77,5,FALSE),0)</f>
        <v>0</v>
      </c>
      <c r="F22" s="21">
        <f>IFERROR(VLOOKUP($A22,'[2]15'!$G$3:$O$77,6,FALSE),0)</f>
        <v>0</v>
      </c>
      <c r="G22" s="21">
        <f>IFERROR(VLOOKUP($A22,'[2]15'!$G$3:$O$77,7,FALSE),0)</f>
        <v>0</v>
      </c>
      <c r="H22" s="21">
        <f>IFERROR(VLOOKUP($A22,'[2]15'!$G$3:$O$77,8,FALSE),0)</f>
        <v>0</v>
      </c>
      <c r="I22" s="21"/>
      <c r="J22" s="21"/>
      <c r="K22" s="21"/>
      <c r="L22" s="21"/>
      <c r="M22" s="21"/>
      <c r="N22" s="22">
        <f t="shared" si="1"/>
        <v>6</v>
      </c>
    </row>
    <row r="23" spans="1:14" x14ac:dyDescent="0.25">
      <c r="A23" s="3" t="s">
        <v>36</v>
      </c>
      <c r="B23" s="21">
        <f>IFERROR(VLOOKUP($A23,'[2]15'!$G$3:$O$77,2,FALSE),0)</f>
        <v>0</v>
      </c>
      <c r="C23" s="21">
        <f>IFERROR(VLOOKUP($A23,'[2]15'!$G$3:$O$77,3,FALSE),0)</f>
        <v>0</v>
      </c>
      <c r="D23" s="21">
        <f>IFERROR(VLOOKUP($A23,'[2]15'!$G$3:$O$77,4,FALSE),0)</f>
        <v>1</v>
      </c>
      <c r="E23" s="21">
        <f>IFERROR(VLOOKUP($A23,'[2]15'!$G$3:$O$77,5,FALSE),0)</f>
        <v>1</v>
      </c>
      <c r="F23" s="21">
        <f>IFERROR(VLOOKUP($A23,'[2]15'!$G$3:$O$77,6,FALSE),0)</f>
        <v>0</v>
      </c>
      <c r="G23" s="21">
        <f>IFERROR(VLOOKUP($A23,'[2]15'!$G$3:$O$77,7,FALSE),0)</f>
        <v>0</v>
      </c>
      <c r="H23" s="21">
        <f>IFERROR(VLOOKUP($A23,'[2]15'!$G$3:$O$77,8,FALSE),0)</f>
        <v>0</v>
      </c>
      <c r="I23" s="21"/>
      <c r="J23" s="21"/>
      <c r="K23" s="21"/>
      <c r="L23" s="21"/>
      <c r="M23" s="21"/>
      <c r="N23" s="22">
        <f t="shared" si="1"/>
        <v>2</v>
      </c>
    </row>
    <row r="24" spans="1:14" x14ac:dyDescent="0.25">
      <c r="A24" s="3" t="s">
        <v>37</v>
      </c>
      <c r="B24" s="21">
        <f>IFERROR(VLOOKUP($A24,'[2]15'!$G$3:$O$77,2,FALSE),0)</f>
        <v>0</v>
      </c>
      <c r="C24" s="21">
        <f>IFERROR(VLOOKUP($A24,'[2]15'!$G$3:$O$77,3,FALSE),0)</f>
        <v>2</v>
      </c>
      <c r="D24" s="21">
        <f>IFERROR(VLOOKUP($A24,'[2]15'!$G$3:$O$77,4,FALSE),0)</f>
        <v>2</v>
      </c>
      <c r="E24" s="21">
        <f>IFERROR(VLOOKUP($A24,'[2]15'!$G$3:$O$77,5,FALSE),0)</f>
        <v>1</v>
      </c>
      <c r="F24" s="21">
        <f>IFERROR(VLOOKUP($A24,'[2]15'!$G$3:$O$77,6,FALSE),0)</f>
        <v>1</v>
      </c>
      <c r="G24" s="21">
        <f>IFERROR(VLOOKUP($A24,'[2]15'!$G$3:$O$77,7,FALSE),0)</f>
        <v>2</v>
      </c>
      <c r="H24" s="21">
        <f>IFERROR(VLOOKUP($A24,'[2]15'!$G$3:$O$77,8,FALSE),0)</f>
        <v>1</v>
      </c>
      <c r="I24" s="21"/>
      <c r="J24" s="21"/>
      <c r="K24" s="21"/>
      <c r="L24" s="21"/>
      <c r="M24" s="21"/>
      <c r="N24" s="22">
        <f t="shared" si="1"/>
        <v>9</v>
      </c>
    </row>
    <row r="25" spans="1:14" x14ac:dyDescent="0.25">
      <c r="A25" s="3" t="s">
        <v>38</v>
      </c>
      <c r="B25" s="21">
        <f>IFERROR(VLOOKUP($A25,'[2]15'!$G$3:$O$77,2,FALSE),0)</f>
        <v>0</v>
      </c>
      <c r="C25" s="21">
        <f>IFERROR(VLOOKUP($A25,'[2]15'!$G$3:$O$77,3,FALSE),0)</f>
        <v>1</v>
      </c>
      <c r="D25" s="21">
        <f>IFERROR(VLOOKUP($A25,'[2]15'!$G$3:$O$77,4,FALSE),0)</f>
        <v>1</v>
      </c>
      <c r="E25" s="21">
        <f>IFERROR(VLOOKUP($A25,'[2]15'!$G$3:$O$77,5,FALSE),0)</f>
        <v>0</v>
      </c>
      <c r="F25" s="21">
        <f>IFERROR(VLOOKUP($A25,'[2]15'!$G$3:$O$77,6,FALSE),0)</f>
        <v>0</v>
      </c>
      <c r="G25" s="21">
        <f>IFERROR(VLOOKUP($A25,'[2]15'!$G$3:$O$77,7,FALSE),0)</f>
        <v>0</v>
      </c>
      <c r="H25" s="21">
        <f>IFERROR(VLOOKUP($A25,'[2]15'!$G$3:$O$77,8,FALSE),0)</f>
        <v>0</v>
      </c>
      <c r="I25" s="21"/>
      <c r="J25" s="21"/>
      <c r="K25" s="21"/>
      <c r="L25" s="21"/>
      <c r="M25" s="21"/>
      <c r="N25" s="22">
        <f t="shared" si="1"/>
        <v>2</v>
      </c>
    </row>
    <row r="26" spans="1:14" x14ac:dyDescent="0.25">
      <c r="A26" s="3" t="s">
        <v>39</v>
      </c>
      <c r="B26" s="21">
        <f>IFERROR(VLOOKUP($A26,'[2]15'!$G$3:$O$77,2,FALSE),0)</f>
        <v>1</v>
      </c>
      <c r="C26" s="21">
        <f>IFERROR(VLOOKUP($A26,'[2]15'!$G$3:$O$77,3,FALSE),0)</f>
        <v>1</v>
      </c>
      <c r="D26" s="21">
        <f>IFERROR(VLOOKUP($A26,'[2]15'!$G$3:$O$77,4,FALSE),0)</f>
        <v>2</v>
      </c>
      <c r="E26" s="21">
        <f>IFERROR(VLOOKUP($A26,'[2]15'!$G$3:$O$77,5,FALSE),0)</f>
        <v>2</v>
      </c>
      <c r="F26" s="21">
        <f>IFERROR(VLOOKUP($A26,'[2]15'!$G$3:$O$77,6,FALSE),0)</f>
        <v>1</v>
      </c>
      <c r="G26" s="21">
        <f>IFERROR(VLOOKUP($A26,'[2]15'!$G$3:$O$77,7,FALSE),0)</f>
        <v>2</v>
      </c>
      <c r="H26" s="21">
        <f>IFERROR(VLOOKUP($A26,'[2]15'!$G$3:$O$77,8,FALSE),0)</f>
        <v>2</v>
      </c>
      <c r="I26" s="21"/>
      <c r="J26" s="21"/>
      <c r="K26" s="21"/>
      <c r="L26" s="21"/>
      <c r="M26" s="21"/>
      <c r="N26" s="22">
        <f t="shared" si="1"/>
        <v>11</v>
      </c>
    </row>
    <row r="27" spans="1:14" x14ac:dyDescent="0.25">
      <c r="A27" s="3" t="s">
        <v>40</v>
      </c>
      <c r="B27" s="21">
        <f>IFERROR(VLOOKUP($A27,'[2]15'!$G$3:$O$77,2,FALSE),0)</f>
        <v>1</v>
      </c>
      <c r="C27" s="21">
        <f>IFERROR(VLOOKUP($A27,'[2]15'!$G$3:$O$77,3,FALSE),0)</f>
        <v>0</v>
      </c>
      <c r="D27" s="21">
        <f>IFERROR(VLOOKUP($A27,'[2]15'!$G$3:$O$77,4,FALSE),0)</f>
        <v>1</v>
      </c>
      <c r="E27" s="21">
        <f>IFERROR(VLOOKUP($A27,'[2]15'!$G$3:$O$77,5,FALSE),0)</f>
        <v>1</v>
      </c>
      <c r="F27" s="21">
        <f>IFERROR(VLOOKUP($A27,'[2]15'!$G$3:$O$77,6,FALSE),0)</f>
        <v>1</v>
      </c>
      <c r="G27" s="21">
        <f>IFERROR(VLOOKUP($A27,'[2]15'!$G$3:$O$77,7,FALSE),0)</f>
        <v>1</v>
      </c>
      <c r="H27" s="21">
        <f>IFERROR(VLOOKUP($A27,'[2]15'!$G$3:$O$77,8,FALSE),0)</f>
        <v>0</v>
      </c>
      <c r="I27" s="21"/>
      <c r="J27" s="21"/>
      <c r="K27" s="21"/>
      <c r="L27" s="21"/>
      <c r="M27" s="21"/>
      <c r="N27" s="22">
        <f t="shared" si="1"/>
        <v>5</v>
      </c>
    </row>
  </sheetData>
  <mergeCells count="3">
    <mergeCell ref="A1:A3"/>
    <mergeCell ref="B1:N2"/>
    <mergeCell ref="B18:N18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18.42578125" bestFit="1" customWidth="1"/>
    <col min="7" max="7" width="23.14062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customWidth="1"/>
    <col min="16" max="16" width="10.7109375" customWidth="1"/>
    <col min="17" max="17" width="9.85546875" customWidth="1"/>
    <col min="18" max="18" width="8.85546875" customWidth="1"/>
    <col min="19" max="19" width="12.7109375" bestFit="1" customWidth="1"/>
    <col min="20" max="20" width="7" customWidth="1"/>
    <col min="21" max="21" width="9.28515625" customWidth="1"/>
    <col min="22" max="22" width="9.5703125" customWidth="1"/>
    <col min="23" max="23" width="11.7109375" bestFit="1" customWidth="1"/>
    <col min="24" max="24" width="10.85546875" customWidth="1"/>
    <col min="25" max="25" width="7.140625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3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0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6</v>
      </c>
      <c r="F4" s="31" t="s">
        <v>104</v>
      </c>
      <c r="G4" s="32">
        <v>25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4</v>
      </c>
      <c r="F5" s="31" t="s">
        <v>97</v>
      </c>
      <c r="G5" s="32">
        <v>158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0</v>
      </c>
      <c r="F6" s="31" t="s">
        <v>103</v>
      </c>
      <c r="G6" s="32">
        <v>68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0</v>
      </c>
      <c r="F7" s="31" t="s">
        <v>99</v>
      </c>
      <c r="G7" s="32">
        <v>251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1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1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1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0</v>
      </c>
      <c r="F11" s="31" t="s">
        <v>87</v>
      </c>
      <c r="G11" s="32">
        <v>2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0</v>
      </c>
      <c r="F12" s="31" t="s">
        <v>80</v>
      </c>
      <c r="G12" s="32">
        <v>2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0</v>
      </c>
      <c r="F13" s="31" t="s">
        <v>75</v>
      </c>
      <c r="G13" s="32">
        <v>47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0</v>
      </c>
      <c r="F14" s="31" t="s">
        <v>107</v>
      </c>
      <c r="G14" s="32">
        <v>2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0</v>
      </c>
      <c r="F15" s="31" t="s">
        <v>106</v>
      </c>
      <c r="G15" s="32">
        <v>9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3</v>
      </c>
      <c r="F16" s="31" t="s">
        <v>109</v>
      </c>
      <c r="G16" s="32">
        <v>5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0</v>
      </c>
      <c r="F17" s="31" t="s">
        <v>105</v>
      </c>
      <c r="G17" s="32">
        <v>2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1</v>
      </c>
      <c r="F18" s="31" t="s">
        <v>108</v>
      </c>
      <c r="G18" s="32">
        <v>11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4</v>
      </c>
      <c r="F19" s="31" t="s">
        <v>84</v>
      </c>
      <c r="G19" s="32">
        <v>6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0</v>
      </c>
      <c r="F20" s="31" t="s">
        <v>76</v>
      </c>
      <c r="G20" s="32">
        <v>13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1</v>
      </c>
      <c r="F21" s="31" t="s">
        <v>74</v>
      </c>
      <c r="G21" s="32">
        <v>49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0</v>
      </c>
      <c r="F22" s="31" t="s">
        <v>86</v>
      </c>
      <c r="G22" s="32">
        <v>0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1</v>
      </c>
      <c r="F23" s="31" t="s">
        <v>82</v>
      </c>
      <c r="G23" s="32">
        <v>13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0</v>
      </c>
      <c r="F24" s="31" t="s">
        <v>79</v>
      </c>
      <c r="G24" s="32">
        <v>34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0</v>
      </c>
      <c r="F25" s="31" t="s">
        <v>78</v>
      </c>
      <c r="G25" s="32">
        <v>6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0</v>
      </c>
      <c r="F26" s="31" t="s">
        <v>81</v>
      </c>
      <c r="G26" s="32">
        <v>9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0</v>
      </c>
      <c r="F27" s="31" t="s">
        <v>83</v>
      </c>
      <c r="G27" s="32">
        <v>1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0</v>
      </c>
      <c r="F28" s="31" t="s">
        <v>85</v>
      </c>
      <c r="G28" s="32">
        <v>10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0</v>
      </c>
      <c r="F29" s="31" t="s">
        <v>77</v>
      </c>
      <c r="G29" s="32">
        <v>30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7</v>
      </c>
      <c r="F30" s="31" t="s">
        <v>99</v>
      </c>
      <c r="G30" s="32">
        <v>251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1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7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4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3</v>
      </c>
      <c r="F35" s="31" t="s">
        <v>90</v>
      </c>
      <c r="G35" s="32">
        <v>0</v>
      </c>
      <c r="H35" s="32">
        <v>0</v>
      </c>
      <c r="I35" s="32">
        <v>6</v>
      </c>
      <c r="J35" s="32">
        <v>0</v>
      </c>
      <c r="K35" s="32">
        <v>0</v>
      </c>
      <c r="L35" s="32">
        <v>1</v>
      </c>
      <c r="M35" s="32">
        <v>0</v>
      </c>
      <c r="N35" s="32">
        <v>1</v>
      </c>
      <c r="O35" s="32">
        <v>0</v>
      </c>
      <c r="P35" s="32">
        <v>0</v>
      </c>
      <c r="Q35" s="32">
        <v>3</v>
      </c>
      <c r="R35" s="32">
        <v>0</v>
      </c>
      <c r="S35" s="32">
        <v>1</v>
      </c>
      <c r="T35" s="32">
        <v>0</v>
      </c>
      <c r="U35" s="32">
        <v>0</v>
      </c>
      <c r="V35" s="32">
        <v>1</v>
      </c>
      <c r="W35" s="32">
        <v>1</v>
      </c>
      <c r="X35" s="32">
        <v>0</v>
      </c>
      <c r="Y35" s="32">
        <v>4</v>
      </c>
      <c r="Z35" s="32">
        <v>18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0</v>
      </c>
      <c r="F36" s="31" t="s">
        <v>91</v>
      </c>
      <c r="G36" s="32">
        <v>0</v>
      </c>
      <c r="H36" s="32">
        <v>0</v>
      </c>
      <c r="I36" s="32">
        <v>1</v>
      </c>
      <c r="J36" s="32">
        <v>1</v>
      </c>
      <c r="K36" s="32">
        <v>2</v>
      </c>
      <c r="L36" s="32">
        <v>0</v>
      </c>
      <c r="M36" s="32">
        <v>0</v>
      </c>
      <c r="N36" s="32">
        <v>1</v>
      </c>
      <c r="O36" s="32">
        <v>0</v>
      </c>
      <c r="P36" s="32">
        <v>0</v>
      </c>
      <c r="Q36" s="32">
        <v>3</v>
      </c>
      <c r="R36" s="32">
        <v>0</v>
      </c>
      <c r="S36" s="32">
        <v>1</v>
      </c>
      <c r="T36" s="32">
        <v>1</v>
      </c>
      <c r="U36" s="32">
        <v>0</v>
      </c>
      <c r="V36" s="32">
        <v>0</v>
      </c>
      <c r="W36" s="32">
        <v>0</v>
      </c>
      <c r="X36" s="32">
        <v>0</v>
      </c>
      <c r="Y36" s="32">
        <v>4</v>
      </c>
      <c r="Z36" s="32">
        <v>14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3</v>
      </c>
      <c r="F37" s="31" t="s">
        <v>92</v>
      </c>
      <c r="G37" s="32">
        <v>0</v>
      </c>
      <c r="H37" s="32">
        <v>1</v>
      </c>
      <c r="I37" s="32">
        <v>7</v>
      </c>
      <c r="J37" s="32">
        <v>1</v>
      </c>
      <c r="K37" s="32">
        <v>2</v>
      </c>
      <c r="L37" s="32">
        <v>1</v>
      </c>
      <c r="M37" s="32">
        <v>1</v>
      </c>
      <c r="N37" s="32">
        <v>2</v>
      </c>
      <c r="O37" s="32">
        <v>5</v>
      </c>
      <c r="P37" s="32">
        <v>1</v>
      </c>
      <c r="Q37" s="32">
        <v>7</v>
      </c>
      <c r="R37" s="32">
        <v>0</v>
      </c>
      <c r="S37" s="32">
        <v>3</v>
      </c>
      <c r="T37" s="32">
        <v>3</v>
      </c>
      <c r="U37" s="32">
        <v>0</v>
      </c>
      <c r="V37" s="32">
        <v>3</v>
      </c>
      <c r="W37" s="32">
        <v>0</v>
      </c>
      <c r="X37" s="32">
        <v>0</v>
      </c>
      <c r="Y37" s="32">
        <v>4</v>
      </c>
      <c r="Z37" s="32">
        <v>41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3</v>
      </c>
      <c r="F38" s="31" t="s">
        <v>93</v>
      </c>
      <c r="G38" s="32">
        <v>0</v>
      </c>
      <c r="H38" s="32">
        <v>0</v>
      </c>
      <c r="I38" s="32">
        <v>12</v>
      </c>
      <c r="J38" s="32">
        <v>0</v>
      </c>
      <c r="K38" s="32">
        <v>1</v>
      </c>
      <c r="L38" s="32">
        <v>1</v>
      </c>
      <c r="M38" s="32">
        <v>1</v>
      </c>
      <c r="N38" s="32">
        <v>2</v>
      </c>
      <c r="O38" s="32">
        <v>0</v>
      </c>
      <c r="P38" s="32">
        <v>3</v>
      </c>
      <c r="Q38" s="32">
        <v>8</v>
      </c>
      <c r="R38" s="32">
        <v>0</v>
      </c>
      <c r="S38" s="32">
        <v>2</v>
      </c>
      <c r="T38" s="32">
        <v>5</v>
      </c>
      <c r="U38" s="32">
        <v>2</v>
      </c>
      <c r="V38" s="32">
        <v>2</v>
      </c>
      <c r="W38" s="32">
        <v>0</v>
      </c>
      <c r="X38" s="32">
        <v>0</v>
      </c>
      <c r="Y38" s="32">
        <v>4</v>
      </c>
      <c r="Z38" s="32">
        <v>43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1</v>
      </c>
      <c r="F39" s="31" t="s">
        <v>94</v>
      </c>
      <c r="G39" s="32">
        <v>1</v>
      </c>
      <c r="H39" s="32">
        <v>0</v>
      </c>
      <c r="I39" s="32">
        <v>10</v>
      </c>
      <c r="J39" s="32">
        <v>0</v>
      </c>
      <c r="K39" s="32">
        <v>1</v>
      </c>
      <c r="L39" s="32">
        <v>1</v>
      </c>
      <c r="M39" s="32">
        <v>0</v>
      </c>
      <c r="N39" s="32">
        <v>1</v>
      </c>
      <c r="O39" s="32">
        <v>0</v>
      </c>
      <c r="P39" s="32">
        <v>4</v>
      </c>
      <c r="Q39" s="32">
        <v>6</v>
      </c>
      <c r="R39" s="32">
        <v>0</v>
      </c>
      <c r="S39" s="32">
        <v>2</v>
      </c>
      <c r="T39" s="32">
        <v>2</v>
      </c>
      <c r="U39" s="32">
        <v>2</v>
      </c>
      <c r="V39" s="32">
        <v>1</v>
      </c>
      <c r="W39" s="32">
        <v>0</v>
      </c>
      <c r="X39" s="32">
        <v>4</v>
      </c>
      <c r="Y39" s="32">
        <v>8</v>
      </c>
      <c r="Z39" s="32">
        <v>43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5</v>
      </c>
      <c r="F40" s="31" t="s">
        <v>95</v>
      </c>
      <c r="G40" s="32">
        <v>1</v>
      </c>
      <c r="H40" s="32">
        <v>1</v>
      </c>
      <c r="I40" s="32">
        <v>6</v>
      </c>
      <c r="J40" s="32">
        <v>0</v>
      </c>
      <c r="K40" s="32">
        <v>2</v>
      </c>
      <c r="L40" s="32">
        <v>1</v>
      </c>
      <c r="M40" s="32">
        <v>0</v>
      </c>
      <c r="N40" s="32">
        <v>2</v>
      </c>
      <c r="O40" s="32">
        <v>0</v>
      </c>
      <c r="P40" s="32">
        <v>3</v>
      </c>
      <c r="Q40" s="32">
        <v>9</v>
      </c>
      <c r="R40" s="32">
        <v>0</v>
      </c>
      <c r="S40" s="32">
        <v>2</v>
      </c>
      <c r="T40" s="32">
        <v>5</v>
      </c>
      <c r="U40" s="32">
        <v>1</v>
      </c>
      <c r="V40" s="32">
        <v>2</v>
      </c>
      <c r="W40" s="32">
        <v>0</v>
      </c>
      <c r="X40" s="32">
        <v>0</v>
      </c>
      <c r="Y40" s="32">
        <v>2</v>
      </c>
      <c r="Z40" s="32">
        <v>37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0</v>
      </c>
      <c r="F41" s="31" t="s">
        <v>126</v>
      </c>
      <c r="G41" s="32">
        <v>0</v>
      </c>
      <c r="H41" s="32">
        <v>0</v>
      </c>
      <c r="I41" s="32">
        <v>5</v>
      </c>
      <c r="J41" s="32">
        <v>0</v>
      </c>
      <c r="K41" s="32">
        <v>1</v>
      </c>
      <c r="L41" s="32">
        <v>0</v>
      </c>
      <c r="M41" s="32">
        <v>0</v>
      </c>
      <c r="N41" s="32">
        <v>2</v>
      </c>
      <c r="O41" s="32">
        <v>1</v>
      </c>
      <c r="P41" s="32">
        <v>2</v>
      </c>
      <c r="Q41" s="32">
        <v>13</v>
      </c>
      <c r="R41" s="32">
        <v>0</v>
      </c>
      <c r="S41" s="32">
        <v>2</v>
      </c>
      <c r="T41" s="32">
        <v>18</v>
      </c>
      <c r="U41" s="32">
        <v>1</v>
      </c>
      <c r="V41" s="32">
        <v>0</v>
      </c>
      <c r="W41" s="32">
        <v>0</v>
      </c>
      <c r="X41" s="32">
        <v>6</v>
      </c>
      <c r="Y41" s="32">
        <v>4</v>
      </c>
      <c r="Z41" s="32">
        <v>55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0</v>
      </c>
      <c r="F42" s="31" t="s">
        <v>99</v>
      </c>
      <c r="G42" s="32">
        <v>2</v>
      </c>
      <c r="H42" s="32">
        <v>2</v>
      </c>
      <c r="I42" s="32">
        <v>47</v>
      </c>
      <c r="J42" s="32">
        <v>2</v>
      </c>
      <c r="K42" s="32">
        <v>9</v>
      </c>
      <c r="L42" s="32">
        <v>5</v>
      </c>
      <c r="M42" s="32">
        <v>2</v>
      </c>
      <c r="N42" s="32">
        <v>11</v>
      </c>
      <c r="O42" s="32">
        <v>6</v>
      </c>
      <c r="P42" s="32">
        <v>13</v>
      </c>
      <c r="Q42" s="32">
        <v>49</v>
      </c>
      <c r="R42" s="32">
        <v>0</v>
      </c>
      <c r="S42" s="32">
        <v>13</v>
      </c>
      <c r="T42" s="32">
        <v>34</v>
      </c>
      <c r="U42" s="32">
        <v>6</v>
      </c>
      <c r="V42" s="32">
        <v>9</v>
      </c>
      <c r="W42" s="32">
        <v>1</v>
      </c>
      <c r="X42" s="32">
        <v>10</v>
      </c>
      <c r="Y42" s="32">
        <v>30</v>
      </c>
      <c r="Z42" s="32">
        <v>251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0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8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3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12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4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2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5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0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2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2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0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0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0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0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0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6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4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10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8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2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2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0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2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1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0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0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4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0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1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9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3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6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2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1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5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0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2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2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1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0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0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0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1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0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0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0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1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1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0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2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1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1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0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1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2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1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2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1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1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1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0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2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1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0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1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0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1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1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0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2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0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2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1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13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2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5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4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1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18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2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0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0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1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6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0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0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0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1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0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2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0</v>
      </c>
    </row>
  </sheetData>
  <pageMargins left="0.7" right="0.7" top="0.75" bottom="0.75" header="0.3" footer="0.3"/>
  <tableParts count="1">
    <tablePart r:id="rId4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style="5" bestFit="1" customWidth="1"/>
    <col min="2" max="2" width="8.85546875" style="5" bestFit="1" customWidth="1"/>
    <col min="3" max="3" width="11.5703125" style="5" bestFit="1" customWidth="1"/>
    <col min="4" max="4" width="8.85546875" style="5" bestFit="1" customWidth="1"/>
    <col min="5" max="6" width="7.42578125" style="5" bestFit="1" customWidth="1"/>
    <col min="7" max="7" width="7.28515625" style="5" bestFit="1" customWidth="1"/>
    <col min="8" max="8" width="7" style="5" customWidth="1"/>
    <col min="9" max="9" width="9.85546875" style="5" hidden="1" customWidth="1"/>
    <col min="10" max="10" width="9.5703125" style="5" hidden="1" customWidth="1"/>
    <col min="11" max="11" width="11" style="5" hidden="1" customWidth="1"/>
    <col min="12" max="12" width="9.85546875" style="5" hidden="1" customWidth="1"/>
    <col min="13" max="13" width="9.140625" style="5" hidden="1" customWidth="1"/>
    <col min="14" max="16384" width="11.42578125" style="5"/>
  </cols>
  <sheetData>
    <row r="1" spans="1:14" x14ac:dyDescent="0.25">
      <c r="A1" s="39" t="s">
        <v>0</v>
      </c>
      <c r="B1" s="42" t="s">
        <v>122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5.75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>
        <f>IFERROR(VLOOKUP($A4,'[2]17.1'!$G$3:$O$162,2,FALSE),0)</f>
        <v>8</v>
      </c>
      <c r="C4" s="19">
        <f>IFERROR(VLOOKUP($A4,'[2]17.1'!$G$3:$O$162,3,FALSE),0)</f>
        <v>17</v>
      </c>
      <c r="D4" s="19">
        <f>IFERROR(VLOOKUP($A4,'[2]17.1'!$G$3:$O$162,4,FALSE),0)</f>
        <v>0</v>
      </c>
      <c r="E4" s="19">
        <f>IFERROR(VLOOKUP($A4,'[2]17.1'!$G$3:$O$162,5,FALSE),0)</f>
        <v>0</v>
      </c>
      <c r="F4" s="19">
        <f>IFERROR(VLOOKUP($A4,'[2]17.1'!$G$3:$O$162,6,FALSE),0)</f>
        <v>9</v>
      </c>
      <c r="G4" s="19">
        <f>IFERROR(VLOOKUP($A4,'[2]17.1'!$G$3:$O$162,7,FALSE),0)</f>
        <v>4</v>
      </c>
      <c r="H4" s="19">
        <f>IFERROR(VLOOKUP($A4,'[2]17.1'!$G$3:$O$162,8,FALSE),0)</f>
        <v>0</v>
      </c>
      <c r="I4" s="19"/>
      <c r="J4" s="19"/>
      <c r="K4" s="19"/>
      <c r="L4" s="19"/>
      <c r="M4" s="19"/>
      <c r="N4" s="19">
        <f>SUM(B4:M4)</f>
        <v>38</v>
      </c>
    </row>
    <row r="5" spans="1:14" x14ac:dyDescent="0.25">
      <c r="A5" s="1" t="s">
        <v>102</v>
      </c>
      <c r="B5" s="19">
        <f>IFERROR(VLOOKUP($A5,'[2]17.1'!$G$3:$O$162,2,FALSE),0)</f>
        <v>0</v>
      </c>
      <c r="C5" s="19">
        <f>IFERROR(VLOOKUP($A5,'[2]17.1'!$G$3:$O$162,3,FALSE),0)</f>
        <v>0</v>
      </c>
      <c r="D5" s="19">
        <f>IFERROR(VLOOKUP($A5,'[2]17.1'!$G$3:$O$162,4,FALSE),0)</f>
        <v>0</v>
      </c>
      <c r="E5" s="19">
        <f>IFERROR(VLOOKUP($A5,'[2]17.1'!$G$3:$O$162,5,FALSE),0)</f>
        <v>0</v>
      </c>
      <c r="F5" s="19">
        <f>IFERROR(VLOOKUP($A5,'[2]17.1'!$G$3:$O$162,6,FALSE),0)</f>
        <v>0</v>
      </c>
      <c r="G5" s="19">
        <f>IFERROR(VLOOKUP($A5,'[2]17.1'!$G$3:$O$162,7,FALSE),0)</f>
        <v>0</v>
      </c>
      <c r="H5" s="19">
        <f>IFERROR(VLOOKUP($A5,'[2]17.1'!$G$3:$O$162,8,FALSE),0)</f>
        <v>0</v>
      </c>
      <c r="I5" s="19"/>
      <c r="J5" s="19"/>
      <c r="K5" s="19"/>
      <c r="L5" s="19"/>
      <c r="M5" s="19"/>
      <c r="N5" s="19">
        <f t="shared" ref="N5:N17" si="0">SUM(B5:M5)</f>
        <v>0</v>
      </c>
    </row>
    <row r="6" spans="1:14" x14ac:dyDescent="0.25">
      <c r="A6" s="2" t="s">
        <v>3</v>
      </c>
      <c r="B6" s="19">
        <f>IFERROR(VLOOKUP($A6,'[2]17.1'!$G$3:$O$162,2,FALSE),0)</f>
        <v>33</v>
      </c>
      <c r="C6" s="19">
        <f>IFERROR(VLOOKUP($A6,'[2]17.1'!$G$3:$O$162,3,FALSE),0)</f>
        <v>65</v>
      </c>
      <c r="D6" s="19">
        <f>IFERROR(VLOOKUP($A6,'[2]17.1'!$G$3:$O$162,4,FALSE),0)</f>
        <v>37</v>
      </c>
      <c r="E6" s="19">
        <f>IFERROR(VLOOKUP($A6,'[2]17.1'!$G$3:$O$162,5,FALSE),0)</f>
        <v>43</v>
      </c>
      <c r="F6" s="19">
        <f>IFERROR(VLOOKUP($A6,'[2]17.1'!$G$3:$O$162,6,FALSE),0)</f>
        <v>34</v>
      </c>
      <c r="G6" s="19">
        <f>IFERROR(VLOOKUP($A6,'[2]17.1'!$G$3:$O$162,7,FALSE),0)</f>
        <v>48</v>
      </c>
      <c r="H6" s="19">
        <f>IFERROR(VLOOKUP($A6,'[2]17.1'!$G$3:$O$162,8,FALSE),0)</f>
        <v>33</v>
      </c>
      <c r="I6" s="19"/>
      <c r="J6" s="19"/>
      <c r="K6" s="19"/>
      <c r="L6" s="19"/>
      <c r="M6" s="19"/>
      <c r="N6" s="19">
        <f t="shared" si="0"/>
        <v>293</v>
      </c>
    </row>
    <row r="7" spans="1:14" x14ac:dyDescent="0.25">
      <c r="A7" s="2" t="s">
        <v>30</v>
      </c>
      <c r="B7" s="19">
        <f>IFERROR(VLOOKUP($A7,'[2]17.1'!$G$3:$O$162,2,FALSE),0)</f>
        <v>0</v>
      </c>
      <c r="C7" s="19">
        <f>IFERROR(VLOOKUP($A7,'[2]17.1'!$G$3:$O$162,3,FALSE),0)</f>
        <v>0</v>
      </c>
      <c r="D7" s="19">
        <f>IFERROR(VLOOKUP($A7,'[2]17.1'!$G$3:$O$162,4,FALSE),0)</f>
        <v>0</v>
      </c>
      <c r="E7" s="19">
        <f>IFERROR(VLOOKUP($A7,'[2]17.1'!$G$3:$O$162,5,FALSE),0)</f>
        <v>0</v>
      </c>
      <c r="F7" s="19">
        <f>IFERROR(VLOOKUP($A7,'[2]17.1'!$G$3:$O$162,6,FALSE),0)</f>
        <v>0</v>
      </c>
      <c r="G7" s="19">
        <f>IFERROR(VLOOKUP($A7,'[2]17.1'!$G$3:$O$162,7,FALSE),0)</f>
        <v>0</v>
      </c>
      <c r="H7" s="19">
        <f>IFERROR(VLOOKUP($A7,'[2]17.1'!$G$3:$O$162,8,FALSE),0)</f>
        <v>0</v>
      </c>
      <c r="I7" s="19"/>
      <c r="J7" s="19"/>
      <c r="K7" s="19"/>
      <c r="L7" s="19"/>
      <c r="M7" s="19"/>
      <c r="N7" s="19">
        <f t="shared" si="0"/>
        <v>0</v>
      </c>
    </row>
    <row r="8" spans="1:14" x14ac:dyDescent="0.25">
      <c r="A8" s="2" t="s">
        <v>31</v>
      </c>
      <c r="B8" s="19">
        <f>IFERROR(VLOOKUP($A8,'[2]17.1'!$G$3:$O$162,2,FALSE),0)</f>
        <v>0</v>
      </c>
      <c r="C8" s="19">
        <f>IFERROR(VLOOKUP($A8,'[2]17.1'!$G$3:$O$162,3,FALSE),0)</f>
        <v>0</v>
      </c>
      <c r="D8" s="19">
        <f>IFERROR(VLOOKUP($A8,'[2]17.1'!$G$3:$O$162,4,FALSE),0)</f>
        <v>0</v>
      </c>
      <c r="E8" s="19">
        <f>IFERROR(VLOOKUP($A8,'[2]17.1'!$G$3:$O$162,5,FALSE),0)</f>
        <v>0</v>
      </c>
      <c r="F8" s="19">
        <f>IFERROR(VLOOKUP($A8,'[2]17.1'!$G$3:$O$162,6,FALSE),0)</f>
        <v>0</v>
      </c>
      <c r="G8" s="19">
        <f>IFERROR(VLOOKUP($A8,'[2]17.1'!$G$3:$O$162,7,FALSE),0)</f>
        <v>0</v>
      </c>
      <c r="H8" s="19">
        <f>IFERROR(VLOOKUP($A8,'[2]17.1'!$G$3:$O$162,8,FALSE),0)</f>
        <v>0</v>
      </c>
      <c r="I8" s="19"/>
      <c r="J8" s="19"/>
      <c r="K8" s="19"/>
      <c r="L8" s="19"/>
      <c r="M8" s="19"/>
      <c r="N8" s="19">
        <f t="shared" si="0"/>
        <v>0</v>
      </c>
    </row>
    <row r="9" spans="1:14" x14ac:dyDescent="0.25">
      <c r="A9" s="2" t="s">
        <v>32</v>
      </c>
      <c r="B9" s="19">
        <f>IFERROR(VLOOKUP($A9,'[2]17.1'!$G$3:$O$162,2,FALSE),0)</f>
        <v>0</v>
      </c>
      <c r="C9" s="19">
        <f>IFERROR(VLOOKUP($A9,'[2]17.1'!$G$3:$O$162,3,FALSE),0)</f>
        <v>0</v>
      </c>
      <c r="D9" s="19">
        <f>IFERROR(VLOOKUP($A9,'[2]17.1'!$G$3:$O$162,4,FALSE),0)</f>
        <v>0</v>
      </c>
      <c r="E9" s="19">
        <f>IFERROR(VLOOKUP($A9,'[2]17.1'!$G$3:$O$162,5,FALSE),0)</f>
        <v>0</v>
      </c>
      <c r="F9" s="19">
        <f>IFERROR(VLOOKUP($A9,'[2]17.1'!$G$3:$O$162,6,FALSE),0)</f>
        <v>0</v>
      </c>
      <c r="G9" s="19">
        <f>IFERROR(VLOOKUP($A9,'[2]17.1'!$G$3:$O$162,7,FALSE),0)</f>
        <v>0</v>
      </c>
      <c r="H9" s="19">
        <f>IFERROR(VLOOKUP($A9,'[2]17.1'!$G$3:$O$162,8,FALSE),0)</f>
        <v>0</v>
      </c>
      <c r="I9" s="19"/>
      <c r="J9" s="19"/>
      <c r="K9" s="19"/>
      <c r="L9" s="19"/>
      <c r="M9" s="19"/>
      <c r="N9" s="19">
        <f t="shared" si="0"/>
        <v>0</v>
      </c>
    </row>
    <row r="10" spans="1:14" x14ac:dyDescent="0.25">
      <c r="A10" s="3" t="s">
        <v>8</v>
      </c>
      <c r="B10" s="19">
        <f>IFERROR(VLOOKUP($A10,'[2]17.1'!$G$3:$O$162,2,FALSE),0)</f>
        <v>0</v>
      </c>
      <c r="C10" s="19">
        <f>IFERROR(VLOOKUP($A10,'[2]17.1'!$G$3:$O$162,3,FALSE),0)</f>
        <v>0</v>
      </c>
      <c r="D10" s="20">
        <f>IFERROR(VLOOKUP($A10,'[2]17.1'!$G$3:$O$162,4,FALSE),0)</f>
        <v>0</v>
      </c>
      <c r="E10" s="20">
        <f>IFERROR(VLOOKUP($A10,'[2]17.1'!$G$3:$O$162,5,FALSE),0)</f>
        <v>0</v>
      </c>
      <c r="F10" s="20">
        <f>IFERROR(VLOOKUP($A10,'[2]17.1'!$G$3:$O$162,6,FALSE),0)</f>
        <v>0</v>
      </c>
      <c r="G10" s="20">
        <f>IFERROR(VLOOKUP($A10,'[2]17.1'!$G$3:$O$162,7,FALSE),0)</f>
        <v>0</v>
      </c>
      <c r="H10" s="20">
        <f>IFERROR(VLOOKUP($A10,'[2]17.1'!$G$3:$O$162,8,FALSE),0)</f>
        <v>0</v>
      </c>
      <c r="I10" s="20"/>
      <c r="J10" s="20"/>
      <c r="K10" s="20"/>
      <c r="L10" s="20"/>
      <c r="M10" s="20"/>
      <c r="N10" s="19">
        <f t="shared" si="0"/>
        <v>0</v>
      </c>
    </row>
    <row r="11" spans="1:14" x14ac:dyDescent="0.25">
      <c r="A11" s="1" t="s">
        <v>33</v>
      </c>
      <c r="B11" s="19">
        <f>IFERROR(VLOOKUP($A11,'[2]17.1'!$G$3:$O$162,2,FALSE),0)</f>
        <v>0</v>
      </c>
      <c r="C11" s="19">
        <f>IFERROR(VLOOKUP($A11,'[2]17.1'!$G$3:$O$162,3,FALSE),0)</f>
        <v>0</v>
      </c>
      <c r="D11" s="19">
        <f>IFERROR(VLOOKUP($A11,'[2]17.1'!$G$3:$O$162,4,FALSE),0)</f>
        <v>0</v>
      </c>
      <c r="E11" s="19">
        <f>IFERROR(VLOOKUP($A11,'[2]17.1'!$G$3:$O$162,5,FALSE),0)</f>
        <v>3</v>
      </c>
      <c r="F11" s="19">
        <f>IFERROR(VLOOKUP($A11,'[2]17.1'!$G$3:$O$162,6,FALSE),0)</f>
        <v>0</v>
      </c>
      <c r="G11" s="19">
        <f>IFERROR(VLOOKUP($A11,'[2]17.1'!$G$3:$O$162,7,FALSE),0)</f>
        <v>0</v>
      </c>
      <c r="H11" s="19">
        <f>IFERROR(VLOOKUP($A11,'[2]17.1'!$G$3:$O$162,8,FALSE),0)</f>
        <v>0</v>
      </c>
      <c r="I11" s="19"/>
      <c r="J11" s="19"/>
      <c r="K11" s="19"/>
      <c r="L11" s="19"/>
      <c r="M11" s="19"/>
      <c r="N11" s="19">
        <f t="shared" si="0"/>
        <v>3</v>
      </c>
    </row>
    <row r="12" spans="1:14" x14ac:dyDescent="0.25">
      <c r="A12" s="3" t="s">
        <v>7</v>
      </c>
      <c r="B12" s="19">
        <f>IFERROR(VLOOKUP($A12,'[2]17.1'!$G$3:$O$162,2,FALSE),0)</f>
        <v>0</v>
      </c>
      <c r="C12" s="19">
        <f>IFERROR(VLOOKUP($A12,'[2]17.1'!$G$3:$O$162,3,FALSE),0)</f>
        <v>0</v>
      </c>
      <c r="D12" s="20">
        <f>IFERROR(VLOOKUP($A12,'[2]17.1'!$G$3:$O$162,4,FALSE),0)</f>
        <v>0</v>
      </c>
      <c r="E12" s="20">
        <f>IFERROR(VLOOKUP($A12,'[2]17.1'!$G$3:$O$162,5,FALSE),0)</f>
        <v>0</v>
      </c>
      <c r="F12" s="20">
        <f>IFERROR(VLOOKUP($A12,'[2]17.1'!$G$3:$O$162,6,FALSE),0)</f>
        <v>0</v>
      </c>
      <c r="G12" s="20">
        <f>IFERROR(VLOOKUP($A12,'[2]17.1'!$G$3:$O$162,7,FALSE),0)</f>
        <v>0</v>
      </c>
      <c r="H12" s="20">
        <f>IFERROR(VLOOKUP($A12,'[2]17.1'!$G$3:$O$162,8,FALSE),0)</f>
        <v>0</v>
      </c>
      <c r="I12" s="20"/>
      <c r="J12" s="20"/>
      <c r="K12" s="20"/>
      <c r="L12" s="20"/>
      <c r="M12" s="20"/>
      <c r="N12" s="19">
        <f t="shared" si="0"/>
        <v>0</v>
      </c>
    </row>
    <row r="13" spans="1:14" x14ac:dyDescent="0.25">
      <c r="A13" s="4" t="s">
        <v>6</v>
      </c>
      <c r="B13" s="19">
        <f>IFERROR(VLOOKUP($A13,'[2]17.1'!$G$3:$O$162,2,FALSE),0)</f>
        <v>0</v>
      </c>
      <c r="C13" s="19">
        <f>IFERROR(VLOOKUP($A13,'[2]17.1'!$G$3:$O$162,3,FALSE),0)</f>
        <v>0</v>
      </c>
      <c r="D13" s="20">
        <f>IFERROR(VLOOKUP($A13,'[2]17.1'!$G$3:$O$162,4,FALSE),0)</f>
        <v>0</v>
      </c>
      <c r="E13" s="19">
        <f>IFERROR(VLOOKUP($A13,'[2]17.1'!$G$3:$O$162,5,FALSE),0)</f>
        <v>0</v>
      </c>
      <c r="F13" s="19">
        <f>IFERROR(VLOOKUP($A13,'[2]17.1'!$G$3:$O$162,6,FALSE),0)</f>
        <v>0</v>
      </c>
      <c r="G13" s="19">
        <f>IFERROR(VLOOKUP($A13,'[2]17.1'!$G$3:$O$162,7,FALSE),0)</f>
        <v>0</v>
      </c>
      <c r="H13" s="19">
        <f>IFERROR(VLOOKUP($A13,'[2]17.1'!$G$3:$O$162,8,FALSE),0)</f>
        <v>0</v>
      </c>
      <c r="I13" s="19"/>
      <c r="J13" s="19"/>
      <c r="K13" s="19"/>
      <c r="L13" s="19"/>
      <c r="M13" s="19"/>
      <c r="N13" s="19">
        <f t="shared" si="0"/>
        <v>0</v>
      </c>
    </row>
    <row r="14" spans="1:14" x14ac:dyDescent="0.25">
      <c r="A14" s="1" t="s">
        <v>4</v>
      </c>
      <c r="B14" s="19">
        <f>IFERROR(VLOOKUP($A14,'[2]17.1'!$G$3:$O$162,2,FALSE),0)</f>
        <v>0</v>
      </c>
      <c r="C14" s="19">
        <f>IFERROR(VLOOKUP($A14,'[2]17.1'!$G$3:$O$162,3,FALSE),0)</f>
        <v>0</v>
      </c>
      <c r="D14" s="20">
        <f>IFERROR(VLOOKUP($A14,'[2]17.1'!$G$3:$O$162,4,FALSE),0)</f>
        <v>0</v>
      </c>
      <c r="E14" s="19">
        <f>IFERROR(VLOOKUP($A14,'[2]17.1'!$G$3:$O$162,5,FALSE),0)</f>
        <v>0</v>
      </c>
      <c r="F14" s="19">
        <f>IFERROR(VLOOKUP($A14,'[2]17.1'!$G$3:$O$162,6,FALSE),0)</f>
        <v>6</v>
      </c>
      <c r="G14" s="19">
        <f>IFERROR(VLOOKUP($A14,'[2]17.1'!$G$3:$O$162,7,FALSE),0)</f>
        <v>3</v>
      </c>
      <c r="H14" s="19">
        <f>IFERROR(VLOOKUP($A14,'[2]17.1'!$G$3:$O$162,8,FALSE),0)</f>
        <v>3</v>
      </c>
      <c r="I14" s="19"/>
      <c r="J14" s="19"/>
      <c r="K14" s="19"/>
      <c r="L14" s="19"/>
      <c r="M14" s="19"/>
      <c r="N14" s="19">
        <f t="shared" si="0"/>
        <v>12</v>
      </c>
    </row>
    <row r="15" spans="1:14" x14ac:dyDescent="0.25">
      <c r="A15" s="3" t="s">
        <v>28</v>
      </c>
      <c r="B15" s="21">
        <f>IFERROR(VLOOKUP($A15,'[2]17.1'!$G$3:$O$162,2,FALSE),0)</f>
        <v>0</v>
      </c>
      <c r="C15" s="21">
        <f>IFERROR(VLOOKUP($A15,'[2]17.1'!$G$3:$O$162,3,FALSE),0)</f>
        <v>0</v>
      </c>
      <c r="D15" s="21">
        <f>IFERROR(VLOOKUP($A15,'[2]17.1'!$G$3:$O$162,4,FALSE),0)</f>
        <v>0</v>
      </c>
      <c r="E15" s="21">
        <f>IFERROR(VLOOKUP($A15,'[2]17.1'!$G$3:$O$162,5,FALSE),0)</f>
        <v>0</v>
      </c>
      <c r="F15" s="21">
        <f>IFERROR(VLOOKUP($A15,'[2]17.1'!$G$3:$O$162,6,FALSE),0)</f>
        <v>0</v>
      </c>
      <c r="G15" s="21">
        <f>IFERROR(VLOOKUP($A15,'[2]17.1'!$G$3:$O$162,7,FALSE),0)</f>
        <v>0</v>
      </c>
      <c r="H15" s="21">
        <f>IFERROR(VLOOKUP($A15,'[2]17.1'!$G$3:$O$162,8,FALSE),0)</f>
        <v>0</v>
      </c>
      <c r="I15" s="21"/>
      <c r="J15" s="21"/>
      <c r="K15" s="21"/>
      <c r="L15" s="21"/>
      <c r="M15" s="21"/>
      <c r="N15" s="19">
        <f t="shared" si="0"/>
        <v>0</v>
      </c>
    </row>
    <row r="16" spans="1:14" x14ac:dyDescent="0.25">
      <c r="A16" s="3" t="s">
        <v>27</v>
      </c>
      <c r="B16" s="21">
        <f>IFERROR(VLOOKUP($A16,'[2]17.1'!$G$3:$O$162,2,FALSE),0)</f>
        <v>0</v>
      </c>
      <c r="C16" s="21">
        <f>IFERROR(VLOOKUP($A16,'[2]17.1'!$G$3:$O$162,3,FALSE),0)</f>
        <v>0</v>
      </c>
      <c r="D16" s="21">
        <f>IFERROR(VLOOKUP($A16,'[2]17.1'!$G$3:$O$162,4,FALSE),0)</f>
        <v>0</v>
      </c>
      <c r="E16" s="21">
        <f>IFERROR(VLOOKUP($A16,'[2]17.1'!$G$3:$O$162,5,FALSE),0)</f>
        <v>0</v>
      </c>
      <c r="F16" s="21">
        <f>IFERROR(VLOOKUP($A16,'[2]17.1'!$G$3:$O$162,6,FALSE),0)</f>
        <v>0</v>
      </c>
      <c r="G16" s="21">
        <f>IFERROR(VLOOKUP($A16,'[2]17.1'!$G$3:$O$162,7,FALSE),0)</f>
        <v>0</v>
      </c>
      <c r="H16" s="21">
        <f>IFERROR(VLOOKUP($A16,'[2]17.1'!$G$3:$O$162,8,FALSE),0)</f>
        <v>0</v>
      </c>
      <c r="I16" s="21"/>
      <c r="J16" s="21"/>
      <c r="K16" s="21"/>
      <c r="L16" s="21"/>
      <c r="M16" s="21"/>
      <c r="N16" s="19">
        <f t="shared" si="0"/>
        <v>0</v>
      </c>
    </row>
    <row r="17" spans="1:14" ht="15.75" thickBot="1" x14ac:dyDescent="0.3">
      <c r="A17" s="3" t="s">
        <v>5</v>
      </c>
      <c r="B17" s="21">
        <f>IFERROR(VLOOKUP($A17,'[2]17.1'!$G$3:$O$162,2,FALSE),0)</f>
        <v>0</v>
      </c>
      <c r="C17" s="21">
        <f>IFERROR(VLOOKUP($A17,'[2]17.1'!$G$3:$O$162,3,FALSE),0)</f>
        <v>0</v>
      </c>
      <c r="D17" s="21">
        <f>IFERROR(VLOOKUP($A17,'[2]17.1'!$G$3:$O$162,4,FALSE),0)</f>
        <v>0</v>
      </c>
      <c r="E17" s="21">
        <f>IFERROR(VLOOKUP($A17,'[2]17.1'!$G$3:$O$162,5,FALSE),0)</f>
        <v>0</v>
      </c>
      <c r="F17" s="21">
        <f>IFERROR(VLOOKUP($A17,'[2]17.1'!$G$3:$O$162,6,FALSE),0)</f>
        <v>1</v>
      </c>
      <c r="G17" s="21">
        <f>IFERROR(VLOOKUP($A17,'[2]17.1'!$G$3:$O$162,7,FALSE),0)</f>
        <v>0</v>
      </c>
      <c r="H17" s="21">
        <f>IFERROR(VLOOKUP($A17,'[2]17.1'!$G$3:$O$162,8,FALSE),0)</f>
        <v>0</v>
      </c>
      <c r="I17" s="21"/>
      <c r="J17" s="21"/>
      <c r="K17" s="21"/>
      <c r="L17" s="21"/>
      <c r="M17" s="21"/>
      <c r="N17" s="19">
        <f t="shared" si="0"/>
        <v>1</v>
      </c>
    </row>
    <row r="18" spans="1:14" x14ac:dyDescent="0.25">
      <c r="A18" s="23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hidden="1" x14ac:dyDescent="0.25">
      <c r="A19" s="3" t="s">
        <v>55</v>
      </c>
      <c r="B19" s="21">
        <f>IFERROR(VLOOKUP($A19,'[2]17.1'!$G$3:$O$162,2,FALSE),0)</f>
        <v>0</v>
      </c>
      <c r="C19" s="21">
        <f>IFERROR(VLOOKUP($A19,'[2]17.1'!$G$3:$O$162,3,FALSE),0)</f>
        <v>0</v>
      </c>
      <c r="D19" s="22">
        <f>IFERROR(VLOOKUP($A19,'[2]17.1'!$G$3:$O$162,4,FALSE),0)</f>
        <v>0</v>
      </c>
      <c r="E19" s="22">
        <f>IFERROR(VLOOKUP($A19,'[2]17.1'!$G$3:$O$162,5,FALSE),0)</f>
        <v>0</v>
      </c>
      <c r="F19" s="22">
        <f>IFERROR(VLOOKUP($A19,'[2]17.1'!$G$3:$O$162,6,FALSE),0)</f>
        <v>0</v>
      </c>
      <c r="G19" s="22">
        <f>IFERROR(VLOOKUP($A19,'[2]17.1'!$G$3:$O$162,7,FALSE),0)</f>
        <v>0</v>
      </c>
      <c r="H19" s="22">
        <f>IFERROR(VLOOKUP($A19,'[2]17.1'!$G$3:$O$162,8,FALSE),0)</f>
        <v>0</v>
      </c>
      <c r="I19" s="22"/>
      <c r="J19" s="22"/>
      <c r="K19" s="22"/>
      <c r="L19" s="22"/>
      <c r="M19" s="22"/>
      <c r="N19" s="22">
        <f>SUM(B19:M19)</f>
        <v>0</v>
      </c>
    </row>
    <row r="20" spans="1:14" hidden="1" x14ac:dyDescent="0.25">
      <c r="A20" s="3" t="s">
        <v>56</v>
      </c>
      <c r="B20" s="21">
        <f>IFERROR(VLOOKUP($A20,'[2]17.1'!$G$3:$O$162,2,FALSE),0)</f>
        <v>0</v>
      </c>
      <c r="C20" s="21">
        <f>IFERROR(VLOOKUP($A20,'[2]17.1'!$G$3:$O$162,3,FALSE),0)</f>
        <v>0</v>
      </c>
      <c r="D20" s="22">
        <f>IFERROR(VLOOKUP($A20,'[2]17.1'!$G$3:$O$162,4,FALSE),0)</f>
        <v>0</v>
      </c>
      <c r="E20" s="22">
        <f>IFERROR(VLOOKUP($A20,'[2]17.1'!$G$3:$O$162,5,FALSE),0)</f>
        <v>0</v>
      </c>
      <c r="F20" s="22">
        <f>IFERROR(VLOOKUP($A20,'[2]17.1'!$G$3:$O$162,6,FALSE),0)</f>
        <v>0</v>
      </c>
      <c r="G20" s="22">
        <f>IFERROR(VLOOKUP($A20,'[2]17.1'!$G$3:$O$162,7,FALSE),0)</f>
        <v>0</v>
      </c>
      <c r="H20" s="22">
        <f>IFERROR(VLOOKUP($A20,'[2]17.1'!$G$3:$O$162,8,FALSE),0)</f>
        <v>0</v>
      </c>
      <c r="I20" s="22"/>
      <c r="J20" s="22"/>
      <c r="K20" s="22"/>
      <c r="L20" s="22"/>
      <c r="M20" s="22"/>
      <c r="N20" s="22">
        <f t="shared" ref="N20:N27" si="1">SUM(B20:M20)</f>
        <v>0</v>
      </c>
    </row>
    <row r="21" spans="1:14" hidden="1" x14ac:dyDescent="0.25">
      <c r="A21" s="3" t="s">
        <v>57</v>
      </c>
      <c r="B21" s="21">
        <f>IFERROR(VLOOKUP($A21,'[2]17.1'!$G$3:$O$162,2,FALSE),0)</f>
        <v>0</v>
      </c>
      <c r="C21" s="21">
        <f>IFERROR(VLOOKUP($A21,'[2]17.1'!$G$3:$O$162,3,FALSE),0)</f>
        <v>0</v>
      </c>
      <c r="D21" s="22">
        <f>IFERROR(VLOOKUP($A21,'[2]17.1'!$G$3:$O$162,4,FALSE),0)</f>
        <v>0</v>
      </c>
      <c r="E21" s="22">
        <f>IFERROR(VLOOKUP($A21,'[2]17.1'!$G$3:$O$162,5,FALSE),0)</f>
        <v>0</v>
      </c>
      <c r="F21" s="22">
        <f>IFERROR(VLOOKUP($A21,'[2]17.1'!$G$3:$O$162,6,FALSE),0)</f>
        <v>0</v>
      </c>
      <c r="G21" s="22">
        <f>IFERROR(VLOOKUP($A21,'[2]17.1'!$G$3:$O$162,7,FALSE),0)</f>
        <v>0</v>
      </c>
      <c r="H21" s="22">
        <f>IFERROR(VLOOKUP($A21,'[2]17.1'!$G$3:$O$162,8,FALSE),0)</f>
        <v>0</v>
      </c>
      <c r="I21" s="22"/>
      <c r="J21" s="22"/>
      <c r="K21" s="22"/>
      <c r="L21" s="22"/>
      <c r="M21" s="22"/>
      <c r="N21" s="22">
        <f t="shared" si="1"/>
        <v>0</v>
      </c>
    </row>
    <row r="22" spans="1:14" hidden="1" x14ac:dyDescent="0.25">
      <c r="A22" s="3" t="s">
        <v>35</v>
      </c>
      <c r="B22" s="21">
        <f>IFERROR(VLOOKUP($A22,'[2]17.1'!$G$3:$O$162,2,FALSE),0)</f>
        <v>0</v>
      </c>
      <c r="C22" s="21">
        <f>IFERROR(VLOOKUP($A22,'[2]17.1'!$G$3:$O$162,3,FALSE),0)</f>
        <v>0</v>
      </c>
      <c r="D22" s="21">
        <f>IFERROR(VLOOKUP($A22,'[2]17.1'!$G$3:$O$162,4,FALSE),0)</f>
        <v>0</v>
      </c>
      <c r="E22" s="21">
        <f>IFERROR(VLOOKUP($A22,'[2]17.1'!$G$3:$O$162,5,FALSE),0)</f>
        <v>0</v>
      </c>
      <c r="F22" s="21">
        <f>IFERROR(VLOOKUP($A22,'[2]17.1'!$G$3:$O$162,6,FALSE),0)</f>
        <v>0</v>
      </c>
      <c r="G22" s="21">
        <f>IFERROR(VLOOKUP($A22,'[2]17.1'!$G$3:$O$162,7,FALSE),0)</f>
        <v>0</v>
      </c>
      <c r="H22" s="21">
        <f>IFERROR(VLOOKUP($A22,'[2]17.1'!$G$3:$O$162,8,FALSE),0)</f>
        <v>0</v>
      </c>
      <c r="I22" s="21"/>
      <c r="J22" s="21"/>
      <c r="K22" s="21"/>
      <c r="L22" s="21"/>
      <c r="M22" s="21"/>
      <c r="N22" s="22">
        <f t="shared" si="1"/>
        <v>0</v>
      </c>
    </row>
    <row r="23" spans="1:14" x14ac:dyDescent="0.25">
      <c r="A23" s="3" t="s">
        <v>36</v>
      </c>
      <c r="B23" s="21">
        <f>IFERROR(VLOOKUP($A23,'[2]17.1'!$G$3:$O$162,2,FALSE),0)</f>
        <v>0</v>
      </c>
      <c r="C23" s="21">
        <f>IFERROR(VLOOKUP($A23,'[2]17.1'!$G$3:$O$162,3,FALSE),0)</f>
        <v>0</v>
      </c>
      <c r="D23" s="21">
        <f>IFERROR(VLOOKUP($A23,'[2]17.1'!$G$3:$O$162,4,FALSE),0)</f>
        <v>0</v>
      </c>
      <c r="E23" s="21">
        <f>IFERROR(VLOOKUP($A23,'[2]17.1'!$G$3:$O$162,5,FALSE),0)</f>
        <v>0</v>
      </c>
      <c r="F23" s="21">
        <f>IFERROR(VLOOKUP($A23,'[2]17.1'!$G$3:$O$162,6,FALSE),0)</f>
        <v>0</v>
      </c>
      <c r="G23" s="21">
        <f>IFERROR(VLOOKUP($A23,'[2]17.1'!$G$3:$O$162,7,FALSE),0)</f>
        <v>0</v>
      </c>
      <c r="H23" s="21">
        <f>IFERROR(VLOOKUP($A23,'[2]17.1'!$G$3:$O$162,8,FALSE),0)</f>
        <v>0</v>
      </c>
      <c r="I23" s="21"/>
      <c r="J23" s="21"/>
      <c r="K23" s="21"/>
      <c r="L23" s="21"/>
      <c r="M23" s="21"/>
      <c r="N23" s="22">
        <f t="shared" si="1"/>
        <v>0</v>
      </c>
    </row>
    <row r="24" spans="1:14" x14ac:dyDescent="0.25">
      <c r="A24" s="3" t="s">
        <v>37</v>
      </c>
      <c r="B24" s="21">
        <f>IFERROR(VLOOKUP($A24,'[2]17.1'!$G$3:$O$162,2,FALSE),0)</f>
        <v>0</v>
      </c>
      <c r="C24" s="21">
        <f>IFERROR(VLOOKUP($A24,'[2]17.1'!$G$3:$O$162,3,FALSE),0)</f>
        <v>0</v>
      </c>
      <c r="D24" s="21">
        <f>IFERROR(VLOOKUP($A24,'[2]17.1'!$G$3:$O$162,4,FALSE),0)</f>
        <v>0</v>
      </c>
      <c r="E24" s="21">
        <f>IFERROR(VLOOKUP($A24,'[2]17.1'!$G$3:$O$162,5,FALSE),0)</f>
        <v>0</v>
      </c>
      <c r="F24" s="21">
        <f>IFERROR(VLOOKUP($A24,'[2]17.1'!$G$3:$O$162,6,FALSE),0)</f>
        <v>0</v>
      </c>
      <c r="G24" s="21">
        <f>IFERROR(VLOOKUP($A24,'[2]17.1'!$G$3:$O$162,7,FALSE),0)</f>
        <v>0</v>
      </c>
      <c r="H24" s="21">
        <f>IFERROR(VLOOKUP($A24,'[2]17.1'!$G$3:$O$162,8,FALSE),0)</f>
        <v>0</v>
      </c>
      <c r="I24" s="21"/>
      <c r="J24" s="21"/>
      <c r="K24" s="21"/>
      <c r="L24" s="21"/>
      <c r="M24" s="21"/>
      <c r="N24" s="22">
        <f t="shared" si="1"/>
        <v>0</v>
      </c>
    </row>
    <row r="25" spans="1:14" x14ac:dyDescent="0.25">
      <c r="A25" s="3" t="s">
        <v>38</v>
      </c>
      <c r="B25" s="21">
        <f>IFERROR(VLOOKUP($A25,'[2]17.1'!$G$3:$O$162,2,FALSE),0)</f>
        <v>0</v>
      </c>
      <c r="C25" s="21">
        <f>IFERROR(VLOOKUP($A25,'[2]17.1'!$G$3:$O$162,3,FALSE),0)</f>
        <v>0</v>
      </c>
      <c r="D25" s="21">
        <f>IFERROR(VLOOKUP($A25,'[2]17.1'!$G$3:$O$162,4,FALSE),0)</f>
        <v>0</v>
      </c>
      <c r="E25" s="21">
        <f>IFERROR(VLOOKUP($A25,'[2]17.1'!$G$3:$O$162,5,FALSE),0)</f>
        <v>0</v>
      </c>
      <c r="F25" s="21">
        <f>IFERROR(VLOOKUP($A25,'[2]17.1'!$G$3:$O$162,6,FALSE),0)</f>
        <v>0</v>
      </c>
      <c r="G25" s="21">
        <f>IFERROR(VLOOKUP($A25,'[2]17.1'!$G$3:$O$162,7,FALSE),0)</f>
        <v>0</v>
      </c>
      <c r="H25" s="21">
        <f>IFERROR(VLOOKUP($A25,'[2]17.1'!$G$3:$O$162,8,FALSE),0)</f>
        <v>0</v>
      </c>
      <c r="I25" s="21"/>
      <c r="J25" s="21"/>
      <c r="K25" s="21"/>
      <c r="L25" s="21"/>
      <c r="M25" s="21"/>
      <c r="N25" s="22">
        <f t="shared" si="1"/>
        <v>0</v>
      </c>
    </row>
    <row r="26" spans="1:14" x14ac:dyDescent="0.25">
      <c r="A26" s="3" t="s">
        <v>39</v>
      </c>
      <c r="B26" s="21">
        <f>IFERROR(VLOOKUP($A26,'[2]17.1'!$G$3:$O$162,2,FALSE),0)</f>
        <v>0</v>
      </c>
      <c r="C26" s="21">
        <f>IFERROR(VLOOKUP($A26,'[2]17.1'!$G$3:$O$162,3,FALSE),0)</f>
        <v>0</v>
      </c>
      <c r="D26" s="21">
        <f>IFERROR(VLOOKUP($A26,'[2]17.1'!$G$3:$O$162,4,FALSE),0)</f>
        <v>0</v>
      </c>
      <c r="E26" s="21">
        <f>IFERROR(VLOOKUP($A26,'[2]17.1'!$G$3:$O$162,5,FALSE),0)</f>
        <v>0</v>
      </c>
      <c r="F26" s="21">
        <f>IFERROR(VLOOKUP($A26,'[2]17.1'!$G$3:$O$162,6,FALSE),0)</f>
        <v>0</v>
      </c>
      <c r="G26" s="21">
        <f>IFERROR(VLOOKUP($A26,'[2]17.1'!$G$3:$O$162,7,FALSE),0)</f>
        <v>0</v>
      </c>
      <c r="H26" s="21">
        <f>IFERROR(VLOOKUP($A26,'[2]17.1'!$G$3:$O$162,8,FALSE),0)</f>
        <v>0</v>
      </c>
      <c r="I26" s="21"/>
      <c r="J26" s="21"/>
      <c r="K26" s="21"/>
      <c r="L26" s="21"/>
      <c r="M26" s="21"/>
      <c r="N26" s="22">
        <f t="shared" si="1"/>
        <v>0</v>
      </c>
    </row>
    <row r="27" spans="1:14" x14ac:dyDescent="0.25">
      <c r="A27" s="3" t="s">
        <v>40</v>
      </c>
      <c r="B27" s="21">
        <f>IFERROR(VLOOKUP($A27,'[2]17.1'!$G$3:$O$162,2,FALSE),0)</f>
        <v>0</v>
      </c>
      <c r="C27" s="21">
        <f>IFERROR(VLOOKUP($A27,'[2]17.1'!$G$3:$O$162,3,FALSE),0)</f>
        <v>0</v>
      </c>
      <c r="D27" s="21">
        <f>IFERROR(VLOOKUP($A27,'[2]17.1'!$G$3:$O$162,4,FALSE),0)</f>
        <v>0</v>
      </c>
      <c r="E27" s="21">
        <f>IFERROR(VLOOKUP($A27,'[2]17.1'!$G$3:$O$162,5,FALSE),0)</f>
        <v>0</v>
      </c>
      <c r="F27" s="21">
        <f>IFERROR(VLOOKUP($A27,'[2]17.1'!$G$3:$O$162,6,FALSE),0)</f>
        <v>0</v>
      </c>
      <c r="G27" s="21">
        <f>IFERROR(VLOOKUP($A27,'[2]17.1'!$G$3:$O$162,7,FALSE),0)</f>
        <v>0</v>
      </c>
      <c r="H27" s="21">
        <f>IFERROR(VLOOKUP($A27,'[2]17.1'!$G$3:$O$162,8,FALSE),0)</f>
        <v>0</v>
      </c>
      <c r="I27" s="21"/>
      <c r="J27" s="21"/>
      <c r="K27" s="21"/>
      <c r="L27" s="21"/>
      <c r="M27" s="21"/>
      <c r="N27" s="22">
        <f t="shared" si="1"/>
        <v>0</v>
      </c>
    </row>
    <row r="28" spans="1:14" x14ac:dyDescent="0.25">
      <c r="A28" s="3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2"/>
    </row>
    <row r="29" spans="1:14" x14ac:dyDescent="0.25">
      <c r="A29" s="3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2"/>
    </row>
    <row r="30" spans="1:14" x14ac:dyDescent="0.25">
      <c r="A30" s="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2"/>
    </row>
    <row r="31" spans="1:14" x14ac:dyDescent="0.25">
      <c r="A31" s="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2"/>
    </row>
    <row r="32" spans="1:14" x14ac:dyDescent="0.25">
      <c r="A32" s="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2"/>
    </row>
    <row r="33" spans="1:14" x14ac:dyDescent="0.25">
      <c r="A33" s="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2"/>
    </row>
    <row r="34" spans="1:14" x14ac:dyDescent="0.25">
      <c r="A34" s="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2"/>
    </row>
    <row r="35" spans="1:14" x14ac:dyDescent="0.25">
      <c r="A35" s="3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2"/>
    </row>
    <row r="36" spans="1:14" x14ac:dyDescent="0.25">
      <c r="A36" s="3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2"/>
    </row>
    <row r="37" spans="1:14" x14ac:dyDescent="0.25">
      <c r="A37" s="3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2"/>
    </row>
    <row r="38" spans="1:14" x14ac:dyDescent="0.25">
      <c r="A38" s="3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2"/>
    </row>
    <row r="39" spans="1:14" x14ac:dyDescent="0.25">
      <c r="A39" s="3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2"/>
    </row>
    <row r="40" spans="1:14" x14ac:dyDescent="0.25">
      <c r="A40" s="3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2"/>
    </row>
    <row r="41" spans="1:14" ht="15.75" thickBot="1" x14ac:dyDescent="0.3"/>
    <row r="42" spans="1:14" x14ac:dyDescent="0.25">
      <c r="A42" s="39" t="s">
        <v>0</v>
      </c>
      <c r="B42" s="42" t="s">
        <v>123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4"/>
    </row>
    <row r="43" spans="1:14" ht="15.75" thickBot="1" x14ac:dyDescent="0.3">
      <c r="A43" s="40"/>
      <c r="B43" s="45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7"/>
    </row>
    <row r="44" spans="1:14" ht="15.75" thickBot="1" x14ac:dyDescent="0.3">
      <c r="A44" s="41"/>
      <c r="B44" s="7" t="s">
        <v>9</v>
      </c>
      <c r="C44" s="8" t="s">
        <v>10</v>
      </c>
      <c r="D44" s="9" t="s">
        <v>11</v>
      </c>
      <c r="E44" s="9" t="s">
        <v>12</v>
      </c>
      <c r="F44" s="9" t="s">
        <v>13</v>
      </c>
      <c r="G44" s="9" t="s">
        <v>14</v>
      </c>
      <c r="H44" s="9" t="s">
        <v>15</v>
      </c>
      <c r="I44" s="9" t="s">
        <v>16</v>
      </c>
      <c r="J44" s="9" t="s">
        <v>17</v>
      </c>
      <c r="K44" s="9" t="s">
        <v>18</v>
      </c>
      <c r="L44" s="9" t="s">
        <v>19</v>
      </c>
      <c r="M44" s="9" t="s">
        <v>20</v>
      </c>
      <c r="N44" s="10" t="s">
        <v>29</v>
      </c>
    </row>
    <row r="45" spans="1:14" x14ac:dyDescent="0.25">
      <c r="A45" s="1" t="s">
        <v>2</v>
      </c>
      <c r="B45" s="19">
        <f>IFERROR(VLOOKUP($A45,'[2]17.1'!$W$3:$AE$162,2,FALSE),0)</f>
        <v>24</v>
      </c>
      <c r="C45" s="19">
        <f>IFERROR(VLOOKUP($A45,'[2]17.1'!$W$3:$AE$162,3,FALSE),0)</f>
        <v>136</v>
      </c>
      <c r="D45" s="19">
        <f>IFERROR(VLOOKUP($A45,'[2]17.1'!$W$3:$AE$162,4,FALSE),0)</f>
        <v>1</v>
      </c>
      <c r="E45" s="19">
        <f>IFERROR(VLOOKUP($A45,'[2]17.1'!$W$3:$AE$162,5,FALSE),0)</f>
        <v>15</v>
      </c>
      <c r="F45" s="19">
        <f>IFERROR(VLOOKUP($A45,'[2]17.1'!$W$3:$AE$162,6,FALSE),0)</f>
        <v>15</v>
      </c>
      <c r="G45" s="19">
        <f>IFERROR(VLOOKUP($A45,'[2]17.1'!$W$3:$AE$162,7,FALSE),0)</f>
        <v>13</v>
      </c>
      <c r="H45" s="19">
        <f>IFERROR(VLOOKUP($A45,'[2]17.1'!$W$3:$AE$162,8,FALSE),0)</f>
        <v>27</v>
      </c>
      <c r="I45" s="19"/>
      <c r="J45" s="19"/>
      <c r="K45" s="19"/>
      <c r="L45" s="19"/>
      <c r="M45" s="19"/>
      <c r="N45" s="19">
        <f>SUM(B45:M45)</f>
        <v>231</v>
      </c>
    </row>
    <row r="46" spans="1:14" x14ac:dyDescent="0.25">
      <c r="A46" s="1" t="s">
        <v>102</v>
      </c>
      <c r="B46" s="19">
        <f>IFERROR(VLOOKUP($A46,'[2]17.1'!$W$3:$AE$162,2,FALSE),0)</f>
        <v>0</v>
      </c>
      <c r="C46" s="19">
        <f>IFERROR(VLOOKUP($A46,'[2]17.1'!$W$3:$AE$162,3,FALSE),0)</f>
        <v>0</v>
      </c>
      <c r="D46" s="19">
        <f>IFERROR(VLOOKUP($A46,'[2]17.1'!$W$3:$AE$162,4,FALSE),0)</f>
        <v>0</v>
      </c>
      <c r="E46" s="19">
        <f>IFERROR(VLOOKUP($A46,'[2]17.1'!$W$3:$AE$162,5,FALSE),0)</f>
        <v>15</v>
      </c>
      <c r="F46" s="19">
        <f>IFERROR(VLOOKUP($A46,'[2]17.1'!$W$3:$AE$162,6,FALSE),0)</f>
        <v>6</v>
      </c>
      <c r="G46" s="19">
        <f>IFERROR(VLOOKUP($A46,'[2]17.1'!$W$3:$AE$162,7,FALSE),0)</f>
        <v>24</v>
      </c>
      <c r="H46" s="19">
        <f>IFERROR(VLOOKUP($A46,'[2]17.1'!$W$3:$AE$162,8,FALSE),0)</f>
        <v>2</v>
      </c>
      <c r="I46" s="19"/>
      <c r="J46" s="19"/>
      <c r="K46" s="19"/>
      <c r="L46" s="19"/>
      <c r="M46" s="19"/>
      <c r="N46" s="19">
        <f t="shared" ref="N46:N58" si="2">SUM(B46:M46)</f>
        <v>47</v>
      </c>
    </row>
    <row r="47" spans="1:14" x14ac:dyDescent="0.25">
      <c r="A47" s="2" t="s">
        <v>3</v>
      </c>
      <c r="B47" s="19">
        <f>IFERROR(VLOOKUP($A47,'[2]17.1'!$W$3:$AE$162,2,FALSE),0)</f>
        <v>104</v>
      </c>
      <c r="C47" s="19">
        <f>IFERROR(VLOOKUP($A47,'[2]17.1'!$W$3:$AE$162,3,FALSE),0)</f>
        <v>29</v>
      </c>
      <c r="D47" s="19">
        <f>IFERROR(VLOOKUP($A47,'[2]17.1'!$W$3:$AE$162,4,FALSE),0)</f>
        <v>42</v>
      </c>
      <c r="E47" s="19">
        <f>IFERROR(VLOOKUP($A47,'[2]17.1'!$W$3:$AE$162,5,FALSE),0)</f>
        <v>29</v>
      </c>
      <c r="F47" s="19">
        <f>IFERROR(VLOOKUP($A47,'[2]17.1'!$W$3:$AE$162,6,FALSE),0)</f>
        <v>19</v>
      </c>
      <c r="G47" s="19">
        <f>IFERROR(VLOOKUP($A47,'[2]17.1'!$W$3:$AE$162,7,FALSE),0)</f>
        <v>20</v>
      </c>
      <c r="H47" s="19">
        <f>IFERROR(VLOOKUP($A47,'[2]17.1'!$W$3:$AE$162,8,FALSE),0)</f>
        <v>61</v>
      </c>
      <c r="I47" s="19"/>
      <c r="J47" s="19"/>
      <c r="K47" s="19"/>
      <c r="L47" s="19"/>
      <c r="M47" s="19"/>
      <c r="N47" s="19">
        <f t="shared" si="2"/>
        <v>304</v>
      </c>
    </row>
    <row r="48" spans="1:14" x14ac:dyDescent="0.25">
      <c r="A48" s="2" t="s">
        <v>30</v>
      </c>
      <c r="B48" s="19">
        <f>IFERROR(VLOOKUP($A48,'[2]17.1'!$W$3:$AE$162,2,FALSE),0)</f>
        <v>61</v>
      </c>
      <c r="C48" s="19">
        <f>IFERROR(VLOOKUP($A48,'[2]17.1'!$W$3:$AE$162,3,FALSE),0)</f>
        <v>0</v>
      </c>
      <c r="D48" s="19">
        <f>IFERROR(VLOOKUP($A48,'[2]17.1'!$W$3:$AE$162,4,FALSE),0)</f>
        <v>363</v>
      </c>
      <c r="E48" s="19">
        <f>IFERROR(VLOOKUP($A48,'[2]17.1'!$W$3:$AE$162,5,FALSE),0)</f>
        <v>2</v>
      </c>
      <c r="F48" s="19">
        <f>IFERROR(VLOOKUP($A48,'[2]17.1'!$W$3:$AE$162,6,FALSE),0)</f>
        <v>6</v>
      </c>
      <c r="G48" s="19">
        <f>IFERROR(VLOOKUP($A48,'[2]17.1'!$W$3:$AE$162,7,FALSE),0)</f>
        <v>1</v>
      </c>
      <c r="H48" s="19">
        <f>IFERROR(VLOOKUP($A48,'[2]17.1'!$W$3:$AE$162,8,FALSE),0)</f>
        <v>4</v>
      </c>
      <c r="I48" s="19"/>
      <c r="J48" s="19"/>
      <c r="K48" s="19"/>
      <c r="L48" s="19"/>
      <c r="M48" s="19"/>
      <c r="N48" s="19">
        <f t="shared" si="2"/>
        <v>437</v>
      </c>
    </row>
    <row r="49" spans="1:14" x14ac:dyDescent="0.25">
      <c r="A49" s="2" t="s">
        <v>31</v>
      </c>
      <c r="B49" s="19">
        <f>IFERROR(VLOOKUP($A49,'[2]17.1'!$W$3:$AE$162,2,FALSE),0)</f>
        <v>8</v>
      </c>
      <c r="C49" s="19">
        <f>IFERROR(VLOOKUP($A49,'[2]17.1'!$W$3:$AE$162,3,FALSE),0)</f>
        <v>0</v>
      </c>
      <c r="D49" s="19">
        <f>IFERROR(VLOOKUP($A49,'[2]17.1'!$W$3:$AE$162,4,FALSE),0)</f>
        <v>0</v>
      </c>
      <c r="E49" s="19">
        <f>IFERROR(VLOOKUP($A49,'[2]17.1'!$W$3:$AE$162,5,FALSE),0)</f>
        <v>0</v>
      </c>
      <c r="F49" s="19">
        <f>IFERROR(VLOOKUP($A49,'[2]17.1'!$W$3:$AE$162,6,FALSE),0)</f>
        <v>0</v>
      </c>
      <c r="G49" s="19">
        <f>IFERROR(VLOOKUP($A49,'[2]17.1'!$W$3:$AE$162,7,FALSE),0)</f>
        <v>0</v>
      </c>
      <c r="H49" s="19">
        <f>IFERROR(VLOOKUP($A49,'[2]17.1'!$W$3:$AE$162,8,FALSE),0)</f>
        <v>1</v>
      </c>
      <c r="I49" s="19"/>
      <c r="J49" s="19"/>
      <c r="K49" s="19"/>
      <c r="L49" s="19"/>
      <c r="M49" s="19"/>
      <c r="N49" s="19">
        <f t="shared" si="2"/>
        <v>9</v>
      </c>
    </row>
    <row r="50" spans="1:14" x14ac:dyDescent="0.25">
      <c r="A50" s="2" t="s">
        <v>32</v>
      </c>
      <c r="B50" s="19">
        <f>IFERROR(VLOOKUP($A50,'[2]17.1'!$W$3:$AE$162,2,FALSE),0)</f>
        <v>0</v>
      </c>
      <c r="C50" s="19">
        <f>IFERROR(VLOOKUP($A50,'[2]17.1'!$W$3:$AE$162,3,FALSE),0)</f>
        <v>0</v>
      </c>
      <c r="D50" s="19">
        <f>IFERROR(VLOOKUP($A50,'[2]17.1'!$W$3:$AE$162,4,FALSE),0)</f>
        <v>0</v>
      </c>
      <c r="E50" s="19">
        <f>IFERROR(VLOOKUP($A50,'[2]17.1'!$W$3:$AE$162,5,FALSE),0)</f>
        <v>0</v>
      </c>
      <c r="F50" s="19">
        <f>IFERROR(VLOOKUP($A50,'[2]17.1'!$W$3:$AE$162,6,FALSE),0)</f>
        <v>0</v>
      </c>
      <c r="G50" s="19">
        <f>IFERROR(VLOOKUP($A50,'[2]17.1'!$W$3:$AE$162,7,FALSE),0)</f>
        <v>5</v>
      </c>
      <c r="H50" s="19">
        <f>IFERROR(VLOOKUP($A50,'[2]17.1'!$W$3:$AE$162,8,FALSE),0)</f>
        <v>0</v>
      </c>
      <c r="I50" s="19"/>
      <c r="J50" s="19"/>
      <c r="K50" s="19"/>
      <c r="L50" s="19"/>
      <c r="M50" s="19"/>
      <c r="N50" s="19">
        <f t="shared" si="2"/>
        <v>5</v>
      </c>
    </row>
    <row r="51" spans="1:14" x14ac:dyDescent="0.25">
      <c r="A51" s="3" t="s">
        <v>8</v>
      </c>
      <c r="B51" s="19">
        <f>IFERROR(VLOOKUP($A51,'[2]17.1'!$W$3:$AE$162,2,FALSE),0)</f>
        <v>0</v>
      </c>
      <c r="C51" s="19">
        <f>IFERROR(VLOOKUP($A51,'[2]17.1'!$W$3:$AE$162,3,FALSE),0)</f>
        <v>37</v>
      </c>
      <c r="D51" s="20">
        <f>IFERROR(VLOOKUP($A51,'[2]17.1'!$W$3:$AE$162,4,FALSE),0)</f>
        <v>55</v>
      </c>
      <c r="E51" s="20">
        <f>IFERROR(VLOOKUP($A51,'[2]17.1'!$W$3:$AE$162,5,FALSE),0)</f>
        <v>127</v>
      </c>
      <c r="F51" s="20">
        <f>IFERROR(VLOOKUP($A51,'[2]17.1'!$W$3:$AE$162,6,FALSE),0)</f>
        <v>0</v>
      </c>
      <c r="G51" s="20">
        <f>IFERROR(VLOOKUP($A51,'[2]17.1'!$W$3:$AE$162,7,FALSE),0)</f>
        <v>0</v>
      </c>
      <c r="H51" s="20">
        <f>IFERROR(VLOOKUP($A51,'[2]17.1'!$W$3:$AE$162,8,FALSE),0)</f>
        <v>0</v>
      </c>
      <c r="I51" s="20"/>
      <c r="J51" s="20"/>
      <c r="K51" s="20"/>
      <c r="L51" s="20"/>
      <c r="M51" s="20"/>
      <c r="N51" s="19">
        <f t="shared" si="2"/>
        <v>219</v>
      </c>
    </row>
    <row r="52" spans="1:14" x14ac:dyDescent="0.25">
      <c r="A52" s="1" t="s">
        <v>33</v>
      </c>
      <c r="B52" s="19">
        <f>IFERROR(VLOOKUP($A52,'[2]17.1'!$W$3:$AE$162,2,FALSE),0)</f>
        <v>0</v>
      </c>
      <c r="C52" s="19">
        <f>IFERROR(VLOOKUP($A52,'[2]17.1'!$W$3:$AE$162,3,FALSE),0)</f>
        <v>2</v>
      </c>
      <c r="D52" s="19">
        <f>IFERROR(VLOOKUP($A52,'[2]17.1'!$W$3:$AE$162,4,FALSE),0)</f>
        <v>1</v>
      </c>
      <c r="E52" s="19">
        <f>IFERROR(VLOOKUP($A52,'[2]17.1'!$W$3:$AE$162,5,FALSE),0)</f>
        <v>8</v>
      </c>
      <c r="F52" s="19">
        <f>IFERROR(VLOOKUP($A52,'[2]17.1'!$W$3:$AE$162,6,FALSE),0)</f>
        <v>3</v>
      </c>
      <c r="G52" s="19">
        <f>IFERROR(VLOOKUP($A52,'[2]17.1'!$W$3:$AE$162,7,FALSE),0)</f>
        <v>0</v>
      </c>
      <c r="H52" s="19">
        <f>IFERROR(VLOOKUP($A52,'[2]17.1'!$W$3:$AE$162,8,FALSE),0)</f>
        <v>0</v>
      </c>
      <c r="I52" s="19"/>
      <c r="J52" s="19"/>
      <c r="K52" s="19"/>
      <c r="L52" s="19"/>
      <c r="M52" s="19"/>
      <c r="N52" s="19">
        <f t="shared" si="2"/>
        <v>14</v>
      </c>
    </row>
    <row r="53" spans="1:14" x14ac:dyDescent="0.25">
      <c r="A53" s="3" t="s">
        <v>7</v>
      </c>
      <c r="B53" s="19">
        <f>IFERROR(VLOOKUP($A53,'[2]17.1'!$W$3:$AE$162,2,FALSE),0)</f>
        <v>0</v>
      </c>
      <c r="C53" s="19">
        <f>IFERROR(VLOOKUP($A53,'[2]17.1'!$W$3:$AE$162,3,FALSE),0)</f>
        <v>0</v>
      </c>
      <c r="D53" s="20">
        <f>IFERROR(VLOOKUP($A53,'[2]17.1'!$W$3:$AE$162,4,FALSE),0)</f>
        <v>154</v>
      </c>
      <c r="E53" s="20">
        <f>IFERROR(VLOOKUP($A53,'[2]17.1'!$W$3:$AE$162,5,FALSE),0)</f>
        <v>0</v>
      </c>
      <c r="F53" s="20">
        <f>IFERROR(VLOOKUP($A53,'[2]17.1'!$W$3:$AE$162,6,FALSE),0)</f>
        <v>0</v>
      </c>
      <c r="G53" s="20">
        <f>IFERROR(VLOOKUP($A53,'[2]17.1'!$W$3:$AE$162,7,FALSE),0)</f>
        <v>0</v>
      </c>
      <c r="H53" s="20">
        <f>IFERROR(VLOOKUP($A53,'[2]17.1'!$W$3:$AE$162,8,FALSE),0)</f>
        <v>0</v>
      </c>
      <c r="I53" s="20"/>
      <c r="J53" s="20"/>
      <c r="K53" s="20"/>
      <c r="L53" s="20"/>
      <c r="M53" s="20"/>
      <c r="N53" s="19">
        <f t="shared" si="2"/>
        <v>154</v>
      </c>
    </row>
    <row r="54" spans="1:14" x14ac:dyDescent="0.25">
      <c r="A54" s="4" t="s">
        <v>6</v>
      </c>
      <c r="B54" s="19">
        <f>IFERROR(VLOOKUP($A54,'[2]17.1'!$W$3:$AE$162,2,FALSE),0)</f>
        <v>0</v>
      </c>
      <c r="C54" s="19">
        <f>IFERROR(VLOOKUP($A54,'[2]17.1'!$W$3:$AE$162,3,FALSE),0)</f>
        <v>0</v>
      </c>
      <c r="D54" s="20">
        <f>IFERROR(VLOOKUP($A54,'[2]17.1'!$W$3:$AE$162,4,FALSE),0)</f>
        <v>10</v>
      </c>
      <c r="E54" s="19">
        <f>IFERROR(VLOOKUP($A54,'[2]17.1'!$W$3:$AE$162,5,FALSE),0)</f>
        <v>9</v>
      </c>
      <c r="F54" s="19">
        <f>IFERROR(VLOOKUP($A54,'[2]17.1'!$W$3:$AE$162,6,FALSE),0)</f>
        <v>7</v>
      </c>
      <c r="G54" s="19">
        <f>IFERROR(VLOOKUP($A54,'[2]17.1'!$W$3:$AE$162,7,FALSE),0)</f>
        <v>8</v>
      </c>
      <c r="H54" s="19">
        <f>IFERROR(VLOOKUP($A54,'[2]17.1'!$W$3:$AE$162,8,FALSE),0)</f>
        <v>10</v>
      </c>
      <c r="I54" s="19"/>
      <c r="J54" s="19"/>
      <c r="K54" s="19"/>
      <c r="L54" s="19"/>
      <c r="M54" s="19"/>
      <c r="N54" s="19">
        <f t="shared" si="2"/>
        <v>44</v>
      </c>
    </row>
    <row r="55" spans="1:14" x14ac:dyDescent="0.25">
      <c r="A55" s="1" t="s">
        <v>4</v>
      </c>
      <c r="B55" s="19">
        <f>IFERROR(VLOOKUP($A55,'[2]17.1'!$W$3:$AE$162,2,FALSE),0)</f>
        <v>1</v>
      </c>
      <c r="C55" s="19">
        <f>IFERROR(VLOOKUP($A55,'[2]17.1'!$W$3:$AE$162,3,FALSE),0)</f>
        <v>0</v>
      </c>
      <c r="D55" s="20">
        <f>IFERROR(VLOOKUP($A55,'[2]17.1'!$W$3:$AE$162,4,FALSE),0)</f>
        <v>1</v>
      </c>
      <c r="E55" s="19">
        <f>IFERROR(VLOOKUP($A55,'[2]17.1'!$W$3:$AE$162,5,FALSE),0)</f>
        <v>0</v>
      </c>
      <c r="F55" s="19">
        <f>IFERROR(VLOOKUP($A55,'[2]17.1'!$W$3:$AE$162,6,FALSE),0)</f>
        <v>0</v>
      </c>
      <c r="G55" s="19">
        <f>IFERROR(VLOOKUP($A55,'[2]17.1'!$W$3:$AE$162,7,FALSE),0)</f>
        <v>3</v>
      </c>
      <c r="H55" s="19">
        <f>IFERROR(VLOOKUP($A55,'[2]17.1'!$W$3:$AE$162,8,FALSE),0)</f>
        <v>5</v>
      </c>
      <c r="I55" s="19"/>
      <c r="J55" s="19"/>
      <c r="K55" s="19"/>
      <c r="L55" s="19"/>
      <c r="M55" s="19"/>
      <c r="N55" s="19">
        <f t="shared" si="2"/>
        <v>10</v>
      </c>
    </row>
    <row r="56" spans="1:14" x14ac:dyDescent="0.25">
      <c r="A56" s="3" t="s">
        <v>28</v>
      </c>
      <c r="B56" s="21">
        <f>IFERROR(VLOOKUP($A56,'[2]17.1'!$W$3:$AE$162,2,FALSE),0)</f>
        <v>0</v>
      </c>
      <c r="C56" s="21">
        <f>IFERROR(VLOOKUP($A56,'[2]17.1'!$W$3:$AE$162,3,FALSE),0)</f>
        <v>0</v>
      </c>
      <c r="D56" s="21">
        <f>IFERROR(VLOOKUP($A56,'[2]17.1'!$W$3:$AE$162,4,FALSE),0)</f>
        <v>0</v>
      </c>
      <c r="E56" s="21">
        <f>IFERROR(VLOOKUP($A56,'[2]17.1'!$W$3:$AE$162,5,FALSE),0)</f>
        <v>0</v>
      </c>
      <c r="F56" s="21">
        <f>IFERROR(VLOOKUP($A56,'[2]17.1'!$W$3:$AE$162,6,FALSE),0)</f>
        <v>0</v>
      </c>
      <c r="G56" s="21">
        <f>IFERROR(VLOOKUP($A56,'[2]17.1'!$W$3:$AE$162,7,FALSE),0)</f>
        <v>0</v>
      </c>
      <c r="H56" s="21">
        <f>IFERROR(VLOOKUP($A56,'[2]17.1'!$W$3:$AE$162,8,FALSE),0)</f>
        <v>24</v>
      </c>
      <c r="I56" s="21"/>
      <c r="J56" s="21"/>
      <c r="K56" s="21"/>
      <c r="L56" s="21"/>
      <c r="M56" s="21"/>
      <c r="N56" s="19">
        <f t="shared" si="2"/>
        <v>24</v>
      </c>
    </row>
    <row r="57" spans="1:14" x14ac:dyDescent="0.25">
      <c r="A57" s="3" t="s">
        <v>27</v>
      </c>
      <c r="B57" s="21">
        <f>IFERROR(VLOOKUP($A57,'[2]17.1'!$W$3:$AE$162,2,FALSE),0)</f>
        <v>0</v>
      </c>
      <c r="C57" s="21">
        <f>IFERROR(VLOOKUP($A57,'[2]17.1'!$W$3:$AE$162,3,FALSE),0)</f>
        <v>0</v>
      </c>
      <c r="D57" s="21">
        <f>IFERROR(VLOOKUP($A57,'[2]17.1'!$W$3:$AE$162,4,FALSE),0)</f>
        <v>21</v>
      </c>
      <c r="E57" s="21">
        <f>IFERROR(VLOOKUP($A57,'[2]17.1'!$W$3:$AE$162,5,FALSE),0)</f>
        <v>0</v>
      </c>
      <c r="F57" s="21">
        <f>IFERROR(VLOOKUP($A57,'[2]17.1'!$W$3:$AE$162,6,FALSE),0)</f>
        <v>0</v>
      </c>
      <c r="G57" s="21">
        <f>IFERROR(VLOOKUP($A57,'[2]17.1'!$W$3:$AE$162,7,FALSE),0)</f>
        <v>0</v>
      </c>
      <c r="H57" s="21">
        <f>IFERROR(VLOOKUP($A57,'[2]17.1'!$W$3:$AE$162,8,FALSE),0)</f>
        <v>1</v>
      </c>
      <c r="I57" s="21"/>
      <c r="J57" s="21"/>
      <c r="K57" s="21"/>
      <c r="L57" s="21"/>
      <c r="M57" s="21"/>
      <c r="N57" s="19">
        <f t="shared" si="2"/>
        <v>22</v>
      </c>
    </row>
    <row r="58" spans="1:14" ht="15.75" thickBot="1" x14ac:dyDescent="0.3">
      <c r="A58" s="3" t="s">
        <v>5</v>
      </c>
      <c r="B58" s="21">
        <f>IFERROR(VLOOKUP($A58,'[2]17.1'!$W$3:$AE$162,2,FALSE),0)</f>
        <v>0</v>
      </c>
      <c r="C58" s="21">
        <f>IFERROR(VLOOKUP($A58,'[2]17.1'!$W$3:$AE$162,3,FALSE),0)</f>
        <v>0</v>
      </c>
      <c r="D58" s="21">
        <f>IFERROR(VLOOKUP($A58,'[2]17.1'!$W$3:$AE$162,4,FALSE),0)</f>
        <v>0</v>
      </c>
      <c r="E58" s="21">
        <f>IFERROR(VLOOKUP($A58,'[2]17.1'!$W$3:$AE$162,5,FALSE),0)</f>
        <v>0</v>
      </c>
      <c r="F58" s="21">
        <f>IFERROR(VLOOKUP($A58,'[2]17.1'!$W$3:$AE$162,6,FALSE),0)</f>
        <v>0</v>
      </c>
      <c r="G58" s="21">
        <f>IFERROR(VLOOKUP($A58,'[2]17.1'!$W$3:$AE$162,7,FALSE),0)</f>
        <v>3</v>
      </c>
      <c r="H58" s="21">
        <f>IFERROR(VLOOKUP($A58,'[2]17.1'!$W$3:$AE$162,8,FALSE),0)</f>
        <v>0</v>
      </c>
      <c r="I58" s="21"/>
      <c r="J58" s="21"/>
      <c r="K58" s="21"/>
      <c r="L58" s="21"/>
      <c r="M58" s="21"/>
      <c r="N58" s="19">
        <f t="shared" si="2"/>
        <v>3</v>
      </c>
    </row>
    <row r="59" spans="1:14" x14ac:dyDescent="0.25">
      <c r="A59" s="23" t="s">
        <v>34</v>
      </c>
      <c r="B59" s="48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50"/>
    </row>
    <row r="60" spans="1:14" hidden="1" x14ac:dyDescent="0.25">
      <c r="A60" s="3" t="s">
        <v>55</v>
      </c>
      <c r="B60" s="21">
        <f>IFERROR(VLOOKUP($A60,'[2]17.1'!$W$3:$AE$162,2,FALSE),0)</f>
        <v>0</v>
      </c>
      <c r="C60" s="21">
        <f>IFERROR(VLOOKUP($A60,'[2]17.1'!$W$3:$AE$162,3,FALSE),0)</f>
        <v>0</v>
      </c>
      <c r="D60" s="22">
        <f>IFERROR(VLOOKUP($A60,'[2]17.1'!$W$3:$AE$162,4,FALSE),0)</f>
        <v>0</v>
      </c>
      <c r="E60" s="22">
        <f>IFERROR(VLOOKUP($A60,'[2]17.1'!$W$3:$AE$162,5,FALSE),0)</f>
        <v>0</v>
      </c>
      <c r="F60" s="22">
        <f>IFERROR(VLOOKUP($A60,'[2]17.1'!$W$3:$AE$162,6,FALSE),0)</f>
        <v>0</v>
      </c>
      <c r="G60" s="22">
        <f>IFERROR(VLOOKUP($A60,'[2]17.1'!$W$3:$AE$162,7,FALSE),0)</f>
        <v>0</v>
      </c>
      <c r="H60" s="22">
        <f>IFERROR(VLOOKUP($A60,'[2]17.1'!$W$3:$AE$162,8,FALSE),0)</f>
        <v>0</v>
      </c>
      <c r="I60" s="22"/>
      <c r="J60" s="22"/>
      <c r="K60" s="22"/>
      <c r="L60" s="22"/>
      <c r="M60" s="22"/>
      <c r="N60" s="22">
        <f>SUM(B60:M60)</f>
        <v>0</v>
      </c>
    </row>
    <row r="61" spans="1:14" hidden="1" x14ac:dyDescent="0.25">
      <c r="A61" s="3" t="s">
        <v>56</v>
      </c>
      <c r="B61" s="21">
        <f>IFERROR(VLOOKUP($A61,'[2]17.1'!$W$3:$AE$162,2,FALSE),0)</f>
        <v>0</v>
      </c>
      <c r="C61" s="21">
        <f>IFERROR(VLOOKUP($A61,'[2]17.1'!$W$3:$AE$162,3,FALSE),0)</f>
        <v>0</v>
      </c>
      <c r="D61" s="22">
        <f>IFERROR(VLOOKUP($A61,'[2]17.1'!$W$3:$AE$162,4,FALSE),0)</f>
        <v>0</v>
      </c>
      <c r="E61" s="22">
        <f>IFERROR(VLOOKUP($A61,'[2]17.1'!$W$3:$AE$162,5,FALSE),0)</f>
        <v>0</v>
      </c>
      <c r="F61" s="22">
        <f>IFERROR(VLOOKUP($A61,'[2]17.1'!$W$3:$AE$162,6,FALSE),0)</f>
        <v>0</v>
      </c>
      <c r="G61" s="22">
        <f>IFERROR(VLOOKUP($A61,'[2]17.1'!$W$3:$AE$162,7,FALSE),0)</f>
        <v>0</v>
      </c>
      <c r="H61" s="22">
        <f>IFERROR(VLOOKUP($A61,'[2]17.1'!$W$3:$AE$162,8,FALSE),0)</f>
        <v>0</v>
      </c>
      <c r="I61" s="22"/>
      <c r="J61" s="22"/>
      <c r="K61" s="22"/>
      <c r="L61" s="22"/>
      <c r="M61" s="22"/>
      <c r="N61" s="22">
        <f t="shared" ref="N61:N68" si="3">SUM(B61:M61)</f>
        <v>0</v>
      </c>
    </row>
    <row r="62" spans="1:14" hidden="1" x14ac:dyDescent="0.25">
      <c r="A62" s="3" t="s">
        <v>57</v>
      </c>
      <c r="B62" s="21">
        <f>IFERROR(VLOOKUP($A62,'[2]17.1'!$W$3:$AE$162,2,FALSE),0)</f>
        <v>0</v>
      </c>
      <c r="C62" s="21">
        <f>IFERROR(VLOOKUP($A62,'[2]17.1'!$W$3:$AE$162,3,FALSE),0)</f>
        <v>0</v>
      </c>
      <c r="D62" s="22">
        <f>IFERROR(VLOOKUP($A62,'[2]17.1'!$W$3:$AE$162,4,FALSE),0)</f>
        <v>0</v>
      </c>
      <c r="E62" s="22">
        <f>IFERROR(VLOOKUP($A62,'[2]17.1'!$W$3:$AE$162,5,FALSE),0)</f>
        <v>0</v>
      </c>
      <c r="F62" s="22">
        <f>IFERROR(VLOOKUP($A62,'[2]17.1'!$W$3:$AE$162,6,FALSE),0)</f>
        <v>0</v>
      </c>
      <c r="G62" s="22">
        <f>IFERROR(VLOOKUP($A62,'[2]17.1'!$W$3:$AE$162,7,FALSE),0)</f>
        <v>0</v>
      </c>
      <c r="H62" s="22">
        <f>IFERROR(VLOOKUP($A62,'[2]17.1'!$W$3:$AE$162,8,FALSE),0)</f>
        <v>0</v>
      </c>
      <c r="I62" s="22"/>
      <c r="J62" s="22"/>
      <c r="K62" s="22"/>
      <c r="L62" s="22"/>
      <c r="M62" s="22"/>
      <c r="N62" s="22">
        <f t="shared" si="3"/>
        <v>0</v>
      </c>
    </row>
    <row r="63" spans="1:14" hidden="1" x14ac:dyDescent="0.25">
      <c r="A63" s="3" t="s">
        <v>35</v>
      </c>
      <c r="B63" s="21">
        <f>IFERROR(VLOOKUP($A63,'[2]17.1'!$W$3:$AE$162,2,FALSE),0)</f>
        <v>0</v>
      </c>
      <c r="C63" s="21">
        <f>IFERROR(VLOOKUP($A63,'[2]17.1'!$W$3:$AE$162,3,FALSE),0)</f>
        <v>0</v>
      </c>
      <c r="D63" s="21">
        <f>IFERROR(VLOOKUP($A63,'[2]17.1'!$W$3:$AE$162,4,FALSE),0)</f>
        <v>0</v>
      </c>
      <c r="E63" s="21">
        <f>IFERROR(VLOOKUP($A63,'[2]17.1'!$W$3:$AE$162,5,FALSE),0)</f>
        <v>0</v>
      </c>
      <c r="F63" s="21">
        <f>IFERROR(VLOOKUP($A63,'[2]17.1'!$W$3:$AE$162,6,FALSE),0)</f>
        <v>0</v>
      </c>
      <c r="G63" s="21">
        <f>IFERROR(VLOOKUP($A63,'[2]17.1'!$W$3:$AE$162,7,FALSE),0)</f>
        <v>0</v>
      </c>
      <c r="H63" s="21">
        <f>IFERROR(VLOOKUP($A63,'[2]17.1'!$W$3:$AE$162,8,FALSE),0)</f>
        <v>0</v>
      </c>
      <c r="I63" s="21"/>
      <c r="J63" s="21"/>
      <c r="K63" s="21"/>
      <c r="L63" s="21"/>
      <c r="M63" s="21"/>
      <c r="N63" s="22">
        <f t="shared" si="3"/>
        <v>0</v>
      </c>
    </row>
    <row r="64" spans="1:14" x14ac:dyDescent="0.25">
      <c r="A64" s="3" t="s">
        <v>36</v>
      </c>
      <c r="B64" s="21">
        <f>IFERROR(VLOOKUP($A64,'[2]17.1'!$W$3:$AE$162,2,FALSE),0)</f>
        <v>0</v>
      </c>
      <c r="C64" s="21">
        <f>IFERROR(VLOOKUP($A64,'[2]17.1'!$W$3:$AE$162,3,FALSE),0)</f>
        <v>0</v>
      </c>
      <c r="D64" s="21">
        <f>IFERROR(VLOOKUP($A64,'[2]17.1'!$W$3:$AE$162,4,FALSE),0)</f>
        <v>0</v>
      </c>
      <c r="E64" s="21">
        <f>IFERROR(VLOOKUP($A64,'[2]17.1'!$W$3:$AE$162,5,FALSE),0)</f>
        <v>0</v>
      </c>
      <c r="F64" s="21">
        <f>IFERROR(VLOOKUP($A64,'[2]17.1'!$W$3:$AE$162,6,FALSE),0)</f>
        <v>0</v>
      </c>
      <c r="G64" s="21">
        <f>IFERROR(VLOOKUP($A64,'[2]17.1'!$W$3:$AE$162,7,FALSE),0)</f>
        <v>0</v>
      </c>
      <c r="H64" s="21">
        <f>IFERROR(VLOOKUP($A64,'[2]17.1'!$W$3:$AE$162,8,FALSE),0)</f>
        <v>0</v>
      </c>
      <c r="I64" s="21"/>
      <c r="J64" s="21"/>
      <c r="K64" s="21"/>
      <c r="L64" s="21"/>
      <c r="M64" s="21"/>
      <c r="N64" s="22">
        <f t="shared" si="3"/>
        <v>0</v>
      </c>
    </row>
    <row r="65" spans="1:14" x14ac:dyDescent="0.25">
      <c r="A65" s="3" t="s">
        <v>37</v>
      </c>
      <c r="B65" s="21">
        <f>IFERROR(VLOOKUP($A65,'[2]17.1'!$W$3:$AE$162,2,FALSE),0)</f>
        <v>0</v>
      </c>
      <c r="C65" s="21">
        <f>IFERROR(VLOOKUP($A65,'[2]17.1'!$W$3:$AE$162,3,FALSE),0)</f>
        <v>0</v>
      </c>
      <c r="D65" s="21">
        <f>IFERROR(VLOOKUP($A65,'[2]17.1'!$W$3:$AE$162,4,FALSE),0)</f>
        <v>0</v>
      </c>
      <c r="E65" s="21">
        <f>IFERROR(VLOOKUP($A65,'[2]17.1'!$W$3:$AE$162,5,FALSE),0)</f>
        <v>0</v>
      </c>
      <c r="F65" s="21">
        <f>IFERROR(VLOOKUP($A65,'[2]17.1'!$W$3:$AE$162,6,FALSE),0)</f>
        <v>0</v>
      </c>
      <c r="G65" s="21">
        <f>IFERROR(VLOOKUP($A65,'[2]17.1'!$W$3:$AE$162,7,FALSE),0)</f>
        <v>0</v>
      </c>
      <c r="H65" s="21">
        <f>IFERROR(VLOOKUP($A65,'[2]17.1'!$W$3:$AE$162,8,FALSE),0)</f>
        <v>3</v>
      </c>
      <c r="I65" s="21"/>
      <c r="J65" s="21"/>
      <c r="K65" s="21"/>
      <c r="L65" s="21"/>
      <c r="M65" s="21"/>
      <c r="N65" s="22">
        <f t="shared" si="3"/>
        <v>3</v>
      </c>
    </row>
    <row r="66" spans="1:14" x14ac:dyDescent="0.25">
      <c r="A66" s="3" t="s">
        <v>38</v>
      </c>
      <c r="B66" s="21">
        <f>IFERROR(VLOOKUP($A66,'[2]17.1'!$W$3:$AE$162,2,FALSE),0)</f>
        <v>0</v>
      </c>
      <c r="C66" s="21">
        <f>IFERROR(VLOOKUP($A66,'[2]17.1'!$W$3:$AE$162,3,FALSE),0)</f>
        <v>0</v>
      </c>
      <c r="D66" s="21">
        <f>IFERROR(VLOOKUP($A66,'[2]17.1'!$W$3:$AE$162,4,FALSE),0)</f>
        <v>7</v>
      </c>
      <c r="E66" s="21">
        <f>IFERROR(VLOOKUP($A66,'[2]17.1'!$W$3:$AE$162,5,FALSE),0)</f>
        <v>15</v>
      </c>
      <c r="F66" s="21">
        <f>IFERROR(VLOOKUP($A66,'[2]17.1'!$W$3:$AE$162,6,FALSE),0)</f>
        <v>10</v>
      </c>
      <c r="G66" s="21">
        <f>IFERROR(VLOOKUP($A66,'[2]17.1'!$W$3:$AE$162,7,FALSE),0)</f>
        <v>10</v>
      </c>
      <c r="H66" s="21">
        <f>IFERROR(VLOOKUP($A66,'[2]17.1'!$W$3:$AE$162,8,FALSE),0)</f>
        <v>0</v>
      </c>
      <c r="I66" s="21"/>
      <c r="J66" s="21"/>
      <c r="K66" s="21"/>
      <c r="L66" s="21"/>
      <c r="M66" s="21"/>
      <c r="N66" s="22">
        <f t="shared" si="3"/>
        <v>42</v>
      </c>
    </row>
    <row r="67" spans="1:14" x14ac:dyDescent="0.25">
      <c r="A67" s="3" t="s">
        <v>39</v>
      </c>
      <c r="B67" s="21">
        <f>IFERROR(VLOOKUP($A67,'[2]17.1'!$W$3:$AE$162,2,FALSE),0)</f>
        <v>61</v>
      </c>
      <c r="C67" s="21">
        <f>IFERROR(VLOOKUP($A67,'[2]17.1'!$W$3:$AE$162,3,FALSE),0)</f>
        <v>0</v>
      </c>
      <c r="D67" s="21">
        <f>IFERROR(VLOOKUP($A67,'[2]17.1'!$W$3:$AE$162,4,FALSE),0)</f>
        <v>359</v>
      </c>
      <c r="E67" s="21">
        <f>IFERROR(VLOOKUP($A67,'[2]17.1'!$W$3:$AE$162,5,FALSE),0)</f>
        <v>0</v>
      </c>
      <c r="F67" s="21">
        <f>IFERROR(VLOOKUP($A67,'[2]17.1'!$W$3:$AE$162,6,FALSE),0)</f>
        <v>2</v>
      </c>
      <c r="G67" s="21">
        <f>IFERROR(VLOOKUP($A67,'[2]17.1'!$W$3:$AE$162,7,FALSE),0)</f>
        <v>0</v>
      </c>
      <c r="H67" s="21">
        <f>IFERROR(VLOOKUP($A67,'[2]17.1'!$W$3:$AE$162,8,FALSE),0)</f>
        <v>0</v>
      </c>
      <c r="I67" s="21"/>
      <c r="J67" s="21"/>
      <c r="K67" s="21"/>
      <c r="L67" s="21"/>
      <c r="M67" s="21"/>
      <c r="N67" s="22">
        <f t="shared" si="3"/>
        <v>422</v>
      </c>
    </row>
    <row r="68" spans="1:14" x14ac:dyDescent="0.25">
      <c r="A68" s="3" t="s">
        <v>40</v>
      </c>
      <c r="B68" s="21">
        <f>IFERROR(VLOOKUP($A68,'[2]17.1'!$W$3:$AE$162,2,FALSE),0)</f>
        <v>0</v>
      </c>
      <c r="C68" s="21">
        <f>IFERROR(VLOOKUP($A68,'[2]17.1'!$W$3:$AE$162,3,FALSE),0)</f>
        <v>0</v>
      </c>
      <c r="D68" s="21">
        <f>IFERROR(VLOOKUP($A68,'[2]17.1'!$W$3:$AE$162,4,FALSE),0)</f>
        <v>21</v>
      </c>
      <c r="E68" s="21">
        <f>IFERROR(VLOOKUP($A68,'[2]17.1'!$W$3:$AE$162,5,FALSE),0)</f>
        <v>0</v>
      </c>
      <c r="F68" s="21">
        <f>IFERROR(VLOOKUP($A68,'[2]17.1'!$W$3:$AE$162,6,FALSE),0)</f>
        <v>0</v>
      </c>
      <c r="G68" s="21">
        <f>IFERROR(VLOOKUP($A68,'[2]17.1'!$W$3:$AE$162,7,FALSE),0)</f>
        <v>0</v>
      </c>
      <c r="H68" s="21">
        <f>IFERROR(VLOOKUP($A68,'[2]17.1'!$W$3:$AE$162,8,FALSE),0)</f>
        <v>0</v>
      </c>
      <c r="I68" s="21"/>
      <c r="J68" s="21"/>
      <c r="K68" s="21"/>
      <c r="L68" s="21"/>
      <c r="M68" s="21"/>
      <c r="N68" s="22">
        <f t="shared" si="3"/>
        <v>21</v>
      </c>
    </row>
  </sheetData>
  <mergeCells count="6">
    <mergeCell ref="B59:N59"/>
    <mergeCell ref="A1:A3"/>
    <mergeCell ref="B1:N2"/>
    <mergeCell ref="B18:N18"/>
    <mergeCell ref="A42:A44"/>
    <mergeCell ref="B42:N43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18.42578125" bestFit="1" customWidth="1"/>
    <col min="7" max="7" width="13.8554687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bestFit="1" customWidth="1"/>
    <col min="16" max="16" width="10.7109375" bestFit="1" customWidth="1"/>
    <col min="17" max="17" width="9.85546875" bestFit="1" customWidth="1"/>
    <col min="18" max="18" width="8.85546875" bestFit="1" customWidth="1"/>
    <col min="19" max="19" width="12.7109375" bestFit="1" customWidth="1"/>
    <col min="20" max="20" width="7" bestFit="1" customWidth="1"/>
    <col min="21" max="21" width="9.28515625" bestFit="1" customWidth="1"/>
    <col min="22" max="22" width="9.5703125" bestFit="1" customWidth="1"/>
    <col min="23" max="23" width="11.7109375" bestFit="1" customWidth="1"/>
    <col min="24" max="24" width="10.85546875" bestFit="1" customWidth="1"/>
    <col min="25" max="25" width="7.140625" bestFit="1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8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0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33</v>
      </c>
      <c r="F4" s="31" t="s">
        <v>104</v>
      </c>
      <c r="G4" s="32">
        <v>13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0</v>
      </c>
      <c r="F5" s="31" t="s">
        <v>97</v>
      </c>
      <c r="G5" s="32">
        <v>331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0</v>
      </c>
      <c r="F6" s="31" t="s">
        <v>103</v>
      </c>
      <c r="G6" s="32">
        <v>3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0</v>
      </c>
      <c r="F7" s="31" t="s">
        <v>99</v>
      </c>
      <c r="G7" s="32">
        <v>347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0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0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0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0</v>
      </c>
      <c r="F11" s="31" t="s">
        <v>87</v>
      </c>
      <c r="G11" s="32">
        <v>1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0</v>
      </c>
      <c r="F12" s="31" t="s">
        <v>80</v>
      </c>
      <c r="G12" s="32">
        <v>0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0</v>
      </c>
      <c r="F13" s="31" t="s">
        <v>75</v>
      </c>
      <c r="G13" s="32">
        <v>293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0</v>
      </c>
      <c r="F14" s="31" t="s">
        <v>107</v>
      </c>
      <c r="G14" s="32">
        <v>0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0</v>
      </c>
      <c r="F15" s="31" t="s">
        <v>106</v>
      </c>
      <c r="G15" s="32">
        <v>0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17</v>
      </c>
      <c r="F16" s="31" t="s">
        <v>109</v>
      </c>
      <c r="G16" s="32">
        <v>0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0</v>
      </c>
      <c r="F17" s="31" t="s">
        <v>105</v>
      </c>
      <c r="G17" s="32">
        <v>0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65</v>
      </c>
      <c r="F18" s="31" t="s">
        <v>108</v>
      </c>
      <c r="G18" s="32">
        <v>0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0</v>
      </c>
      <c r="F19" s="31" t="s">
        <v>84</v>
      </c>
      <c r="G19" s="32">
        <v>12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0</v>
      </c>
      <c r="F20" s="31" t="s">
        <v>76</v>
      </c>
      <c r="G20" s="32">
        <v>0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0</v>
      </c>
      <c r="F21" s="31" t="s">
        <v>74</v>
      </c>
      <c r="G21" s="32">
        <v>38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0</v>
      </c>
      <c r="F22" s="31" t="s">
        <v>86</v>
      </c>
      <c r="G22" s="32">
        <v>0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0</v>
      </c>
      <c r="F23" s="31" t="s">
        <v>82</v>
      </c>
      <c r="G23" s="32">
        <v>3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0</v>
      </c>
      <c r="F24" s="31" t="s">
        <v>79</v>
      </c>
      <c r="G24" s="32">
        <v>0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0</v>
      </c>
      <c r="F25" s="31" t="s">
        <v>78</v>
      </c>
      <c r="G25" s="32">
        <v>0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0</v>
      </c>
      <c r="F26" s="31" t="s">
        <v>81</v>
      </c>
      <c r="G26" s="32">
        <v>0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0</v>
      </c>
      <c r="F27" s="31" t="s">
        <v>83</v>
      </c>
      <c r="G27" s="32">
        <v>0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0</v>
      </c>
      <c r="F28" s="31" t="s">
        <v>85</v>
      </c>
      <c r="G28" s="32">
        <v>0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0</v>
      </c>
      <c r="F29" s="31" t="s">
        <v>77</v>
      </c>
      <c r="G29" s="32">
        <v>0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0</v>
      </c>
      <c r="F30" s="31" t="s">
        <v>99</v>
      </c>
      <c r="G30" s="32">
        <v>347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0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37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0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0</v>
      </c>
      <c r="F35" s="31" t="s">
        <v>90</v>
      </c>
      <c r="G35" s="32">
        <v>0</v>
      </c>
      <c r="H35" s="32">
        <v>0</v>
      </c>
      <c r="I35" s="32">
        <v>33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8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41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0</v>
      </c>
      <c r="F36" s="31" t="s">
        <v>91</v>
      </c>
      <c r="G36" s="32">
        <v>0</v>
      </c>
      <c r="H36" s="32">
        <v>0</v>
      </c>
      <c r="I36" s="32">
        <v>65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17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82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0</v>
      </c>
      <c r="F37" s="31" t="s">
        <v>92</v>
      </c>
      <c r="G37" s="32">
        <v>0</v>
      </c>
      <c r="H37" s="32">
        <v>0</v>
      </c>
      <c r="I37" s="32">
        <v>37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37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0</v>
      </c>
      <c r="F38" s="31" t="s">
        <v>93</v>
      </c>
      <c r="G38" s="32">
        <v>0</v>
      </c>
      <c r="H38" s="32">
        <v>0</v>
      </c>
      <c r="I38" s="32">
        <v>43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3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46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0</v>
      </c>
      <c r="F39" s="31" t="s">
        <v>94</v>
      </c>
      <c r="G39" s="32">
        <v>1</v>
      </c>
      <c r="H39" s="32">
        <v>0</v>
      </c>
      <c r="I39" s="32">
        <v>34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6</v>
      </c>
      <c r="P39" s="32">
        <v>0</v>
      </c>
      <c r="Q39" s="32">
        <v>9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50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0</v>
      </c>
      <c r="F40" s="31" t="s">
        <v>95</v>
      </c>
      <c r="G40" s="32">
        <v>0</v>
      </c>
      <c r="H40" s="32">
        <v>0</v>
      </c>
      <c r="I40" s="32">
        <v>48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3</v>
      </c>
      <c r="P40" s="32">
        <v>0</v>
      </c>
      <c r="Q40" s="32">
        <v>4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55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0</v>
      </c>
      <c r="F41" s="31" t="s">
        <v>126</v>
      </c>
      <c r="G41" s="32">
        <v>0</v>
      </c>
      <c r="H41" s="32">
        <v>0</v>
      </c>
      <c r="I41" s="32">
        <v>33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3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36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0</v>
      </c>
      <c r="F42" s="31" t="s">
        <v>99</v>
      </c>
      <c r="G42" s="32">
        <v>1</v>
      </c>
      <c r="H42" s="32">
        <v>0</v>
      </c>
      <c r="I42" s="32">
        <v>293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12</v>
      </c>
      <c r="P42" s="32">
        <v>0</v>
      </c>
      <c r="Q42" s="32">
        <v>38</v>
      </c>
      <c r="R42" s="32">
        <v>0</v>
      </c>
      <c r="S42" s="32">
        <v>3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347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0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0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0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43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0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0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0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0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3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0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0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0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0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0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0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9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0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34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0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0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0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0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0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0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0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6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0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0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1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4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0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48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0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0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0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0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0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0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0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3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0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0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0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0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0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0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0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0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0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0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0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0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0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0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0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0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0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0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0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0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0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0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0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0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0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0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0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0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0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0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0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0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0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0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0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33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0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0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0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0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0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0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3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0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0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0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0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0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0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0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0</v>
      </c>
    </row>
  </sheetData>
  <pageMargins left="0.7" right="0.7" top="0.75" bottom="0.75" header="0.3" footer="0.3"/>
  <tableParts count="1">
    <tablePart r:id="rId4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22.140625" bestFit="1" customWidth="1"/>
    <col min="7" max="7" width="13.8554687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bestFit="1" customWidth="1"/>
    <col min="16" max="16" width="10.7109375" bestFit="1" customWidth="1"/>
    <col min="17" max="17" width="9.85546875" bestFit="1" customWidth="1"/>
    <col min="18" max="18" width="8.85546875" bestFit="1" customWidth="1"/>
    <col min="19" max="19" width="12.7109375" bestFit="1" customWidth="1"/>
    <col min="20" max="20" width="7" bestFit="1" customWidth="1"/>
    <col min="21" max="21" width="9.28515625" bestFit="1" customWidth="1"/>
    <col min="22" max="22" width="9.5703125" bestFit="1" customWidth="1"/>
    <col min="23" max="23" width="11.7109375" bestFit="1" customWidth="1"/>
    <col min="24" max="24" width="10.85546875" bestFit="1" customWidth="1"/>
    <col min="25" max="25" width="7.140625" bestFit="1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24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0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104</v>
      </c>
      <c r="F4" s="31" t="s">
        <v>104</v>
      </c>
      <c r="G4" s="32">
        <v>80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61</v>
      </c>
      <c r="F5" s="31" t="s">
        <v>97</v>
      </c>
      <c r="G5" s="32">
        <v>1492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8</v>
      </c>
      <c r="F6" s="31" t="s">
        <v>103</v>
      </c>
      <c r="G6" s="32">
        <v>439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0</v>
      </c>
      <c r="F7" s="31" t="s">
        <v>99</v>
      </c>
      <c r="G7" s="32">
        <v>2011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0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0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0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0</v>
      </c>
      <c r="F11" s="31" t="s">
        <v>87</v>
      </c>
      <c r="G11" s="32">
        <v>3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1</v>
      </c>
      <c r="F12" s="31" t="s">
        <v>80</v>
      </c>
      <c r="G12" s="32">
        <v>44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0</v>
      </c>
      <c r="F13" s="31" t="s">
        <v>75</v>
      </c>
      <c r="G13" s="32">
        <v>304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0</v>
      </c>
      <c r="F14" s="31" t="s">
        <v>107</v>
      </c>
      <c r="G14" s="32">
        <v>42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0</v>
      </c>
      <c r="F15" s="31" t="s">
        <v>106</v>
      </c>
      <c r="G15" s="32">
        <v>3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136</v>
      </c>
      <c r="F16" s="31" t="s">
        <v>109</v>
      </c>
      <c r="G16" s="32">
        <v>21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0</v>
      </c>
      <c r="F17" s="31" t="s">
        <v>105</v>
      </c>
      <c r="G17" s="32">
        <v>0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29</v>
      </c>
      <c r="F18" s="31" t="s">
        <v>108</v>
      </c>
      <c r="G18" s="32">
        <v>422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0</v>
      </c>
      <c r="F19" s="31" t="s">
        <v>84</v>
      </c>
      <c r="G19" s="32">
        <v>10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0</v>
      </c>
      <c r="F20" s="31" t="s">
        <v>76</v>
      </c>
      <c r="G20" s="32">
        <v>47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0</v>
      </c>
      <c r="F21" s="31" t="s">
        <v>74</v>
      </c>
      <c r="G21" s="32">
        <v>231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37</v>
      </c>
      <c r="F22" s="31" t="s">
        <v>86</v>
      </c>
      <c r="G22" s="32">
        <v>22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2</v>
      </c>
      <c r="F23" s="31" t="s">
        <v>82</v>
      </c>
      <c r="G23" s="32">
        <v>14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0</v>
      </c>
      <c r="F24" s="31" t="s">
        <v>79</v>
      </c>
      <c r="G24" s="32">
        <v>5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0</v>
      </c>
      <c r="F25" s="31" t="s">
        <v>78</v>
      </c>
      <c r="G25" s="32">
        <v>9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0</v>
      </c>
      <c r="F26" s="31" t="s">
        <v>81</v>
      </c>
      <c r="G26" s="32">
        <v>154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0</v>
      </c>
      <c r="F27" s="31" t="s">
        <v>83</v>
      </c>
      <c r="G27" s="32">
        <v>219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0</v>
      </c>
      <c r="F28" s="31" t="s">
        <v>85</v>
      </c>
      <c r="G28" s="32">
        <v>24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0</v>
      </c>
      <c r="F29" s="31" t="s">
        <v>77</v>
      </c>
      <c r="G29" s="32">
        <v>437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1</v>
      </c>
      <c r="F30" s="31" t="s">
        <v>99</v>
      </c>
      <c r="G30" s="32">
        <v>2011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0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42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363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0</v>
      </c>
      <c r="F35" s="31" t="s">
        <v>90</v>
      </c>
      <c r="G35" s="32">
        <v>0</v>
      </c>
      <c r="H35" s="32">
        <v>0</v>
      </c>
      <c r="I35" s="32">
        <v>104</v>
      </c>
      <c r="J35" s="32">
        <v>0</v>
      </c>
      <c r="K35" s="32">
        <v>0</v>
      </c>
      <c r="L35" s="32">
        <v>0</v>
      </c>
      <c r="M35" s="32">
        <v>0</v>
      </c>
      <c r="N35" s="32">
        <v>61</v>
      </c>
      <c r="O35" s="32">
        <v>1</v>
      </c>
      <c r="P35" s="32">
        <v>0</v>
      </c>
      <c r="Q35" s="32">
        <v>24</v>
      </c>
      <c r="R35" s="32">
        <v>0</v>
      </c>
      <c r="S35" s="32">
        <v>0</v>
      </c>
      <c r="T35" s="32">
        <v>0</v>
      </c>
      <c r="U35" s="32">
        <v>8</v>
      </c>
      <c r="V35" s="32">
        <v>0</v>
      </c>
      <c r="W35" s="32">
        <v>0</v>
      </c>
      <c r="X35" s="32">
        <v>0</v>
      </c>
      <c r="Y35" s="32">
        <v>61</v>
      </c>
      <c r="Z35" s="32">
        <v>259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55</v>
      </c>
      <c r="F36" s="31" t="s">
        <v>91</v>
      </c>
      <c r="G36" s="32">
        <v>0</v>
      </c>
      <c r="H36" s="32">
        <v>0</v>
      </c>
      <c r="I36" s="32">
        <v>29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136</v>
      </c>
      <c r="R36" s="32">
        <v>0</v>
      </c>
      <c r="S36" s="32">
        <v>2</v>
      </c>
      <c r="T36" s="32">
        <v>0</v>
      </c>
      <c r="U36" s="32">
        <v>0</v>
      </c>
      <c r="V36" s="32">
        <v>0</v>
      </c>
      <c r="W36" s="32">
        <v>37</v>
      </c>
      <c r="X36" s="32">
        <v>0</v>
      </c>
      <c r="Y36" s="32">
        <v>0</v>
      </c>
      <c r="Z36" s="32">
        <v>204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1</v>
      </c>
      <c r="F37" s="31" t="s">
        <v>92</v>
      </c>
      <c r="G37" s="32">
        <v>0</v>
      </c>
      <c r="H37" s="32">
        <v>10</v>
      </c>
      <c r="I37" s="32">
        <v>42</v>
      </c>
      <c r="J37" s="32">
        <v>7</v>
      </c>
      <c r="K37" s="32">
        <v>0</v>
      </c>
      <c r="L37" s="32">
        <v>21</v>
      </c>
      <c r="M37" s="32">
        <v>0</v>
      </c>
      <c r="N37" s="32">
        <v>359</v>
      </c>
      <c r="O37" s="32">
        <v>1</v>
      </c>
      <c r="P37" s="32">
        <v>0</v>
      </c>
      <c r="Q37" s="32">
        <v>1</v>
      </c>
      <c r="R37" s="32">
        <v>21</v>
      </c>
      <c r="S37" s="32">
        <v>1</v>
      </c>
      <c r="T37" s="32">
        <v>0</v>
      </c>
      <c r="U37" s="32">
        <v>0</v>
      </c>
      <c r="V37" s="32">
        <v>154</v>
      </c>
      <c r="W37" s="32">
        <v>55</v>
      </c>
      <c r="X37" s="32">
        <v>0</v>
      </c>
      <c r="Y37" s="32">
        <v>363</v>
      </c>
      <c r="Z37" s="32">
        <v>1035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154</v>
      </c>
      <c r="F38" s="31" t="s">
        <v>93</v>
      </c>
      <c r="G38" s="32">
        <v>0</v>
      </c>
      <c r="H38" s="32">
        <v>9</v>
      </c>
      <c r="I38" s="32">
        <v>29</v>
      </c>
      <c r="J38" s="32">
        <v>15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15</v>
      </c>
      <c r="Q38" s="32">
        <v>15</v>
      </c>
      <c r="R38" s="32">
        <v>0</v>
      </c>
      <c r="S38" s="32">
        <v>8</v>
      </c>
      <c r="T38" s="32">
        <v>0</v>
      </c>
      <c r="U38" s="32">
        <v>0</v>
      </c>
      <c r="V38" s="32">
        <v>0</v>
      </c>
      <c r="W38" s="32">
        <v>127</v>
      </c>
      <c r="X38" s="32">
        <v>0</v>
      </c>
      <c r="Y38" s="32">
        <v>2</v>
      </c>
      <c r="Z38" s="32">
        <v>220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10</v>
      </c>
      <c r="F39" s="31" t="s">
        <v>94</v>
      </c>
      <c r="G39" s="32">
        <v>0</v>
      </c>
      <c r="H39" s="32">
        <v>7</v>
      </c>
      <c r="I39" s="32">
        <v>19</v>
      </c>
      <c r="J39" s="32">
        <v>10</v>
      </c>
      <c r="K39" s="32">
        <v>0</v>
      </c>
      <c r="L39" s="32">
        <v>0</v>
      </c>
      <c r="M39" s="32">
        <v>0</v>
      </c>
      <c r="N39" s="32">
        <v>2</v>
      </c>
      <c r="O39" s="32">
        <v>0</v>
      </c>
      <c r="P39" s="32">
        <v>6</v>
      </c>
      <c r="Q39" s="32">
        <v>15</v>
      </c>
      <c r="R39" s="32">
        <v>0</v>
      </c>
      <c r="S39" s="32">
        <v>3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6</v>
      </c>
      <c r="Z39" s="32">
        <v>68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1</v>
      </c>
      <c r="F40" s="31" t="s">
        <v>95</v>
      </c>
      <c r="G40" s="32">
        <v>3</v>
      </c>
      <c r="H40" s="32">
        <v>8</v>
      </c>
      <c r="I40" s="32">
        <v>20</v>
      </c>
      <c r="J40" s="32">
        <v>10</v>
      </c>
      <c r="K40" s="32">
        <v>0</v>
      </c>
      <c r="L40" s="32">
        <v>0</v>
      </c>
      <c r="M40" s="32">
        <v>0</v>
      </c>
      <c r="N40" s="32">
        <v>0</v>
      </c>
      <c r="O40" s="32">
        <v>3</v>
      </c>
      <c r="P40" s="32">
        <v>24</v>
      </c>
      <c r="Q40" s="32">
        <v>13</v>
      </c>
      <c r="R40" s="32">
        <v>0</v>
      </c>
      <c r="S40" s="32">
        <v>0</v>
      </c>
      <c r="T40" s="32">
        <v>5</v>
      </c>
      <c r="U40" s="32">
        <v>0</v>
      </c>
      <c r="V40" s="32">
        <v>0</v>
      </c>
      <c r="W40" s="32">
        <v>0</v>
      </c>
      <c r="X40" s="32">
        <v>0</v>
      </c>
      <c r="Y40" s="32">
        <v>1</v>
      </c>
      <c r="Z40" s="32">
        <v>87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0</v>
      </c>
      <c r="F41" s="31" t="s">
        <v>126</v>
      </c>
      <c r="G41" s="32">
        <v>0</v>
      </c>
      <c r="H41" s="32">
        <v>10</v>
      </c>
      <c r="I41" s="32">
        <v>61</v>
      </c>
      <c r="J41" s="32">
        <v>0</v>
      </c>
      <c r="K41" s="32">
        <v>3</v>
      </c>
      <c r="L41" s="32">
        <v>0</v>
      </c>
      <c r="M41" s="32">
        <v>0</v>
      </c>
      <c r="N41" s="32">
        <v>0</v>
      </c>
      <c r="O41" s="32">
        <v>5</v>
      </c>
      <c r="P41" s="32">
        <v>2</v>
      </c>
      <c r="Q41" s="32">
        <v>27</v>
      </c>
      <c r="R41" s="32">
        <v>1</v>
      </c>
      <c r="S41" s="32">
        <v>0</v>
      </c>
      <c r="T41" s="32">
        <v>0</v>
      </c>
      <c r="U41" s="32">
        <v>1</v>
      </c>
      <c r="V41" s="32">
        <v>0</v>
      </c>
      <c r="W41" s="32">
        <v>0</v>
      </c>
      <c r="X41" s="32">
        <v>24</v>
      </c>
      <c r="Y41" s="32">
        <v>4</v>
      </c>
      <c r="Z41" s="32">
        <v>138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21</v>
      </c>
      <c r="F42" s="31" t="s">
        <v>99</v>
      </c>
      <c r="G42" s="32">
        <v>3</v>
      </c>
      <c r="H42" s="32">
        <v>44</v>
      </c>
      <c r="I42" s="32">
        <v>304</v>
      </c>
      <c r="J42" s="32">
        <v>42</v>
      </c>
      <c r="K42" s="32">
        <v>3</v>
      </c>
      <c r="L42" s="32">
        <v>21</v>
      </c>
      <c r="M42" s="32">
        <v>0</v>
      </c>
      <c r="N42" s="32">
        <v>422</v>
      </c>
      <c r="O42" s="32">
        <v>10</v>
      </c>
      <c r="P42" s="32">
        <v>47</v>
      </c>
      <c r="Q42" s="32">
        <v>231</v>
      </c>
      <c r="R42" s="32">
        <v>22</v>
      </c>
      <c r="S42" s="32">
        <v>14</v>
      </c>
      <c r="T42" s="32">
        <v>5</v>
      </c>
      <c r="U42" s="32">
        <v>9</v>
      </c>
      <c r="V42" s="32">
        <v>154</v>
      </c>
      <c r="W42" s="32">
        <v>219</v>
      </c>
      <c r="X42" s="32">
        <v>24</v>
      </c>
      <c r="Y42" s="32">
        <v>437</v>
      </c>
      <c r="Z42" s="32">
        <v>2011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0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15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15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29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2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0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0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127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8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0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9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0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0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0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0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15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6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19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6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0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0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0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3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0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7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0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0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0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0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13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24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20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1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0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5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0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0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0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8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3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0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0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3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0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0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0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61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0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0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0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0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0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0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0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0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7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359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21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0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0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15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0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0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0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0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10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2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0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0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0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10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0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0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27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2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61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4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1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0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0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0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10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5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24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1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0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0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3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0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0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0</v>
      </c>
    </row>
  </sheetData>
  <pageMargins left="0.7" right="0.7" top="0.75" bottom="0.75" header="0.3" footer="0.3"/>
  <tableParts count="1">
    <tablePart r:id="rId4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showGridLines="0"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bestFit="1" customWidth="1"/>
    <col min="4" max="4" width="8.85546875" bestFit="1" customWidth="1"/>
    <col min="5" max="6" width="7.42578125" bestFit="1" customWidth="1"/>
    <col min="7" max="7" width="7.28515625" bestFit="1" customWidth="1"/>
    <col min="8" max="8" width="7" customWidth="1"/>
    <col min="9" max="9" width="9.85546875" hidden="1" customWidth="1"/>
    <col min="10" max="10" width="9.5703125" hidden="1" customWidth="1"/>
    <col min="11" max="11" width="11" hidden="1" customWidth="1"/>
    <col min="12" max="12" width="9.85546875" hidden="1" customWidth="1"/>
    <col min="13" max="13" width="9.140625" hidden="1" customWidth="1"/>
    <col min="14" max="14" width="8" bestFit="1" customWidth="1"/>
  </cols>
  <sheetData>
    <row r="1" spans="1:14" x14ac:dyDescent="0.25">
      <c r="A1" s="39" t="s">
        <v>0</v>
      </c>
      <c r="B1" s="42" t="s">
        <v>124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5.75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15.75" thickBot="1" x14ac:dyDescent="0.3">
      <c r="A3" s="41"/>
      <c r="B3" s="7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9" t="s">
        <v>20</v>
      </c>
      <c r="N3" s="10" t="s">
        <v>29</v>
      </c>
    </row>
    <row r="4" spans="1:14" x14ac:dyDescent="0.25">
      <c r="A4" s="1" t="s">
        <v>2</v>
      </c>
      <c r="B4" s="19">
        <f>IFERROR(VLOOKUP($A4,'[2]17.2'!$G$3:$O$164,2,FALSE),0)-B19</f>
        <v>15</v>
      </c>
      <c r="C4" s="19">
        <f>IFERROR(VLOOKUP($A4,'[2]17.2'!$G$3:$O$164,3,FALSE),0)-C19</f>
        <v>55</v>
      </c>
      <c r="D4" s="19">
        <f>IFERROR(VLOOKUP($A4,'[2]17.2'!$G$3:$O$164,4,FALSE),0)-D19</f>
        <v>12</v>
      </c>
      <c r="E4" s="19">
        <f>IFERROR(VLOOKUP($A4,'[2]17.2'!$G$3:$O$164,5,FALSE),0)-E19</f>
        <v>35</v>
      </c>
      <c r="F4" s="19">
        <f>IFERROR(VLOOKUP($A4,'[2]17.2'!$G$3:$O$164,6,FALSE),0)-F19</f>
        <v>68</v>
      </c>
      <c r="G4" s="19">
        <f>IFERROR(VLOOKUP($A4,'[2]17.2'!$G$3:$O$164,7,FALSE),0)-G19</f>
        <v>98</v>
      </c>
      <c r="H4" s="19">
        <f>IFERROR(VLOOKUP($A4,'[2]17.2'!$G$3:$O$164,8,FALSE),0)-H19</f>
        <v>128</v>
      </c>
      <c r="I4" s="19"/>
      <c r="J4" s="19"/>
      <c r="K4" s="19"/>
      <c r="L4" s="19"/>
      <c r="M4" s="19"/>
      <c r="N4" s="19">
        <f>SUM(B4:M4)</f>
        <v>411</v>
      </c>
    </row>
    <row r="5" spans="1:14" x14ac:dyDescent="0.25">
      <c r="A5" s="1" t="s">
        <v>102</v>
      </c>
      <c r="B5" s="19">
        <f>IFERROR(VLOOKUP($A5,'[2]17.2'!$G$3:$O$164,2,FALSE),0)</f>
        <v>4</v>
      </c>
      <c r="C5" s="19">
        <f>IFERROR(VLOOKUP($A5,'[2]17.2'!$G$3:$O$164,3,FALSE),0)</f>
        <v>3</v>
      </c>
      <c r="D5" s="19">
        <f>IFERROR(VLOOKUP($A5,'[2]17.2'!$G$3:$O$164,4,FALSE),0)</f>
        <v>4</v>
      </c>
      <c r="E5" s="19">
        <f>IFERROR(VLOOKUP($A5,'[2]17.2'!$G$3:$O$164,5,FALSE),0)</f>
        <v>4</v>
      </c>
      <c r="F5" s="19">
        <f>IFERROR(VLOOKUP($A5,'[2]17.2'!$G$3:$O$164,6,FALSE),0)</f>
        <v>3</v>
      </c>
      <c r="G5" s="19">
        <f>IFERROR(VLOOKUP($A5,'[2]17.2'!$G$3:$O$164,7,FALSE),0)</f>
        <v>0</v>
      </c>
      <c r="H5" s="19">
        <f>IFERROR(VLOOKUP($A5,'[2]17.2'!$G$3:$O$164,8,FALSE),0)</f>
        <v>0</v>
      </c>
      <c r="I5" s="19"/>
      <c r="J5" s="19"/>
      <c r="K5" s="19"/>
      <c r="L5" s="19"/>
      <c r="M5" s="19"/>
      <c r="N5" s="19">
        <f t="shared" ref="N5:N17" si="0">SUM(B5:M5)</f>
        <v>18</v>
      </c>
    </row>
    <row r="6" spans="1:14" x14ac:dyDescent="0.25">
      <c r="A6" s="2" t="s">
        <v>3</v>
      </c>
      <c r="B6" s="19">
        <f>IFERROR(VLOOKUP($A6,'[2]17.2'!$G$3:$O$164,2,FALSE),0)-B20</f>
        <v>29</v>
      </c>
      <c r="C6" s="19">
        <f>IFERROR(VLOOKUP($A6,'[2]17.2'!$G$3:$O$164,3,FALSE),0)-C20</f>
        <v>66</v>
      </c>
      <c r="D6" s="19">
        <f>IFERROR(VLOOKUP($A6,'[2]17.2'!$G$3:$O$164,4,FALSE),0)-D20</f>
        <v>101</v>
      </c>
      <c r="E6" s="19">
        <f>IFERROR(VLOOKUP($A6,'[2]17.2'!$G$3:$O$164,5,FALSE),0)-E20</f>
        <v>50</v>
      </c>
      <c r="F6" s="19">
        <f>IFERROR(VLOOKUP($A6,'[2]17.2'!$G$3:$O$164,6,FALSE),0)-F20</f>
        <v>35</v>
      </c>
      <c r="G6" s="19">
        <f>IFERROR(VLOOKUP($A6,'[2]17.2'!$G$3:$O$164,7,FALSE),0)-G20</f>
        <v>28</v>
      </c>
      <c r="H6" s="19">
        <f>IFERROR(VLOOKUP($A6,'[2]17.2'!$G$3:$O$164,8,FALSE),0)-H20</f>
        <v>49</v>
      </c>
      <c r="I6" s="19"/>
      <c r="J6" s="19"/>
      <c r="K6" s="19"/>
      <c r="L6" s="19"/>
      <c r="M6" s="19"/>
      <c r="N6" s="19">
        <f t="shared" si="0"/>
        <v>358</v>
      </c>
    </row>
    <row r="7" spans="1:14" x14ac:dyDescent="0.25">
      <c r="A7" s="2" t="s">
        <v>30</v>
      </c>
      <c r="B7" s="19">
        <f>IFERROR(VLOOKUP($A7,'[2]17.2'!$G$3:$O$164,2,FALSE),0)-B26</f>
        <v>0</v>
      </c>
      <c r="C7" s="19">
        <f>IFERROR(VLOOKUP($A7,'[2]17.2'!$G$3:$O$164,3,FALSE),0)-C26</f>
        <v>1</v>
      </c>
      <c r="D7" s="19">
        <f>IFERROR(VLOOKUP($A7,'[2]17.2'!$G$3:$O$164,4,FALSE),0)-D26</f>
        <v>7</v>
      </c>
      <c r="E7" s="19">
        <f>IFERROR(VLOOKUP($A7,'[2]17.2'!$G$3:$O$164,5,FALSE),0)-E26</f>
        <v>4</v>
      </c>
      <c r="F7" s="19">
        <f>IFERROR(VLOOKUP($A7,'[2]17.2'!$G$3:$O$164,6,FALSE),0)-F26</f>
        <v>12</v>
      </c>
      <c r="G7" s="19">
        <f>IFERROR(VLOOKUP($A7,'[2]17.2'!$G$3:$O$164,7,FALSE),0)-G26</f>
        <v>12</v>
      </c>
      <c r="H7" s="19">
        <f>IFERROR(VLOOKUP($A7,'[2]17.2'!$G$3:$O$164,8,FALSE),0)-H26</f>
        <v>9</v>
      </c>
      <c r="I7" s="19"/>
      <c r="J7" s="19"/>
      <c r="K7" s="19"/>
      <c r="L7" s="19"/>
      <c r="M7" s="19"/>
      <c r="N7" s="19">
        <f t="shared" si="0"/>
        <v>45</v>
      </c>
    </row>
    <row r="8" spans="1:14" x14ac:dyDescent="0.25">
      <c r="A8" s="2" t="s">
        <v>31</v>
      </c>
      <c r="B8" s="19">
        <f>IFERROR(VLOOKUP($A8,'[2]17.2'!$G$3:$O$164,2,FALSE),0)</f>
        <v>0</v>
      </c>
      <c r="C8" s="19">
        <f>IFERROR(VLOOKUP($A8,'[2]17.2'!$G$3:$O$164,3,FALSE),0)</f>
        <v>0</v>
      </c>
      <c r="D8" s="19">
        <f>IFERROR(VLOOKUP($A8,'[2]17.2'!$G$3:$O$164,4,FALSE),0)</f>
        <v>0</v>
      </c>
      <c r="E8" s="19">
        <f>IFERROR(VLOOKUP($A8,'[2]17.2'!$G$3:$O$164,5,FALSE),0)</f>
        <v>2</v>
      </c>
      <c r="F8" s="19">
        <f>IFERROR(VLOOKUP($A8,'[2]17.2'!$G$3:$O$164,6,FALSE),0)</f>
        <v>1</v>
      </c>
      <c r="G8" s="19">
        <f>IFERROR(VLOOKUP($A8,'[2]17.2'!$G$3:$O$164,7,FALSE),0)</f>
        <v>7</v>
      </c>
      <c r="H8" s="19">
        <f>IFERROR(VLOOKUP($A8,'[2]17.2'!$G$3:$O$164,8,FALSE),0)</f>
        <v>2</v>
      </c>
      <c r="I8" s="19"/>
      <c r="J8" s="19"/>
      <c r="K8" s="19"/>
      <c r="L8" s="19"/>
      <c r="M8" s="19"/>
      <c r="N8" s="19">
        <f t="shared" si="0"/>
        <v>12</v>
      </c>
    </row>
    <row r="9" spans="1:14" x14ac:dyDescent="0.25">
      <c r="A9" s="2" t="s">
        <v>32</v>
      </c>
      <c r="B9" s="19">
        <f>IFERROR(VLOOKUP($A9,'[2]17.2'!$G$3:$O$164,2,FALSE),0)-B21</f>
        <v>0</v>
      </c>
      <c r="C9" s="19">
        <f>IFERROR(VLOOKUP($A9,'[2]17.2'!$G$3:$O$164,3,FALSE),0)-C21</f>
        <v>0</v>
      </c>
      <c r="D9" s="19">
        <f>IFERROR(VLOOKUP($A9,'[2]17.2'!$G$3:$O$164,4,FALSE),0)-D21</f>
        <v>0</v>
      </c>
      <c r="E9" s="19">
        <f>IFERROR(VLOOKUP($A9,'[2]17.2'!$G$3:$O$164,5,FALSE),0)-E21</f>
        <v>0</v>
      </c>
      <c r="F9" s="19">
        <f>IFERROR(VLOOKUP($A9,'[2]17.2'!$G$3:$O$164,6,FALSE),0)-F21</f>
        <v>0</v>
      </c>
      <c r="G9" s="19">
        <f>IFERROR(VLOOKUP($A9,'[2]17.2'!$G$3:$O$164,7,FALSE),0)-G21</f>
        <v>1</v>
      </c>
      <c r="H9" s="19">
        <f>IFERROR(VLOOKUP($A9,'[2]17.2'!$G$3:$O$164,8,FALSE),0)-H21</f>
        <v>3</v>
      </c>
      <c r="I9" s="19"/>
      <c r="J9" s="19"/>
      <c r="K9" s="19"/>
      <c r="L9" s="19"/>
      <c r="M9" s="19"/>
      <c r="N9" s="19">
        <f t="shared" si="0"/>
        <v>4</v>
      </c>
    </row>
    <row r="10" spans="1:14" x14ac:dyDescent="0.25">
      <c r="A10" s="3" t="s">
        <v>8</v>
      </c>
      <c r="B10" s="19">
        <f>IFERROR(VLOOKUP($A10,'[2]17.2'!$G$3:$O$164,2,FALSE),0)</f>
        <v>0</v>
      </c>
      <c r="C10" s="19">
        <f>IFERROR(VLOOKUP($A10,'[2]17.2'!$G$3:$O$164,3,FALSE),0)</f>
        <v>0</v>
      </c>
      <c r="D10" s="20">
        <f>IFERROR(VLOOKUP($A10,'[2]17.2'!$G$3:$O$164,4,FALSE),0)</f>
        <v>0</v>
      </c>
      <c r="E10" s="20">
        <f>IFERROR(VLOOKUP($A10,'[2]17.2'!$G$3:$O$164,5,FALSE),0)</f>
        <v>0</v>
      </c>
      <c r="F10" s="20">
        <f>IFERROR(VLOOKUP($A10,'[2]17.2'!$G$3:$O$164,6,FALSE),0)</f>
        <v>0</v>
      </c>
      <c r="G10" s="20">
        <f>IFERROR(VLOOKUP($A10,'[2]17.2'!$G$3:$O$164,7,FALSE),0)</f>
        <v>1</v>
      </c>
      <c r="H10" s="20">
        <f>IFERROR(VLOOKUP($A10,'[2]17.2'!$G$3:$O$164,8,FALSE),0)</f>
        <v>1</v>
      </c>
      <c r="I10" s="20"/>
      <c r="J10" s="20"/>
      <c r="K10" s="20"/>
      <c r="L10" s="20"/>
      <c r="M10" s="20"/>
      <c r="N10" s="19">
        <f t="shared" si="0"/>
        <v>2</v>
      </c>
    </row>
    <row r="11" spans="1:14" x14ac:dyDescent="0.25">
      <c r="A11" s="1" t="s">
        <v>33</v>
      </c>
      <c r="B11" s="19">
        <f>IFERROR(VLOOKUP($A11,'[2]17.2'!$G$3:$O$164,2,FALSE),0)</f>
        <v>0</v>
      </c>
      <c r="C11" s="19">
        <f>IFERROR(VLOOKUP($A11,'[2]17.2'!$G$3:$O$164,3,FALSE),0)</f>
        <v>0</v>
      </c>
      <c r="D11" s="19">
        <f>IFERROR(VLOOKUP($A11,'[2]17.2'!$G$3:$O$164,4,FALSE),0)</f>
        <v>3</v>
      </c>
      <c r="E11" s="19">
        <f>IFERROR(VLOOKUP($A11,'[2]17.2'!$G$3:$O$164,5,FALSE),0)</f>
        <v>2</v>
      </c>
      <c r="F11" s="19">
        <f>IFERROR(VLOOKUP($A11,'[2]17.2'!$G$3:$O$164,6,FALSE),0)</f>
        <v>16</v>
      </c>
      <c r="G11" s="19">
        <f>IFERROR(VLOOKUP($A11,'[2]17.2'!$G$3:$O$164,7,FALSE),0)</f>
        <v>2</v>
      </c>
      <c r="H11" s="19">
        <f>IFERROR(VLOOKUP($A11,'[2]17.2'!$G$3:$O$164,8,FALSE),0)</f>
        <v>4</v>
      </c>
      <c r="I11" s="19"/>
      <c r="J11" s="19"/>
      <c r="K11" s="19"/>
      <c r="L11" s="19"/>
      <c r="M11" s="19"/>
      <c r="N11" s="19">
        <f t="shared" si="0"/>
        <v>27</v>
      </c>
    </row>
    <row r="12" spans="1:14" x14ac:dyDescent="0.25">
      <c r="A12" s="3" t="s">
        <v>7</v>
      </c>
      <c r="B12" s="19">
        <f>IFERROR(VLOOKUP($A12,'[2]17.2'!$G$3:$O$164,2,FALSE),0)</f>
        <v>0</v>
      </c>
      <c r="C12" s="19">
        <f>IFERROR(VLOOKUP($A12,'[2]17.2'!$G$3:$O$164,3,FALSE),0)</f>
        <v>0</v>
      </c>
      <c r="D12" s="20">
        <f>IFERROR(VLOOKUP($A12,'[2]17.2'!$G$3:$O$164,4,FALSE),0)</f>
        <v>4</v>
      </c>
      <c r="E12" s="20">
        <f>IFERROR(VLOOKUP($A12,'[2]17.2'!$G$3:$O$164,5,FALSE),0)</f>
        <v>1</v>
      </c>
      <c r="F12" s="20">
        <f>IFERROR(VLOOKUP($A12,'[2]17.2'!$G$3:$O$164,6,FALSE),0)</f>
        <v>1</v>
      </c>
      <c r="G12" s="20">
        <f>IFERROR(VLOOKUP($A12,'[2]17.2'!$G$3:$O$164,7,FALSE),0)</f>
        <v>2</v>
      </c>
      <c r="H12" s="20">
        <f>IFERROR(VLOOKUP($A12,'[2]17.2'!$G$3:$O$164,8,FALSE),0)</f>
        <v>3</v>
      </c>
      <c r="I12" s="20"/>
      <c r="J12" s="20"/>
      <c r="K12" s="20"/>
      <c r="L12" s="20"/>
      <c r="M12" s="20"/>
      <c r="N12" s="19">
        <f t="shared" si="0"/>
        <v>11</v>
      </c>
    </row>
    <row r="13" spans="1:14" x14ac:dyDescent="0.25">
      <c r="A13" s="4" t="s">
        <v>6</v>
      </c>
      <c r="B13" s="19">
        <f>IFERROR(VLOOKUP($A13,'[2]17.2'!$G$3:$O$164,2,FALSE),0)-B24</f>
        <v>0</v>
      </c>
      <c r="C13" s="19">
        <f>IFERROR(VLOOKUP($A13,'[2]17.2'!$G$3:$O$164,3,FALSE),0)-C24</f>
        <v>0</v>
      </c>
      <c r="D13" s="20">
        <f>IFERROR(VLOOKUP($A13,'[2]17.2'!$G$3:$O$164,4,FALSE),0)-D24</f>
        <v>0</v>
      </c>
      <c r="E13" s="19">
        <f>IFERROR(VLOOKUP($A13,'[2]17.2'!$G$3:$O$164,5,FALSE),0)-E24</f>
        <v>0</v>
      </c>
      <c r="F13" s="19">
        <f>IFERROR(VLOOKUP($A13,'[2]17.2'!$G$3:$O$164,6,FALSE),0)-F24</f>
        <v>0</v>
      </c>
      <c r="G13" s="19">
        <f>IFERROR(VLOOKUP($A13,'[2]17.2'!$G$3:$O$164,7,FALSE),0)-G24</f>
        <v>1</v>
      </c>
      <c r="H13" s="19">
        <f>IFERROR(VLOOKUP($A13,'[2]17.2'!$G$3:$O$164,8,FALSE),0)-H24</f>
        <v>0</v>
      </c>
      <c r="I13" s="19"/>
      <c r="J13" s="19"/>
      <c r="K13" s="19"/>
      <c r="L13" s="19"/>
      <c r="M13" s="19"/>
      <c r="N13" s="19">
        <f t="shared" si="0"/>
        <v>1</v>
      </c>
    </row>
    <row r="14" spans="1:14" x14ac:dyDescent="0.25">
      <c r="A14" s="1" t="s">
        <v>4</v>
      </c>
      <c r="B14" s="19">
        <f>IFERROR(VLOOKUP($A14,'[2]17.2'!$G$3:$O$164,2,FALSE),0)-B22</f>
        <v>0</v>
      </c>
      <c r="C14" s="19">
        <f>IFERROR(VLOOKUP($A14,'[2]17.2'!$G$3:$O$164,3,FALSE),0)-C22</f>
        <v>0</v>
      </c>
      <c r="D14" s="20">
        <f>IFERROR(VLOOKUP($A14,'[2]17.2'!$G$3:$O$164,4,FALSE),0)-D22</f>
        <v>0</v>
      </c>
      <c r="E14" s="19">
        <f>IFERROR(VLOOKUP($A14,'[2]17.2'!$G$3:$O$164,5,FALSE),0)-E22</f>
        <v>0</v>
      </c>
      <c r="F14" s="19">
        <f>IFERROR(VLOOKUP($A14,'[2]17.2'!$G$3:$O$164,6,FALSE),0)-F22</f>
        <v>0</v>
      </c>
      <c r="G14" s="19">
        <f>IFERROR(VLOOKUP($A14,'[2]17.2'!$G$3:$O$164,7,FALSE),0)-G22</f>
        <v>0</v>
      </c>
      <c r="H14" s="19">
        <f>IFERROR(VLOOKUP($A14,'[2]17.2'!$G$3:$O$164,8,FALSE),0)-H22</f>
        <v>0</v>
      </c>
      <c r="I14" s="19"/>
      <c r="J14" s="19"/>
      <c r="K14" s="19"/>
      <c r="L14" s="19"/>
      <c r="M14" s="19"/>
      <c r="N14" s="19">
        <f t="shared" si="0"/>
        <v>0</v>
      </c>
    </row>
    <row r="15" spans="1:14" x14ac:dyDescent="0.25">
      <c r="A15" s="3" t="s">
        <v>28</v>
      </c>
      <c r="B15" s="21">
        <f>IFERROR(VLOOKUP($A15,'[2]17.2'!$G$3:$O$164,2,FALSE),0)-B23</f>
        <v>0</v>
      </c>
      <c r="C15" s="21">
        <f>IFERROR(VLOOKUP($A15,'[2]17.2'!$G$3:$O$164,3,FALSE),0)-C23</f>
        <v>0</v>
      </c>
      <c r="D15" s="21">
        <f>IFERROR(VLOOKUP($A15,'[2]17.2'!$G$3:$O$164,4,FALSE),0)-D23</f>
        <v>0</v>
      </c>
      <c r="E15" s="21">
        <f>IFERROR(VLOOKUP($A15,'[2]17.2'!$G$3:$O$164,5,FALSE),0)-E23</f>
        <v>0</v>
      </c>
      <c r="F15" s="21">
        <f>IFERROR(VLOOKUP($A15,'[2]17.2'!$G$3:$O$164,6,FALSE),0)-F23</f>
        <v>0</v>
      </c>
      <c r="G15" s="21">
        <f>IFERROR(VLOOKUP($A15,'[2]17.2'!$G$3:$O$164,7,FALSE),0)-G23</f>
        <v>0</v>
      </c>
      <c r="H15" s="21">
        <f>IFERROR(VLOOKUP($A15,'[2]17.2'!$G$3:$O$164,8,FALSE),0)-H23</f>
        <v>0</v>
      </c>
      <c r="I15" s="21"/>
      <c r="J15" s="21"/>
      <c r="K15" s="21"/>
      <c r="L15" s="21"/>
      <c r="M15" s="21"/>
      <c r="N15" s="19">
        <f t="shared" si="0"/>
        <v>0</v>
      </c>
    </row>
    <row r="16" spans="1:14" x14ac:dyDescent="0.25">
      <c r="A16" s="3" t="s">
        <v>27</v>
      </c>
      <c r="B16" s="21">
        <f>IFERROR(VLOOKUP($A16,'[2]17.2'!$G$3:$O$164,2,FALSE),0)-B27</f>
        <v>0</v>
      </c>
      <c r="C16" s="21">
        <f>IFERROR(VLOOKUP($A16,'[2]17.2'!$G$3:$O$164,3,FALSE),0)-C27</f>
        <v>0</v>
      </c>
      <c r="D16" s="21">
        <f>IFERROR(VLOOKUP($A16,'[2]17.2'!$G$3:$O$164,4,FALSE),0)-D27</f>
        <v>0</v>
      </c>
      <c r="E16" s="21">
        <f>IFERROR(VLOOKUP($A16,'[2]17.2'!$G$3:$O$164,5,FALSE),0)-E27</f>
        <v>0</v>
      </c>
      <c r="F16" s="21">
        <f>IFERROR(VLOOKUP($A16,'[2]17.2'!$G$3:$O$164,6,FALSE),0)-F27</f>
        <v>0</v>
      </c>
      <c r="G16" s="21">
        <f>IFERROR(VLOOKUP($A16,'[2]17.2'!$G$3:$O$164,7,FALSE),0)-G27</f>
        <v>0</v>
      </c>
      <c r="H16" s="21">
        <f>IFERROR(VLOOKUP($A16,'[2]17.2'!$G$3:$O$164,8,FALSE),0)-H27</f>
        <v>0</v>
      </c>
      <c r="I16" s="21">
        <f>IFERROR(VLOOKUP($A16,'[1]17.2'!$G$3:$N$164,2,FALSE),0)-I27</f>
        <v>0</v>
      </c>
      <c r="J16" s="21">
        <f>IFERROR(VLOOKUP($A16,'[1]17.2'!$G$3:$N$164,2,FALSE),0)-J27</f>
        <v>0</v>
      </c>
      <c r="K16" s="21">
        <f>IFERROR(VLOOKUP($A16,'[1]17.2'!$G$3:$N$164,2,FALSE),0)-K27</f>
        <v>0</v>
      </c>
      <c r="L16" s="21">
        <f>IFERROR(VLOOKUP($A16,'[1]17.2'!$G$3:$N$164,2,FALSE),0)-L27</f>
        <v>0</v>
      </c>
      <c r="M16" s="21">
        <f>IFERROR(VLOOKUP($A16,'[1]17.2'!$G$3:$N$164,2,FALSE),0)-M27</f>
        <v>0</v>
      </c>
      <c r="N16" s="19">
        <f t="shared" si="0"/>
        <v>0</v>
      </c>
    </row>
    <row r="17" spans="1:14" ht="15.75" thickBot="1" x14ac:dyDescent="0.3">
      <c r="A17" s="3" t="s">
        <v>5</v>
      </c>
      <c r="B17" s="21">
        <f>IFERROR(VLOOKUP($A17,'[2]17.2'!$G$3:$O$164,2,FALSE),0)</f>
        <v>0</v>
      </c>
      <c r="C17" s="21">
        <f>IFERROR(VLOOKUP($A17,'[2]17.2'!$G$3:$O$164,3,FALSE),0)</f>
        <v>0</v>
      </c>
      <c r="D17" s="21">
        <f>IFERROR(VLOOKUP($A17,'[2]17.2'!$G$3:$O$164,4,FALSE),0)</f>
        <v>0</v>
      </c>
      <c r="E17" s="21">
        <f>IFERROR(VLOOKUP($A17,'[2]17.2'!$G$3:$O$164,5,FALSE),0)</f>
        <v>0</v>
      </c>
      <c r="F17" s="21">
        <f>IFERROR(VLOOKUP($A17,'[2]17.2'!$G$3:$O$164,6,FALSE),0)</f>
        <v>0</v>
      </c>
      <c r="G17" s="21">
        <f>IFERROR(VLOOKUP($A17,'[2]17.2'!$G$3:$O$164,7,FALSE),0)</f>
        <v>0</v>
      </c>
      <c r="H17" s="21">
        <f>IFERROR(VLOOKUP($A17,'[2]17.2'!$G$3:$O$164,8,FALSE),0)</f>
        <v>0</v>
      </c>
      <c r="I17" s="21"/>
      <c r="J17" s="21"/>
      <c r="K17" s="21"/>
      <c r="L17" s="21"/>
      <c r="M17" s="21"/>
      <c r="N17" s="19">
        <f t="shared" si="0"/>
        <v>0</v>
      </c>
    </row>
    <row r="18" spans="1:14" x14ac:dyDescent="0.25">
      <c r="A18" s="23" t="s">
        <v>34</v>
      </c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4" hidden="1" x14ac:dyDescent="0.25">
      <c r="A19" s="3" t="s">
        <v>55</v>
      </c>
      <c r="B19" s="21">
        <f>IFERROR(VLOOKUP($A19,'[2]17.2'!$G$3:$O$164,2,FALSE),0)</f>
        <v>0</v>
      </c>
      <c r="C19" s="21">
        <f>IFERROR(VLOOKUP($A19,'[2]17.2'!$G$3:$O$164,3,FALSE),0)</f>
        <v>0</v>
      </c>
      <c r="D19" s="22">
        <f>IFERROR(VLOOKUP($A19,'[2]17.2'!$G$3:$O$164,4,FALSE),0)</f>
        <v>80</v>
      </c>
      <c r="E19" s="22">
        <f>IFERROR(VLOOKUP($A19,'[2]17.2'!$G$3:$O$164,5,FALSE),0)</f>
        <v>100</v>
      </c>
      <c r="F19" s="22">
        <f>IFERROR(VLOOKUP($A19,'[2]17.2'!$G$3:$O$164,6,FALSE),0)</f>
        <v>35</v>
      </c>
      <c r="G19" s="22">
        <f>IFERROR(VLOOKUP($A19,'[2]17.2'!$G$3:$O$164,7,FALSE),0)</f>
        <v>130</v>
      </c>
      <c r="H19" s="22">
        <f>IFERROR(VLOOKUP($A19,'[2]17.2'!$G$3:$O$164,8,FALSE),0)</f>
        <v>85</v>
      </c>
      <c r="I19" s="22"/>
      <c r="J19" s="22"/>
      <c r="K19" s="22"/>
      <c r="L19" s="22"/>
      <c r="M19" s="22"/>
      <c r="N19" s="22">
        <f>SUM(B19:M19)</f>
        <v>430</v>
      </c>
    </row>
    <row r="20" spans="1:14" hidden="1" x14ac:dyDescent="0.25">
      <c r="A20" s="3" t="s">
        <v>56</v>
      </c>
      <c r="B20" s="21">
        <f>IFERROR(VLOOKUP($A20,'[2]17.2'!$G$3:$O$164,2,FALSE),0)</f>
        <v>0</v>
      </c>
      <c r="C20" s="21">
        <f>IFERROR(VLOOKUP($A20,'[2]17.2'!$G$3:$O$164,3,FALSE),0)</f>
        <v>0</v>
      </c>
      <c r="D20" s="22">
        <f>IFERROR(VLOOKUP($A20,'[2]17.2'!$G$3:$O$164,4,FALSE),0)</f>
        <v>0</v>
      </c>
      <c r="E20" s="22">
        <f>IFERROR(VLOOKUP($A20,'[2]17.2'!$G$3:$O$164,5,FALSE),0)</f>
        <v>0</v>
      </c>
      <c r="F20" s="22">
        <f>IFERROR(VLOOKUP($A20,'[2]17.2'!$G$3:$O$164,6,FALSE),0)</f>
        <v>0</v>
      </c>
      <c r="G20" s="22">
        <f>IFERROR(VLOOKUP($A20,'[2]17.2'!$G$3:$O$164,7,FALSE),0)</f>
        <v>0</v>
      </c>
      <c r="H20" s="22">
        <f>IFERROR(VLOOKUP($A20,'[2]17.2'!$G$3:$O$164,8,FALSE),0)</f>
        <v>0</v>
      </c>
      <c r="I20" s="22"/>
      <c r="J20" s="22"/>
      <c r="K20" s="22"/>
      <c r="L20" s="22"/>
      <c r="M20" s="22"/>
      <c r="N20" s="22"/>
    </row>
    <row r="21" spans="1:14" hidden="1" x14ac:dyDescent="0.25">
      <c r="A21" s="3" t="s">
        <v>57</v>
      </c>
      <c r="B21" s="21">
        <f>IFERROR(VLOOKUP($A21,'[2]17.2'!$G$3:$O$164,2,FALSE),0)</f>
        <v>0</v>
      </c>
      <c r="C21" s="21">
        <f>IFERROR(VLOOKUP($A21,'[2]17.2'!$G$3:$O$164,3,FALSE),0)</f>
        <v>0</v>
      </c>
      <c r="D21" s="22">
        <f>IFERROR(VLOOKUP($A21,'[2]17.2'!$G$3:$O$164,4,FALSE),0)</f>
        <v>0</v>
      </c>
      <c r="E21" s="22">
        <f>IFERROR(VLOOKUP($A21,'[2]17.2'!$G$3:$O$164,5,FALSE),0)</f>
        <v>0</v>
      </c>
      <c r="F21" s="22">
        <f>IFERROR(VLOOKUP($A21,'[2]17.2'!$G$3:$O$164,6,FALSE),0)</f>
        <v>0</v>
      </c>
      <c r="G21" s="22">
        <f>IFERROR(VLOOKUP($A21,'[2]17.2'!$G$3:$O$164,7,FALSE),0)</f>
        <v>0</v>
      </c>
      <c r="H21" s="22">
        <f>IFERROR(VLOOKUP($A21,'[2]17.2'!$G$3:$O$164,8,FALSE),0)</f>
        <v>0</v>
      </c>
      <c r="I21" s="22"/>
      <c r="J21" s="22"/>
      <c r="K21" s="22"/>
      <c r="L21" s="22"/>
      <c r="M21" s="22"/>
      <c r="N21" s="22"/>
    </row>
    <row r="22" spans="1:14" hidden="1" x14ac:dyDescent="0.25">
      <c r="A22" s="3" t="s">
        <v>35</v>
      </c>
      <c r="B22" s="21">
        <f>IFERROR(VLOOKUP($A22,'[2]17.2'!$G$3:$O$164,2,FALSE),0)</f>
        <v>5</v>
      </c>
      <c r="C22" s="21">
        <f>IFERROR(VLOOKUP($A22,'[2]17.2'!$G$3:$O$164,3,FALSE),0)</f>
        <v>0</v>
      </c>
      <c r="D22" s="21">
        <f>IFERROR(VLOOKUP($A22,'[2]17.2'!$G$3:$O$164,4,FALSE),0)</f>
        <v>0</v>
      </c>
      <c r="E22" s="21">
        <f>IFERROR(VLOOKUP($A22,'[2]17.2'!$G$3:$O$164,5,FALSE),0)</f>
        <v>0</v>
      </c>
      <c r="F22" s="21">
        <f>IFERROR(VLOOKUP($A22,'[2]17.2'!$G$3:$O$164,6,FALSE),0)</f>
        <v>0</v>
      </c>
      <c r="G22" s="21">
        <f>IFERROR(VLOOKUP($A22,'[2]17.2'!$G$3:$O$164,7,FALSE),0)</f>
        <v>0</v>
      </c>
      <c r="H22" s="21">
        <f>IFERROR(VLOOKUP($A22,'[2]17.2'!$G$3:$O$164,8,FALSE),0)</f>
        <v>0</v>
      </c>
      <c r="I22" s="21"/>
      <c r="J22" s="21"/>
      <c r="K22" s="21"/>
      <c r="L22" s="21"/>
      <c r="M22" s="21"/>
      <c r="N22" s="22">
        <f t="shared" ref="N22:N27" si="1">SUM(B22:M22)</f>
        <v>5</v>
      </c>
    </row>
    <row r="23" spans="1:14" x14ac:dyDescent="0.25">
      <c r="A23" s="3" t="s">
        <v>36</v>
      </c>
      <c r="B23" s="21">
        <f>IFERROR(VLOOKUP($A23,'[2]17.2'!$G$3:$O$164,2,FALSE),0)</f>
        <v>0</v>
      </c>
      <c r="C23" s="21">
        <f>IFERROR(VLOOKUP($A23,'[2]17.2'!$G$3:$O$164,3,FALSE),0)</f>
        <v>0</v>
      </c>
      <c r="D23" s="21">
        <f>IFERROR(VLOOKUP($A23,'[2]17.2'!$G$3:$O$164,4,FALSE),0)</f>
        <v>0</v>
      </c>
      <c r="E23" s="21">
        <f>IFERROR(VLOOKUP($A23,'[2]17.2'!$G$3:$O$164,5,FALSE),0)</f>
        <v>0</v>
      </c>
      <c r="F23" s="21">
        <f>IFERROR(VLOOKUP($A23,'[2]17.2'!$G$3:$O$164,6,FALSE),0)</f>
        <v>0</v>
      </c>
      <c r="G23" s="21">
        <f>IFERROR(VLOOKUP($A23,'[2]17.2'!$G$3:$O$164,7,FALSE),0)</f>
        <v>0</v>
      </c>
      <c r="H23" s="21">
        <f>IFERROR(VLOOKUP($A23,'[2]17.2'!$G$3:$O$164,8,FALSE),0)</f>
        <v>0</v>
      </c>
      <c r="I23" s="21"/>
      <c r="J23" s="21"/>
      <c r="K23" s="21"/>
      <c r="L23" s="21"/>
      <c r="M23" s="21"/>
      <c r="N23" s="22">
        <f t="shared" si="1"/>
        <v>0</v>
      </c>
    </row>
    <row r="24" spans="1:14" x14ac:dyDescent="0.25">
      <c r="A24" s="3" t="s">
        <v>37</v>
      </c>
      <c r="B24" s="21">
        <f>IFERROR(VLOOKUP($A24,'[2]17.2'!$G$3:$O$164,2,FALSE),0)</f>
        <v>0</v>
      </c>
      <c r="C24" s="21">
        <f>IFERROR(VLOOKUP($A24,'[2]17.2'!$G$3:$O$164,3,FALSE),0)</f>
        <v>0</v>
      </c>
      <c r="D24" s="21">
        <f>IFERROR(VLOOKUP($A24,'[2]17.2'!$G$3:$O$164,4,FALSE),0)</f>
        <v>1</v>
      </c>
      <c r="E24" s="21">
        <f>IFERROR(VLOOKUP($A24,'[2]17.2'!$G$3:$O$164,5,FALSE),0)</f>
        <v>1</v>
      </c>
      <c r="F24" s="21">
        <f>IFERROR(VLOOKUP($A24,'[2]17.2'!$G$3:$O$164,6,FALSE),0)</f>
        <v>1</v>
      </c>
      <c r="G24" s="21">
        <f>IFERROR(VLOOKUP($A24,'[2]17.2'!$G$3:$O$164,7,FALSE),0)</f>
        <v>3</v>
      </c>
      <c r="H24" s="21">
        <f>IFERROR(VLOOKUP($A24,'[2]17.2'!$G$3:$O$164,8,FALSE),0)</f>
        <v>3</v>
      </c>
      <c r="I24" s="21"/>
      <c r="J24" s="21"/>
      <c r="K24" s="21"/>
      <c r="L24" s="21"/>
      <c r="M24" s="21"/>
      <c r="N24" s="22">
        <f t="shared" si="1"/>
        <v>9</v>
      </c>
    </row>
    <row r="25" spans="1:14" x14ac:dyDescent="0.25">
      <c r="A25" s="3" t="s">
        <v>38</v>
      </c>
      <c r="B25" s="21">
        <f>IFERROR(VLOOKUP($A25,'[2]17.2'!$G$3:$O$164,2,FALSE),0)</f>
        <v>0</v>
      </c>
      <c r="C25" s="21">
        <f>IFERROR(VLOOKUP($A25,'[2]17.2'!$G$3:$O$164,3,FALSE),0)</f>
        <v>0</v>
      </c>
      <c r="D25" s="21">
        <f>IFERROR(VLOOKUP($A25,'[2]17.2'!$G$3:$O$164,4,FALSE),0)</f>
        <v>0</v>
      </c>
      <c r="E25" s="21">
        <f>IFERROR(VLOOKUP($A25,'[2]17.2'!$G$3:$O$164,5,FALSE),0)</f>
        <v>1</v>
      </c>
      <c r="F25" s="21">
        <f>IFERROR(VLOOKUP($A25,'[2]17.2'!$G$3:$O$164,6,FALSE),0)</f>
        <v>0</v>
      </c>
      <c r="G25" s="21">
        <f>IFERROR(VLOOKUP($A25,'[2]17.2'!$G$3:$O$164,7,FALSE),0)</f>
        <v>3</v>
      </c>
      <c r="H25" s="21">
        <f>IFERROR(VLOOKUP($A25,'[2]17.2'!$G$3:$O$164,8,FALSE),0)</f>
        <v>1</v>
      </c>
      <c r="I25" s="21"/>
      <c r="J25" s="21"/>
      <c r="K25" s="21"/>
      <c r="L25" s="21"/>
      <c r="M25" s="21"/>
      <c r="N25" s="22">
        <f t="shared" si="1"/>
        <v>5</v>
      </c>
    </row>
    <row r="26" spans="1:14" x14ac:dyDescent="0.25">
      <c r="A26" s="3" t="s">
        <v>39</v>
      </c>
      <c r="B26" s="21">
        <f>IFERROR(VLOOKUP($A26,'[2]17.2'!$G$3:$O$164,2,FALSE),0)</f>
        <v>0</v>
      </c>
      <c r="C26" s="21">
        <f>IFERROR(VLOOKUP($A26,'[2]17.2'!$G$3:$O$164,3,FALSE),0)</f>
        <v>0</v>
      </c>
      <c r="D26" s="21">
        <f>IFERROR(VLOOKUP($A26,'[2]17.2'!$G$3:$O$164,4,FALSE),0)</f>
        <v>0</v>
      </c>
      <c r="E26" s="21">
        <f>IFERROR(VLOOKUP($A26,'[2]17.2'!$G$3:$O$164,5,FALSE),0)</f>
        <v>0</v>
      </c>
      <c r="F26" s="21">
        <f>IFERROR(VLOOKUP($A26,'[2]17.2'!$G$3:$O$164,6,FALSE),0)</f>
        <v>0</v>
      </c>
      <c r="G26" s="21">
        <f>IFERROR(VLOOKUP($A26,'[2]17.2'!$G$3:$O$164,7,FALSE),0)</f>
        <v>0</v>
      </c>
      <c r="H26" s="21">
        <f>IFERROR(VLOOKUP($A26,'[2]17.2'!$G$3:$O$164,8,FALSE),0)</f>
        <v>0</v>
      </c>
      <c r="I26" s="21"/>
      <c r="J26" s="21"/>
      <c r="K26" s="21"/>
      <c r="L26" s="21"/>
      <c r="M26" s="21"/>
      <c r="N26" s="22">
        <f t="shared" si="1"/>
        <v>0</v>
      </c>
    </row>
    <row r="27" spans="1:14" x14ac:dyDescent="0.25">
      <c r="A27" s="3" t="s">
        <v>40</v>
      </c>
      <c r="B27" s="21">
        <f>IFERROR(VLOOKUP($A27,'[2]17.2'!$G$3:$O$164,2,FALSE),0)</f>
        <v>0</v>
      </c>
      <c r="C27" s="21">
        <f>IFERROR(VLOOKUP($A27,'[2]17.2'!$G$3:$O$164,3,FALSE),0)</f>
        <v>1</v>
      </c>
      <c r="D27" s="21">
        <f>IFERROR(VLOOKUP($A27,'[2]17.2'!$G$3:$O$164,4,FALSE),0)</f>
        <v>0</v>
      </c>
      <c r="E27" s="21">
        <f>IFERROR(VLOOKUP($A27,'[2]17.2'!$G$3:$O$164,5,FALSE),0)</f>
        <v>1</v>
      </c>
      <c r="F27" s="21">
        <f>IFERROR(VLOOKUP($A27,'[2]17.2'!$G$3:$O$164,6,FALSE),0)</f>
        <v>0</v>
      </c>
      <c r="G27" s="21">
        <f>IFERROR(VLOOKUP($A27,'[2]17.2'!$G$3:$O$164,7,FALSE),0)</f>
        <v>0</v>
      </c>
      <c r="H27" s="21">
        <f>IFERROR(VLOOKUP($A27,'[2]17.2'!$G$3:$O$164,8,FALSE),0)</f>
        <v>0</v>
      </c>
      <c r="I27" s="21"/>
      <c r="J27" s="21"/>
      <c r="K27" s="21"/>
      <c r="L27" s="21"/>
      <c r="M27" s="21"/>
      <c r="N27" s="22">
        <f t="shared" si="1"/>
        <v>2</v>
      </c>
    </row>
    <row r="28" spans="1:14" s="5" customFormat="1" x14ac:dyDescent="0.25">
      <c r="A28" s="3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2"/>
    </row>
    <row r="29" spans="1:14" s="5" customFormat="1" x14ac:dyDescent="0.25">
      <c r="A29" s="3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2"/>
    </row>
    <row r="30" spans="1:14" s="5" customFormat="1" x14ac:dyDescent="0.25">
      <c r="A30" s="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2"/>
    </row>
    <row r="31" spans="1:14" s="5" customFormat="1" x14ac:dyDescent="0.25">
      <c r="A31" s="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2"/>
    </row>
    <row r="32" spans="1:14" s="5" customFormat="1" x14ac:dyDescent="0.25">
      <c r="A32" s="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2"/>
    </row>
    <row r="33" spans="1:14" s="5" customFormat="1" x14ac:dyDescent="0.25">
      <c r="A33" s="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2"/>
    </row>
    <row r="34" spans="1:14" s="5" customFormat="1" x14ac:dyDescent="0.25">
      <c r="A34" s="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2"/>
    </row>
    <row r="35" spans="1:14" s="5" customFormat="1" x14ac:dyDescent="0.25">
      <c r="A35" s="3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2"/>
    </row>
    <row r="36" spans="1:14" s="5" customFormat="1" x14ac:dyDescent="0.25">
      <c r="A36" s="3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2"/>
    </row>
    <row r="37" spans="1:14" s="5" customFormat="1" x14ac:dyDescent="0.25">
      <c r="A37" s="3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2"/>
    </row>
    <row r="38" spans="1:14" s="5" customFormat="1" x14ac:dyDescent="0.25">
      <c r="A38" s="3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2"/>
    </row>
    <row r="40" spans="1:14" ht="15.75" thickBot="1" x14ac:dyDescent="0.3"/>
    <row r="41" spans="1:14" x14ac:dyDescent="0.25">
      <c r="A41" s="39" t="s">
        <v>0</v>
      </c>
      <c r="B41" s="42" t="s">
        <v>125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4"/>
    </row>
    <row r="42" spans="1:14" ht="15.75" thickBot="1" x14ac:dyDescent="0.3">
      <c r="A42" s="40"/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7"/>
    </row>
    <row r="43" spans="1:14" ht="15.75" thickBot="1" x14ac:dyDescent="0.3">
      <c r="A43" s="41"/>
      <c r="B43" s="7" t="s">
        <v>9</v>
      </c>
      <c r="C43" s="8" t="s">
        <v>10</v>
      </c>
      <c r="D43" s="9" t="s">
        <v>11</v>
      </c>
      <c r="E43" s="9" t="s">
        <v>12</v>
      </c>
      <c r="F43" s="9" t="s">
        <v>13</v>
      </c>
      <c r="G43" s="9" t="s">
        <v>14</v>
      </c>
      <c r="H43" s="9" t="s">
        <v>15</v>
      </c>
      <c r="I43" s="9" t="s">
        <v>16</v>
      </c>
      <c r="J43" s="9" t="s">
        <v>17</v>
      </c>
      <c r="K43" s="9" t="s">
        <v>18</v>
      </c>
      <c r="L43" s="9" t="s">
        <v>19</v>
      </c>
      <c r="M43" s="9" t="s">
        <v>20</v>
      </c>
      <c r="N43" s="10" t="s">
        <v>29</v>
      </c>
    </row>
    <row r="44" spans="1:14" x14ac:dyDescent="0.25">
      <c r="A44" s="1" t="s">
        <v>2</v>
      </c>
      <c r="B44" s="19">
        <f>IFERROR(VLOOKUP($A44,'[2]17.2'!$W$3:$AE$160,2,FALSE),0)</f>
        <v>5</v>
      </c>
      <c r="C44" s="19">
        <f>IFERROR(VLOOKUP($A44,'[2]17.2'!$W$3:$AE$160,3,FALSE),0)</f>
        <v>11</v>
      </c>
      <c r="D44" s="19">
        <f>IFERROR(VLOOKUP($A44,'[2]17.2'!$W$3:$AE$160,4,FALSE),0)</f>
        <v>17</v>
      </c>
      <c r="E44" s="19">
        <f>IFERROR(VLOOKUP($A44,'[2]17.2'!$W$3:$AE$160,5,FALSE),0)</f>
        <v>10</v>
      </c>
      <c r="F44" s="19">
        <f>IFERROR(VLOOKUP($A44,'[2]17.2'!$W$3:$AE$160,6,FALSE),0)</f>
        <v>11</v>
      </c>
      <c r="G44" s="19">
        <f>IFERROR(VLOOKUP($A44,'[2]17.2'!$W$3:$AE$160,7,FALSE),0)</f>
        <v>8</v>
      </c>
      <c r="H44" s="19">
        <f>IFERROR(VLOOKUP($A44,'[2]17.2'!$W$3:$AE$160,8,FALSE),0)</f>
        <v>26</v>
      </c>
      <c r="I44" s="19"/>
      <c r="J44" s="19"/>
      <c r="K44" s="19"/>
      <c r="L44" s="19"/>
      <c r="M44" s="19"/>
      <c r="N44" s="19">
        <f>SUM(B44:M44)</f>
        <v>88</v>
      </c>
    </row>
    <row r="45" spans="1:14" x14ac:dyDescent="0.25">
      <c r="A45" s="1" t="s">
        <v>102</v>
      </c>
      <c r="B45" s="19">
        <f>IFERROR(VLOOKUP($A45,'[2]17.2'!$W$3:$AE$160,2,FALSE),0)</f>
        <v>0</v>
      </c>
      <c r="C45" s="19">
        <f>IFERROR(VLOOKUP($A45,'[2]17.2'!$W$3:$AE$160,3,FALSE),0)</f>
        <v>0</v>
      </c>
      <c r="D45" s="19">
        <f>IFERROR(VLOOKUP($A45,'[2]17.2'!$W$3:$AE$160,4,FALSE),0)</f>
        <v>0</v>
      </c>
      <c r="E45" s="19">
        <f>IFERROR(VLOOKUP($A45,'[2]17.2'!$W$3:$AE$160,5,FALSE),0)</f>
        <v>0</v>
      </c>
      <c r="F45" s="19">
        <f>IFERROR(VLOOKUP($A45,'[2]17.2'!$W$3:$AE$160,6,FALSE),0)</f>
        <v>2</v>
      </c>
      <c r="G45" s="19">
        <f>IFERROR(VLOOKUP($A45,'[2]17.2'!$W$3:$AE$160,7,FALSE),0)</f>
        <v>0</v>
      </c>
      <c r="H45" s="19">
        <f>IFERROR(VLOOKUP($A45,'[2]17.2'!$W$3:$AE$160,8,FALSE),0)</f>
        <v>0</v>
      </c>
      <c r="I45" s="19"/>
      <c r="J45" s="19"/>
      <c r="K45" s="19"/>
      <c r="L45" s="19"/>
      <c r="M45" s="19"/>
      <c r="N45" s="19">
        <f t="shared" ref="N45:N57" si="2">SUM(B45:M45)</f>
        <v>2</v>
      </c>
    </row>
    <row r="46" spans="1:14" x14ac:dyDescent="0.25">
      <c r="A46" s="2" t="s">
        <v>3</v>
      </c>
      <c r="B46" s="19">
        <f>IFERROR(VLOOKUP($A46,'[2]17.2'!$W$3:$AE$160,2,FALSE),0)</f>
        <v>23</v>
      </c>
      <c r="C46" s="19">
        <f>IFERROR(VLOOKUP($A46,'[2]17.2'!$W$3:$AE$160,3,FALSE),0)</f>
        <v>20</v>
      </c>
      <c r="D46" s="19">
        <f>IFERROR(VLOOKUP($A46,'[2]17.2'!$W$3:$AE$160,4,FALSE),0)</f>
        <v>14</v>
      </c>
      <c r="E46" s="19">
        <f>IFERROR(VLOOKUP($A46,'[2]17.2'!$W$3:$AE$160,5,FALSE),0)</f>
        <v>12</v>
      </c>
      <c r="F46" s="19">
        <f>IFERROR(VLOOKUP($A46,'[2]17.2'!$W$3:$AE$160,6,FALSE),0)</f>
        <v>14</v>
      </c>
      <c r="G46" s="19">
        <f>IFERROR(VLOOKUP($A46,'[2]17.2'!$W$3:$AE$160,7,FALSE),0)</f>
        <v>6</v>
      </c>
      <c r="H46" s="19">
        <f>IFERROR(VLOOKUP($A46,'[2]17.2'!$W$3:$AE$160,8,FALSE),0)</f>
        <v>37</v>
      </c>
      <c r="I46" s="19"/>
      <c r="J46" s="19"/>
      <c r="K46" s="19"/>
      <c r="L46" s="19"/>
      <c r="M46" s="19"/>
      <c r="N46" s="19">
        <f t="shared" si="2"/>
        <v>126</v>
      </c>
    </row>
    <row r="47" spans="1:14" x14ac:dyDescent="0.25">
      <c r="A47" s="2" t="s">
        <v>30</v>
      </c>
      <c r="B47" s="19">
        <f>IFERROR(VLOOKUP($A47,'[2]17.2'!$W$3:$AE$160,2,FALSE),0)</f>
        <v>0</v>
      </c>
      <c r="C47" s="19">
        <f>IFERROR(VLOOKUP($A47,'[2]17.2'!$W$3:$AE$160,3,FALSE),0)</f>
        <v>0</v>
      </c>
      <c r="D47" s="19">
        <f>IFERROR(VLOOKUP($A47,'[2]17.2'!$W$3:$AE$160,4,FALSE),0)</f>
        <v>0</v>
      </c>
      <c r="E47" s="19">
        <f>IFERROR(VLOOKUP($A47,'[2]17.2'!$W$3:$AE$160,5,FALSE),0)</f>
        <v>2</v>
      </c>
      <c r="F47" s="19">
        <f>IFERROR(VLOOKUP($A47,'[2]17.2'!$W$3:$AE$160,6,FALSE),0)</f>
        <v>0</v>
      </c>
      <c r="G47" s="19">
        <f>IFERROR(VLOOKUP($A47,'[2]17.2'!$W$3:$AE$160,7,FALSE),0)</f>
        <v>1</v>
      </c>
      <c r="H47" s="19">
        <f>IFERROR(VLOOKUP($A47,'[2]17.2'!$W$3:$AE$160,8,FALSE),0)</f>
        <v>0</v>
      </c>
      <c r="I47" s="19"/>
      <c r="J47" s="19"/>
      <c r="K47" s="19"/>
      <c r="L47" s="19"/>
      <c r="M47" s="19"/>
      <c r="N47" s="19">
        <f t="shared" si="2"/>
        <v>3</v>
      </c>
    </row>
    <row r="48" spans="1:14" x14ac:dyDescent="0.25">
      <c r="A48" s="2" t="s">
        <v>31</v>
      </c>
      <c r="B48" s="19">
        <f>IFERROR(VLOOKUP($A48,'[2]17.2'!$W$3:$AE$160,2,FALSE),0)</f>
        <v>0</v>
      </c>
      <c r="C48" s="19">
        <f>IFERROR(VLOOKUP($A48,'[2]17.2'!$W$3:$AE$160,3,FALSE),0)</f>
        <v>0</v>
      </c>
      <c r="D48" s="19">
        <f>IFERROR(VLOOKUP($A48,'[2]17.2'!$W$3:$AE$160,4,FALSE),0)</f>
        <v>0</v>
      </c>
      <c r="E48" s="19">
        <f>IFERROR(VLOOKUP($A48,'[2]17.2'!$W$3:$AE$160,5,FALSE),0)</f>
        <v>0</v>
      </c>
      <c r="F48" s="19">
        <f>IFERROR(VLOOKUP($A48,'[2]17.2'!$W$3:$AE$160,6,FALSE),0)</f>
        <v>0</v>
      </c>
      <c r="G48" s="19">
        <f>IFERROR(VLOOKUP($A48,'[2]17.2'!$W$3:$AE$160,7,FALSE),0)</f>
        <v>0</v>
      </c>
      <c r="H48" s="19">
        <f>IFERROR(VLOOKUP($A48,'[2]17.2'!$W$3:$AE$160,8,FALSE),0)</f>
        <v>0</v>
      </c>
      <c r="I48" s="19"/>
      <c r="J48" s="19"/>
      <c r="K48" s="19"/>
      <c r="L48" s="19"/>
      <c r="M48" s="19"/>
      <c r="N48" s="19">
        <f t="shared" si="2"/>
        <v>0</v>
      </c>
    </row>
    <row r="49" spans="1:14" x14ac:dyDescent="0.25">
      <c r="A49" s="2" t="s">
        <v>32</v>
      </c>
      <c r="B49" s="19">
        <f>IFERROR(VLOOKUP($A49,'[2]17.2'!$W$3:$AE$160,2,FALSE),0)</f>
        <v>0</v>
      </c>
      <c r="C49" s="19">
        <f>IFERROR(VLOOKUP($A49,'[2]17.2'!$W$3:$AE$160,3,FALSE),0)</f>
        <v>1</v>
      </c>
      <c r="D49" s="19">
        <f>IFERROR(VLOOKUP($A49,'[2]17.2'!$W$3:$AE$160,4,FALSE),0)</f>
        <v>0</v>
      </c>
      <c r="E49" s="19">
        <f>IFERROR(VLOOKUP($A49,'[2]17.2'!$W$3:$AE$160,5,FALSE),0)</f>
        <v>0</v>
      </c>
      <c r="F49" s="19">
        <f>IFERROR(VLOOKUP($A49,'[2]17.2'!$W$3:$AE$160,6,FALSE),0)</f>
        <v>0</v>
      </c>
      <c r="G49" s="19">
        <f>IFERROR(VLOOKUP($A49,'[2]17.2'!$W$3:$AE$160,7,FALSE),0)</f>
        <v>0</v>
      </c>
      <c r="H49" s="19">
        <f>IFERROR(VLOOKUP($A49,'[2]17.2'!$W$3:$AE$160,8,FALSE),0)</f>
        <v>0</v>
      </c>
      <c r="I49" s="19"/>
      <c r="J49" s="19"/>
      <c r="K49" s="19"/>
      <c r="L49" s="19"/>
      <c r="M49" s="19"/>
      <c r="N49" s="19">
        <f t="shared" si="2"/>
        <v>1</v>
      </c>
    </row>
    <row r="50" spans="1:14" x14ac:dyDescent="0.25">
      <c r="A50" s="3" t="s">
        <v>8</v>
      </c>
      <c r="B50" s="19">
        <f>IFERROR(VLOOKUP($A50,'[2]17.2'!$W$3:$AE$160,2,FALSE),0)</f>
        <v>0</v>
      </c>
      <c r="C50" s="19">
        <f>IFERROR(VLOOKUP($A50,'[2]17.2'!$W$3:$AE$160,3,FALSE),0)</f>
        <v>0</v>
      </c>
      <c r="D50" s="20">
        <f>IFERROR(VLOOKUP($A50,'[2]17.2'!$W$3:$AE$160,4,FALSE),0)</f>
        <v>0</v>
      </c>
      <c r="E50" s="20">
        <f>IFERROR(VLOOKUP($A50,'[2]17.2'!$W$3:$AE$160,5,FALSE),0)</f>
        <v>0</v>
      </c>
      <c r="F50" s="20">
        <f>IFERROR(VLOOKUP($A50,'[2]17.2'!$W$3:$AE$160,6,FALSE),0)</f>
        <v>0</v>
      </c>
      <c r="G50" s="20">
        <f>IFERROR(VLOOKUP($A50,'[2]17.2'!$W$3:$AE$160,7,FALSE),0)</f>
        <v>0</v>
      </c>
      <c r="H50" s="20">
        <f>IFERROR(VLOOKUP($A50,'[2]17.2'!$W$3:$AE$160,8,FALSE),0)</f>
        <v>0</v>
      </c>
      <c r="I50" s="20"/>
      <c r="J50" s="20"/>
      <c r="K50" s="20"/>
      <c r="L50" s="20"/>
      <c r="M50" s="20"/>
      <c r="N50" s="19">
        <f t="shared" si="2"/>
        <v>0</v>
      </c>
    </row>
    <row r="51" spans="1:14" x14ac:dyDescent="0.25">
      <c r="A51" s="1" t="s">
        <v>33</v>
      </c>
      <c r="B51" s="19">
        <f>IFERROR(VLOOKUP($A51,'[2]17.2'!$W$3:$AE$160,2,FALSE),0)</f>
        <v>0</v>
      </c>
      <c r="C51" s="19">
        <f>IFERROR(VLOOKUP($A51,'[2]17.2'!$W$3:$AE$160,3,FALSE),0)</f>
        <v>1</v>
      </c>
      <c r="D51" s="19">
        <f>IFERROR(VLOOKUP($A51,'[2]17.2'!$W$3:$AE$160,4,FALSE),0)</f>
        <v>0</v>
      </c>
      <c r="E51" s="19">
        <f>IFERROR(VLOOKUP($A51,'[2]17.2'!$W$3:$AE$160,5,FALSE),0)</f>
        <v>0</v>
      </c>
      <c r="F51" s="19">
        <f>IFERROR(VLOOKUP($A51,'[2]17.2'!$W$3:$AE$160,6,FALSE),0)</f>
        <v>2</v>
      </c>
      <c r="G51" s="19">
        <f>IFERROR(VLOOKUP($A51,'[2]17.2'!$W$3:$AE$160,7,FALSE),0)</f>
        <v>0</v>
      </c>
      <c r="H51" s="19">
        <f>IFERROR(VLOOKUP($A51,'[2]17.2'!$W$3:$AE$160,8,FALSE),0)</f>
        <v>0</v>
      </c>
      <c r="I51" s="19"/>
      <c r="J51" s="19"/>
      <c r="K51" s="19"/>
      <c r="L51" s="19"/>
      <c r="M51" s="19"/>
      <c r="N51" s="19">
        <f t="shared" si="2"/>
        <v>3</v>
      </c>
    </row>
    <row r="52" spans="1:14" x14ac:dyDescent="0.25">
      <c r="A52" s="3" t="s">
        <v>7</v>
      </c>
      <c r="B52" s="19">
        <f>IFERROR(VLOOKUP($A52,'[2]17.2'!$W$3:$AE$160,2,FALSE),0)</f>
        <v>0</v>
      </c>
      <c r="C52" s="19">
        <f>IFERROR(VLOOKUP($A52,'[2]17.2'!$W$3:$AE$160,3,FALSE),0)</f>
        <v>0</v>
      </c>
      <c r="D52" s="20">
        <f>IFERROR(VLOOKUP($A52,'[2]17.2'!$W$3:$AE$160,4,FALSE),0)</f>
        <v>0</v>
      </c>
      <c r="E52" s="20">
        <f>IFERROR(VLOOKUP($A52,'[2]17.2'!$W$3:$AE$160,5,FALSE),0)</f>
        <v>0</v>
      </c>
      <c r="F52" s="20">
        <f>IFERROR(VLOOKUP($A52,'[2]17.2'!$W$3:$AE$160,6,FALSE),0)</f>
        <v>0</v>
      </c>
      <c r="G52" s="20">
        <f>IFERROR(VLOOKUP($A52,'[2]17.2'!$W$3:$AE$160,7,FALSE),0)</f>
        <v>0</v>
      </c>
      <c r="H52" s="20">
        <f>IFERROR(VLOOKUP($A52,'[2]17.2'!$W$3:$AE$160,8,FALSE),0)</f>
        <v>0</v>
      </c>
      <c r="I52" s="20"/>
      <c r="J52" s="20"/>
      <c r="K52" s="20"/>
      <c r="L52" s="20"/>
      <c r="M52" s="20"/>
      <c r="N52" s="19">
        <f t="shared" si="2"/>
        <v>0</v>
      </c>
    </row>
    <row r="53" spans="1:14" x14ac:dyDescent="0.25">
      <c r="A53" s="4" t="s">
        <v>6</v>
      </c>
      <c r="B53" s="19">
        <f>IFERROR(VLOOKUP($A53,'[2]17.2'!$W$3:$AE$160,2,FALSE),0)</f>
        <v>0</v>
      </c>
      <c r="C53" s="19">
        <f>IFERROR(VLOOKUP($A53,'[2]17.2'!$W$3:$AE$160,3,FALSE),0)</f>
        <v>0</v>
      </c>
      <c r="D53" s="20">
        <f>IFERROR(VLOOKUP($A53,'[2]17.2'!$W$3:$AE$160,4,FALSE),0)</f>
        <v>2</v>
      </c>
      <c r="E53" s="19">
        <f>IFERROR(VLOOKUP($A53,'[2]17.2'!$W$3:$AE$160,5,FALSE),0)</f>
        <v>4</v>
      </c>
      <c r="F53" s="19">
        <f>IFERROR(VLOOKUP($A53,'[2]17.2'!$W$3:$AE$160,6,FALSE),0)</f>
        <v>3</v>
      </c>
      <c r="G53" s="19">
        <f>IFERROR(VLOOKUP($A53,'[2]17.2'!$W$3:$AE$160,7,FALSE),0)</f>
        <v>1</v>
      </c>
      <c r="H53" s="19">
        <f>IFERROR(VLOOKUP($A53,'[2]17.2'!$W$3:$AE$160,8,FALSE),0)</f>
        <v>0</v>
      </c>
      <c r="I53" s="19"/>
      <c r="J53" s="19"/>
      <c r="K53" s="19"/>
      <c r="L53" s="19"/>
      <c r="M53" s="19"/>
      <c r="N53" s="19">
        <f t="shared" si="2"/>
        <v>10</v>
      </c>
    </row>
    <row r="54" spans="1:14" x14ac:dyDescent="0.25">
      <c r="A54" s="1" t="s">
        <v>4</v>
      </c>
      <c r="B54" s="19">
        <f>IFERROR(VLOOKUP($A54,'[2]17.2'!$W$3:$AE$160,2,FALSE),0)</f>
        <v>0</v>
      </c>
      <c r="C54" s="19">
        <f>IFERROR(VLOOKUP($A54,'[2]17.2'!$W$3:$AE$160,3,FALSE),0)</f>
        <v>2</v>
      </c>
      <c r="D54" s="20">
        <f>IFERROR(VLOOKUP($A54,'[2]17.2'!$W$3:$AE$160,4,FALSE),0)</f>
        <v>0</v>
      </c>
      <c r="E54" s="19">
        <f>IFERROR(VLOOKUP($A54,'[2]17.2'!$W$3:$AE$160,5,FALSE),0)</f>
        <v>2</v>
      </c>
      <c r="F54" s="19">
        <f>IFERROR(VLOOKUP($A54,'[2]17.2'!$W$3:$AE$160,6,FALSE),0)</f>
        <v>3</v>
      </c>
      <c r="G54" s="19">
        <f>IFERROR(VLOOKUP($A54,'[2]17.2'!$W$3:$AE$160,7,FALSE),0)</f>
        <v>3</v>
      </c>
      <c r="H54" s="19">
        <f>IFERROR(VLOOKUP($A54,'[2]17.2'!$W$3:$AE$160,8,FALSE),0)</f>
        <v>14</v>
      </c>
      <c r="I54" s="19"/>
      <c r="J54" s="19"/>
      <c r="K54" s="19"/>
      <c r="L54" s="19"/>
      <c r="M54" s="19"/>
      <c r="N54" s="19">
        <f t="shared" si="2"/>
        <v>24</v>
      </c>
    </row>
    <row r="55" spans="1:14" x14ac:dyDescent="0.25">
      <c r="A55" s="3" t="s">
        <v>28</v>
      </c>
      <c r="B55" s="21">
        <f>IFERROR(VLOOKUP($A55,'[2]17.2'!$W$3:$AE$160,2,FALSE),0)</f>
        <v>0</v>
      </c>
      <c r="C55" s="21">
        <f>IFERROR(VLOOKUP($A55,'[2]17.2'!$W$3:$AE$160,3,FALSE),0)</f>
        <v>0</v>
      </c>
      <c r="D55" s="21">
        <f>IFERROR(VLOOKUP($A55,'[2]17.2'!$W$3:$AE$160,4,FALSE),0)</f>
        <v>0</v>
      </c>
      <c r="E55" s="21">
        <f>IFERROR(VLOOKUP($A55,'[2]17.2'!$W$3:$AE$160,5,FALSE),0)</f>
        <v>0</v>
      </c>
      <c r="F55" s="21">
        <f>IFERROR(VLOOKUP($A55,'[2]17.2'!$W$3:$AE$160,6,FALSE),0)</f>
        <v>0</v>
      </c>
      <c r="G55" s="21">
        <f>IFERROR(VLOOKUP($A55,'[2]17.2'!$W$3:$AE$160,7,FALSE),0)</f>
        <v>0</v>
      </c>
      <c r="H55" s="21">
        <f>IFERROR(VLOOKUP($A55,'[2]17.2'!$W$3:$AE$160,8,FALSE),0)</f>
        <v>1</v>
      </c>
      <c r="I55" s="21"/>
      <c r="J55" s="21"/>
      <c r="K55" s="21"/>
      <c r="L55" s="21"/>
      <c r="M55" s="21"/>
      <c r="N55" s="19">
        <f t="shared" si="2"/>
        <v>1</v>
      </c>
    </row>
    <row r="56" spans="1:14" x14ac:dyDescent="0.25">
      <c r="A56" s="3" t="s">
        <v>27</v>
      </c>
      <c r="B56" s="21">
        <f>IFERROR(VLOOKUP($A56,'[2]17.2'!$W$3:$AE$160,2,FALSE),0)</f>
        <v>0</v>
      </c>
      <c r="C56" s="21">
        <f>IFERROR(VLOOKUP($A56,'[2]17.2'!$W$3:$AE$160,3,FALSE),0)</f>
        <v>0</v>
      </c>
      <c r="D56" s="21">
        <f>IFERROR(VLOOKUP($A56,'[2]17.2'!$W$3:$AE$160,4,FALSE),0)</f>
        <v>0</v>
      </c>
      <c r="E56" s="21">
        <f>IFERROR(VLOOKUP($A56,'[2]17.2'!$W$3:$AE$160,5,FALSE),0)</f>
        <v>0</v>
      </c>
      <c r="F56" s="21">
        <f>IFERROR(VLOOKUP($A56,'[2]17.2'!$W$3:$AE$160,6,FALSE),0)</f>
        <v>0</v>
      </c>
      <c r="G56" s="21">
        <f>IFERROR(VLOOKUP($A56,'[2]17.2'!$W$3:$AE$160,7,FALSE),0)</f>
        <v>2</v>
      </c>
      <c r="H56" s="21">
        <f>IFERROR(VLOOKUP($A56,'[2]17.2'!$W$3:$AE$160,8,FALSE),0)</f>
        <v>0</v>
      </c>
      <c r="I56" s="21"/>
      <c r="J56" s="21"/>
      <c r="K56" s="21"/>
      <c r="L56" s="21"/>
      <c r="M56" s="21"/>
      <c r="N56" s="19">
        <f t="shared" si="2"/>
        <v>2</v>
      </c>
    </row>
    <row r="57" spans="1:14" ht="15.75" thickBot="1" x14ac:dyDescent="0.3">
      <c r="A57" s="3" t="s">
        <v>5</v>
      </c>
      <c r="B57" s="21">
        <f>IFERROR(VLOOKUP($A57,'[2]17.2'!$W$3:$AE$160,2,FALSE),0)</f>
        <v>0</v>
      </c>
      <c r="C57" s="21">
        <f>IFERROR(VLOOKUP($A57,'[2]17.2'!$W$3:$AE$160,3,FALSE),0)</f>
        <v>0</v>
      </c>
      <c r="D57" s="21">
        <f>IFERROR(VLOOKUP($A57,'[2]17.2'!$W$3:$AE$160,4,FALSE),0)</f>
        <v>0</v>
      </c>
      <c r="E57" s="21">
        <f>IFERROR(VLOOKUP($A57,'[2]17.2'!$W$3:$AE$160,5,FALSE),0)</f>
        <v>0</v>
      </c>
      <c r="F57" s="21">
        <f>IFERROR(VLOOKUP($A57,'[2]17.2'!$W$3:$AE$160,6,FALSE),0)</f>
        <v>0</v>
      </c>
      <c r="G57" s="21">
        <f>IFERROR(VLOOKUP($A57,'[2]17.2'!$W$3:$AE$160,7,FALSE),0)</f>
        <v>0</v>
      </c>
      <c r="H57" s="21">
        <f>IFERROR(VLOOKUP($A57,'[2]17.2'!$W$3:$AE$160,8,FALSE),0)</f>
        <v>0</v>
      </c>
      <c r="I57" s="21"/>
      <c r="J57" s="21"/>
      <c r="K57" s="21"/>
      <c r="L57" s="21"/>
      <c r="M57" s="21"/>
      <c r="N57" s="19">
        <f t="shared" si="2"/>
        <v>0</v>
      </c>
    </row>
    <row r="58" spans="1:14" x14ac:dyDescent="0.25">
      <c r="A58" s="23" t="s">
        <v>34</v>
      </c>
      <c r="B58" s="48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50"/>
    </row>
    <row r="59" spans="1:14" hidden="1" x14ac:dyDescent="0.25">
      <c r="A59" s="3" t="s">
        <v>55</v>
      </c>
      <c r="B59" s="21">
        <f>IFERROR(VLOOKUP($A59,'[2]17.2'!$W$3:$AE$160,2,FALSE),0)</f>
        <v>0</v>
      </c>
      <c r="C59" s="21">
        <f>IFERROR(VLOOKUP($A59,'[2]17.2'!$W$3:$AE$160,3,FALSE),0)</f>
        <v>0</v>
      </c>
      <c r="D59" s="22">
        <f>IFERROR(VLOOKUP($A59,'[2]17.2'!$W$3:$AE$160,4,FALSE),0)</f>
        <v>0</v>
      </c>
      <c r="E59" s="22">
        <f>IFERROR(VLOOKUP($A59,'[2]17.2'!$W$3:$AE$160,5,FALSE),0)</f>
        <v>0</v>
      </c>
      <c r="F59" s="22">
        <f>IFERROR(VLOOKUP($A59,'[2]17.2'!$W$3:$AE$160,6,FALSE),0)</f>
        <v>0</v>
      </c>
      <c r="G59" s="22">
        <f>IFERROR(VLOOKUP($A59,'[2]17.2'!$W$3:$AE$160,7,FALSE),0)</f>
        <v>0</v>
      </c>
      <c r="H59" s="22">
        <f>IFERROR(VLOOKUP($A59,'[2]17.2'!$W$3:$AE$160,8,FALSE),0)</f>
        <v>0</v>
      </c>
      <c r="I59" s="22"/>
      <c r="J59" s="22"/>
      <c r="K59" s="22"/>
      <c r="L59" s="22"/>
      <c r="M59" s="22"/>
      <c r="N59" s="22"/>
    </row>
    <row r="60" spans="1:14" hidden="1" x14ac:dyDescent="0.25">
      <c r="A60" s="3" t="s">
        <v>56</v>
      </c>
      <c r="B60" s="21">
        <f>IFERROR(VLOOKUP($A60,'[2]17.2'!$W$3:$AE$160,2,FALSE),0)</f>
        <v>0</v>
      </c>
      <c r="C60" s="21">
        <f>IFERROR(VLOOKUP($A60,'[2]17.2'!$W$3:$AE$160,3,FALSE),0)</f>
        <v>0</v>
      </c>
      <c r="D60" s="22">
        <f>IFERROR(VLOOKUP($A60,'[2]17.2'!$W$3:$AE$160,4,FALSE),0)</f>
        <v>0</v>
      </c>
      <c r="E60" s="22">
        <f>IFERROR(VLOOKUP($A60,'[2]17.2'!$W$3:$AE$160,5,FALSE),0)</f>
        <v>0</v>
      </c>
      <c r="F60" s="22">
        <f>IFERROR(VLOOKUP($A60,'[2]17.2'!$W$3:$AE$160,6,FALSE),0)</f>
        <v>0</v>
      </c>
      <c r="G60" s="22">
        <f>IFERROR(VLOOKUP($A60,'[2]17.2'!$W$3:$AE$160,7,FALSE),0)</f>
        <v>0</v>
      </c>
      <c r="H60" s="22">
        <f>IFERROR(VLOOKUP($A60,'[2]17.2'!$W$3:$AE$160,8,FALSE),0)</f>
        <v>0</v>
      </c>
      <c r="I60" s="22"/>
      <c r="J60" s="22"/>
      <c r="K60" s="22"/>
      <c r="L60" s="22"/>
      <c r="M60" s="22"/>
      <c r="N60" s="22"/>
    </row>
    <row r="61" spans="1:14" hidden="1" x14ac:dyDescent="0.25">
      <c r="A61" s="3" t="s">
        <v>57</v>
      </c>
      <c r="B61" s="21">
        <f>IFERROR(VLOOKUP($A61,'[2]17.2'!$W$3:$AE$160,2,FALSE),0)</f>
        <v>0</v>
      </c>
      <c r="C61" s="21">
        <f>IFERROR(VLOOKUP($A61,'[2]17.2'!$W$3:$AE$160,3,FALSE),0)</f>
        <v>0</v>
      </c>
      <c r="D61" s="22">
        <f>IFERROR(VLOOKUP($A61,'[2]17.2'!$W$3:$AE$160,4,FALSE),0)</f>
        <v>0</v>
      </c>
      <c r="E61" s="22">
        <f>IFERROR(VLOOKUP($A61,'[2]17.2'!$W$3:$AE$160,5,FALSE),0)</f>
        <v>0</v>
      </c>
      <c r="F61" s="22">
        <f>IFERROR(VLOOKUP($A61,'[2]17.2'!$W$3:$AE$160,6,FALSE),0)</f>
        <v>0</v>
      </c>
      <c r="G61" s="22">
        <f>IFERROR(VLOOKUP($A61,'[2]17.2'!$W$3:$AE$160,7,FALSE),0)</f>
        <v>0</v>
      </c>
      <c r="H61" s="22">
        <f>IFERROR(VLOOKUP($A61,'[2]17.2'!$W$3:$AE$160,8,FALSE),0)</f>
        <v>0</v>
      </c>
      <c r="I61" s="22"/>
      <c r="J61" s="22"/>
      <c r="K61" s="22"/>
      <c r="L61" s="22"/>
      <c r="M61" s="22"/>
      <c r="N61" s="22"/>
    </row>
    <row r="62" spans="1:14" hidden="1" x14ac:dyDescent="0.25">
      <c r="A62" s="3" t="s">
        <v>35</v>
      </c>
      <c r="B62" s="21">
        <f>IFERROR(VLOOKUP($A62,'[2]17.2'!$W$3:$AE$160,2,FALSE),0)</f>
        <v>0</v>
      </c>
      <c r="C62" s="21">
        <f>IFERROR(VLOOKUP($A62,'[2]17.2'!$W$3:$AE$160,3,FALSE),0)</f>
        <v>0</v>
      </c>
      <c r="D62" s="21">
        <f>IFERROR(VLOOKUP($A62,'[2]17.2'!$W$3:$AE$160,4,FALSE),0)</f>
        <v>0</v>
      </c>
      <c r="E62" s="21">
        <f>IFERROR(VLOOKUP($A62,'[2]17.2'!$W$3:$AE$160,5,FALSE),0)</f>
        <v>0</v>
      </c>
      <c r="F62" s="21">
        <f>IFERROR(VLOOKUP($A62,'[2]17.2'!$W$3:$AE$160,6,FALSE),0)</f>
        <v>0</v>
      </c>
      <c r="G62" s="21">
        <f>IFERROR(VLOOKUP($A62,'[2]17.2'!$W$3:$AE$160,7,FALSE),0)</f>
        <v>0</v>
      </c>
      <c r="H62" s="21">
        <f>IFERROR(VLOOKUP($A62,'[2]17.2'!$W$3:$AE$160,8,FALSE),0)</f>
        <v>0</v>
      </c>
      <c r="I62" s="21"/>
      <c r="J62" s="21"/>
      <c r="K62" s="21"/>
      <c r="L62" s="21"/>
      <c r="M62" s="21"/>
      <c r="N62" s="22"/>
    </row>
    <row r="63" spans="1:14" x14ac:dyDescent="0.25">
      <c r="A63" s="3" t="s">
        <v>36</v>
      </c>
      <c r="B63" s="21">
        <f>IFERROR(VLOOKUP($A63,'[2]17.2'!$W$3:$AE$160,2,FALSE),0)</f>
        <v>0</v>
      </c>
      <c r="C63" s="21">
        <f>IFERROR(VLOOKUP($A63,'[2]17.2'!$W$3:$AE$160,3,FALSE),0)</f>
        <v>0</v>
      </c>
      <c r="D63" s="21">
        <f>IFERROR(VLOOKUP($A63,'[2]17.2'!$W$3:$AE$160,4,FALSE),0)</f>
        <v>0</v>
      </c>
      <c r="E63" s="21">
        <f>IFERROR(VLOOKUP($A63,'[2]17.2'!$W$3:$AE$160,5,FALSE),0)</f>
        <v>0</v>
      </c>
      <c r="F63" s="21">
        <f>IFERROR(VLOOKUP($A63,'[2]17.2'!$W$3:$AE$160,6,FALSE),0)</f>
        <v>0</v>
      </c>
      <c r="G63" s="21">
        <f>IFERROR(VLOOKUP($A63,'[2]17.2'!$W$3:$AE$160,7,FALSE),0)</f>
        <v>0</v>
      </c>
      <c r="H63" s="21">
        <f>IFERROR(VLOOKUP($A63,'[2]17.2'!$W$3:$AE$160,8,FALSE),0)</f>
        <v>0</v>
      </c>
      <c r="I63" s="21"/>
      <c r="J63" s="21"/>
      <c r="K63" s="21"/>
      <c r="L63" s="21"/>
      <c r="M63" s="21"/>
      <c r="N63" s="22">
        <f t="shared" ref="N63:N67" si="3">SUM(B63:M63)</f>
        <v>0</v>
      </c>
    </row>
    <row r="64" spans="1:14" x14ac:dyDescent="0.25">
      <c r="A64" s="3" t="s">
        <v>37</v>
      </c>
      <c r="B64" s="21">
        <f>IFERROR(VLOOKUP($A64,'[2]17.2'!$W$3:$AE$160,2,FALSE),0)</f>
        <v>0</v>
      </c>
      <c r="C64" s="21">
        <f>IFERROR(VLOOKUP($A64,'[2]17.2'!$W$3:$AE$160,3,FALSE),0)</f>
        <v>0</v>
      </c>
      <c r="D64" s="21">
        <f>IFERROR(VLOOKUP($A64,'[2]17.2'!$W$3:$AE$160,4,FALSE),0)</f>
        <v>1</v>
      </c>
      <c r="E64" s="21">
        <f>IFERROR(VLOOKUP($A64,'[2]17.2'!$W$3:$AE$160,5,FALSE),0)</f>
        <v>0</v>
      </c>
      <c r="F64" s="21">
        <f>IFERROR(VLOOKUP($A64,'[2]17.2'!$W$3:$AE$160,6,FALSE),0)</f>
        <v>0</v>
      </c>
      <c r="G64" s="21">
        <f>IFERROR(VLOOKUP($A64,'[2]17.2'!$W$3:$AE$160,7,FALSE),0)</f>
        <v>0</v>
      </c>
      <c r="H64" s="21">
        <f>IFERROR(VLOOKUP($A64,'[2]17.2'!$W$3:$AE$160,8,FALSE),0)</f>
        <v>0</v>
      </c>
      <c r="I64" s="21"/>
      <c r="J64" s="21"/>
      <c r="K64" s="21"/>
      <c r="L64" s="21"/>
      <c r="M64" s="21"/>
      <c r="N64" s="22">
        <f t="shared" si="3"/>
        <v>1</v>
      </c>
    </row>
    <row r="65" spans="1:14" x14ac:dyDescent="0.25">
      <c r="A65" s="3" t="s">
        <v>38</v>
      </c>
      <c r="B65" s="21">
        <f>IFERROR(VLOOKUP($A65,'[2]17.2'!$W$3:$AE$160,2,FALSE),0)</f>
        <v>0</v>
      </c>
      <c r="C65" s="21">
        <f>IFERROR(VLOOKUP($A65,'[2]17.2'!$W$3:$AE$160,3,FALSE),0)</f>
        <v>0</v>
      </c>
      <c r="D65" s="21">
        <f>IFERROR(VLOOKUP($A65,'[2]17.2'!$W$3:$AE$160,4,FALSE),0)</f>
        <v>0</v>
      </c>
      <c r="E65" s="21">
        <f>IFERROR(VLOOKUP($A65,'[2]17.2'!$W$3:$AE$160,5,FALSE),0)</f>
        <v>0</v>
      </c>
      <c r="F65" s="21">
        <f>IFERROR(VLOOKUP($A65,'[2]17.2'!$W$3:$AE$160,6,FALSE),0)</f>
        <v>0</v>
      </c>
      <c r="G65" s="21">
        <f>IFERROR(VLOOKUP($A65,'[2]17.2'!$W$3:$AE$160,7,FALSE),0)</f>
        <v>13</v>
      </c>
      <c r="H65" s="21">
        <f>IFERROR(VLOOKUP($A65,'[2]17.2'!$W$3:$AE$160,8,FALSE),0)</f>
        <v>0</v>
      </c>
      <c r="I65" s="21"/>
      <c r="J65" s="21"/>
      <c r="K65" s="21"/>
      <c r="L65" s="21"/>
      <c r="M65" s="21"/>
      <c r="N65" s="22">
        <f t="shared" si="3"/>
        <v>13</v>
      </c>
    </row>
    <row r="66" spans="1:14" x14ac:dyDescent="0.25">
      <c r="A66" s="3" t="s">
        <v>39</v>
      </c>
      <c r="B66" s="21">
        <f>IFERROR(VLOOKUP($A66,'[2]17.2'!$W$3:$AE$160,2,FALSE),0)</f>
        <v>0</v>
      </c>
      <c r="C66" s="21">
        <f>IFERROR(VLOOKUP($A66,'[2]17.2'!$W$3:$AE$160,3,FALSE),0)</f>
        <v>0</v>
      </c>
      <c r="D66" s="21">
        <f>IFERROR(VLOOKUP($A66,'[2]17.2'!$W$3:$AE$160,4,FALSE),0)</f>
        <v>0</v>
      </c>
      <c r="E66" s="21">
        <f>IFERROR(VLOOKUP($A66,'[2]17.2'!$W$3:$AE$160,5,FALSE),0)</f>
        <v>2</v>
      </c>
      <c r="F66" s="21">
        <f>IFERROR(VLOOKUP($A66,'[2]17.2'!$W$3:$AE$160,6,FALSE),0)</f>
        <v>0</v>
      </c>
      <c r="G66" s="21">
        <f>IFERROR(VLOOKUP($A66,'[2]17.2'!$W$3:$AE$160,7,FALSE),0)</f>
        <v>1</v>
      </c>
      <c r="H66" s="21">
        <f>IFERROR(VLOOKUP($A66,'[2]17.2'!$W$3:$AE$160,8,FALSE),0)</f>
        <v>0</v>
      </c>
      <c r="I66" s="21"/>
      <c r="J66" s="21"/>
      <c r="K66" s="21"/>
      <c r="L66" s="21"/>
      <c r="M66" s="21"/>
      <c r="N66" s="22">
        <f t="shared" si="3"/>
        <v>3</v>
      </c>
    </row>
    <row r="67" spans="1:14" x14ac:dyDescent="0.25">
      <c r="A67" s="3" t="s">
        <v>40</v>
      </c>
      <c r="B67" s="21">
        <f>IFERROR(VLOOKUP($A67,'[2]17.2'!$W$3:$AE$160,2,FALSE),0)</f>
        <v>0</v>
      </c>
      <c r="C67" s="21">
        <f>IFERROR(VLOOKUP($A67,'[2]17.2'!$W$3:$AE$160,3,FALSE),0)</f>
        <v>0</v>
      </c>
      <c r="D67" s="21">
        <f>IFERROR(VLOOKUP($A67,'[2]17.2'!$W$3:$AE$160,4,FALSE),0)</f>
        <v>0</v>
      </c>
      <c r="E67" s="21">
        <f>IFERROR(VLOOKUP($A67,'[2]17.2'!$W$3:$AE$160,5,FALSE),0)</f>
        <v>0</v>
      </c>
      <c r="F67" s="21">
        <f>IFERROR(VLOOKUP($A67,'[2]17.2'!$W$3:$AE$160,6,FALSE),0)</f>
        <v>0</v>
      </c>
      <c r="G67" s="21">
        <f>IFERROR(VLOOKUP($A67,'[2]17.2'!$W$3:$AE$160,7,FALSE),0)</f>
        <v>2</v>
      </c>
      <c r="H67" s="21">
        <f>IFERROR(VLOOKUP($A67,'[2]17.2'!$W$3:$AE$160,8,FALSE),0)</f>
        <v>0</v>
      </c>
      <c r="I67" s="21"/>
      <c r="J67" s="21"/>
      <c r="K67" s="21"/>
      <c r="L67" s="21"/>
      <c r="M67" s="21"/>
      <c r="N67" s="22">
        <f t="shared" si="3"/>
        <v>2</v>
      </c>
    </row>
  </sheetData>
  <mergeCells count="6">
    <mergeCell ref="B58:N58"/>
    <mergeCell ref="A1:A3"/>
    <mergeCell ref="B1:N2"/>
    <mergeCell ref="B18:N18"/>
    <mergeCell ref="A41:A43"/>
    <mergeCell ref="B41:N42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22.140625" bestFit="1" customWidth="1"/>
    <col min="7" max="7" width="13.8554687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bestFit="1" customWidth="1"/>
    <col min="16" max="16" width="10.7109375" bestFit="1" customWidth="1"/>
    <col min="17" max="17" width="9.85546875" bestFit="1" customWidth="1"/>
    <col min="18" max="18" width="8.85546875" bestFit="1" customWidth="1"/>
    <col min="19" max="19" width="12.7109375" bestFit="1" customWidth="1"/>
    <col min="20" max="20" width="7" bestFit="1" customWidth="1"/>
    <col min="21" max="21" width="9.28515625" bestFit="1" customWidth="1"/>
    <col min="22" max="22" width="9.5703125" bestFit="1" customWidth="1"/>
    <col min="23" max="23" width="11.7109375" bestFit="1" customWidth="1"/>
    <col min="24" max="24" width="10.85546875" bestFit="1" customWidth="1"/>
    <col min="25" max="25" width="7.140625" bestFit="1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15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4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29</v>
      </c>
      <c r="F4" s="31" t="s">
        <v>104</v>
      </c>
      <c r="G4" s="32">
        <v>2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0</v>
      </c>
      <c r="F5" s="31" t="s">
        <v>97</v>
      </c>
      <c r="G5" s="32">
        <v>849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0</v>
      </c>
      <c r="F6" s="31" t="s">
        <v>103</v>
      </c>
      <c r="G6" s="32">
        <v>54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0</v>
      </c>
      <c r="F7" s="31" t="s">
        <v>99</v>
      </c>
      <c r="G7" s="32">
        <v>905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0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0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0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0</v>
      </c>
      <c r="F11" s="31" t="s">
        <v>87</v>
      </c>
      <c r="G11" s="32">
        <v>0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0</v>
      </c>
      <c r="F12" s="31" t="s">
        <v>80</v>
      </c>
      <c r="G12" s="32">
        <v>1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0</v>
      </c>
      <c r="F13" s="31" t="s">
        <v>75</v>
      </c>
      <c r="G13" s="32">
        <v>358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0</v>
      </c>
      <c r="F14" s="31" t="s">
        <v>107</v>
      </c>
      <c r="G14" s="32">
        <v>5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0</v>
      </c>
      <c r="F15" s="31" t="s">
        <v>106</v>
      </c>
      <c r="G15" s="32">
        <v>9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55</v>
      </c>
      <c r="F16" s="31" t="s">
        <v>109</v>
      </c>
      <c r="G16" s="32">
        <v>2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3</v>
      </c>
      <c r="F17" s="31" t="s">
        <v>105</v>
      </c>
      <c r="G17" s="32">
        <v>0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66</v>
      </c>
      <c r="F18" s="31" t="s">
        <v>108</v>
      </c>
      <c r="G18" s="32">
        <v>0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1</v>
      </c>
      <c r="F19" s="31" t="s">
        <v>84</v>
      </c>
      <c r="G19" s="32">
        <v>0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0</v>
      </c>
      <c r="F20" s="31" t="s">
        <v>76</v>
      </c>
      <c r="G20" s="32">
        <v>18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0</v>
      </c>
      <c r="F21" s="31" t="s">
        <v>74</v>
      </c>
      <c r="G21" s="32">
        <v>411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0</v>
      </c>
      <c r="F22" s="31" t="s">
        <v>86</v>
      </c>
      <c r="G22" s="32">
        <v>0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0</v>
      </c>
      <c r="F23" s="31" t="s">
        <v>82</v>
      </c>
      <c r="G23" s="32">
        <v>27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0</v>
      </c>
      <c r="F24" s="31" t="s">
        <v>79</v>
      </c>
      <c r="G24" s="32">
        <v>4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0</v>
      </c>
      <c r="F25" s="31" t="s">
        <v>78</v>
      </c>
      <c r="G25" s="32">
        <v>12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0</v>
      </c>
      <c r="F26" s="31" t="s">
        <v>81</v>
      </c>
      <c r="G26" s="32">
        <v>11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0</v>
      </c>
      <c r="F27" s="31" t="s">
        <v>83</v>
      </c>
      <c r="G27" s="32">
        <v>2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0</v>
      </c>
      <c r="F28" s="31" t="s">
        <v>85</v>
      </c>
      <c r="G28" s="32">
        <v>0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0</v>
      </c>
      <c r="F29" s="31" t="s">
        <v>77</v>
      </c>
      <c r="G29" s="32">
        <v>45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12</v>
      </c>
      <c r="F30" s="31" t="s">
        <v>99</v>
      </c>
      <c r="G30" s="32">
        <v>905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4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101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7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0</v>
      </c>
      <c r="F35" s="31" t="s">
        <v>90</v>
      </c>
      <c r="G35" s="32">
        <v>0</v>
      </c>
      <c r="H35" s="32">
        <v>0</v>
      </c>
      <c r="I35" s="32">
        <v>29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4</v>
      </c>
      <c r="Q35" s="32">
        <v>15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48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0</v>
      </c>
      <c r="F36" s="31" t="s">
        <v>91</v>
      </c>
      <c r="G36" s="32">
        <v>0</v>
      </c>
      <c r="H36" s="32">
        <v>0</v>
      </c>
      <c r="I36" s="32">
        <v>66</v>
      </c>
      <c r="J36" s="32">
        <v>0</v>
      </c>
      <c r="K36" s="32">
        <v>0</v>
      </c>
      <c r="L36" s="32">
        <v>1</v>
      </c>
      <c r="M36" s="32">
        <v>0</v>
      </c>
      <c r="N36" s="32">
        <v>0</v>
      </c>
      <c r="O36" s="32">
        <v>0</v>
      </c>
      <c r="P36" s="32">
        <v>3</v>
      </c>
      <c r="Q36" s="32">
        <v>55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1</v>
      </c>
      <c r="Z36" s="32">
        <v>126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3</v>
      </c>
      <c r="F37" s="31" t="s">
        <v>92</v>
      </c>
      <c r="G37" s="32">
        <v>0</v>
      </c>
      <c r="H37" s="32">
        <v>0</v>
      </c>
      <c r="I37" s="32">
        <v>101</v>
      </c>
      <c r="J37" s="32">
        <v>0</v>
      </c>
      <c r="K37" s="32">
        <v>1</v>
      </c>
      <c r="L37" s="32">
        <v>0</v>
      </c>
      <c r="M37" s="32">
        <v>0</v>
      </c>
      <c r="N37" s="32">
        <v>0</v>
      </c>
      <c r="O37" s="32">
        <v>0</v>
      </c>
      <c r="P37" s="32">
        <v>4</v>
      </c>
      <c r="Q37" s="32">
        <v>12</v>
      </c>
      <c r="R37" s="32">
        <v>0</v>
      </c>
      <c r="S37" s="32">
        <v>3</v>
      </c>
      <c r="T37" s="32">
        <v>0</v>
      </c>
      <c r="U37" s="32">
        <v>0</v>
      </c>
      <c r="V37" s="32">
        <v>4</v>
      </c>
      <c r="W37" s="32">
        <v>0</v>
      </c>
      <c r="X37" s="32">
        <v>0</v>
      </c>
      <c r="Y37" s="32">
        <v>7</v>
      </c>
      <c r="Z37" s="32">
        <v>132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4</v>
      </c>
      <c r="F38" s="31" t="s">
        <v>93</v>
      </c>
      <c r="G38" s="32">
        <v>0</v>
      </c>
      <c r="H38" s="32">
        <v>0</v>
      </c>
      <c r="I38" s="32">
        <v>50</v>
      </c>
      <c r="J38" s="32">
        <v>1</v>
      </c>
      <c r="K38" s="32">
        <v>1</v>
      </c>
      <c r="L38" s="32">
        <v>1</v>
      </c>
      <c r="M38" s="32">
        <v>0</v>
      </c>
      <c r="N38" s="32">
        <v>0</v>
      </c>
      <c r="O38" s="32">
        <v>0</v>
      </c>
      <c r="P38" s="32">
        <v>4</v>
      </c>
      <c r="Q38" s="32">
        <v>35</v>
      </c>
      <c r="R38" s="32">
        <v>0</v>
      </c>
      <c r="S38" s="32">
        <v>2</v>
      </c>
      <c r="T38" s="32">
        <v>0</v>
      </c>
      <c r="U38" s="32">
        <v>2</v>
      </c>
      <c r="V38" s="32">
        <v>1</v>
      </c>
      <c r="W38" s="32">
        <v>0</v>
      </c>
      <c r="X38" s="32">
        <v>0</v>
      </c>
      <c r="Y38" s="32">
        <v>4</v>
      </c>
      <c r="Z38" s="32">
        <v>101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0</v>
      </c>
      <c r="F39" s="31" t="s">
        <v>94</v>
      </c>
      <c r="G39" s="32">
        <v>0</v>
      </c>
      <c r="H39" s="32">
        <v>0</v>
      </c>
      <c r="I39" s="32">
        <v>35</v>
      </c>
      <c r="J39" s="32">
        <v>0</v>
      </c>
      <c r="K39" s="32">
        <v>1</v>
      </c>
      <c r="L39" s="32">
        <v>0</v>
      </c>
      <c r="M39" s="32">
        <v>0</v>
      </c>
      <c r="N39" s="32">
        <v>0</v>
      </c>
      <c r="O39" s="32">
        <v>0</v>
      </c>
      <c r="P39" s="32">
        <v>3</v>
      </c>
      <c r="Q39" s="32">
        <v>68</v>
      </c>
      <c r="R39" s="32">
        <v>0</v>
      </c>
      <c r="S39" s="32">
        <v>16</v>
      </c>
      <c r="T39" s="32">
        <v>0</v>
      </c>
      <c r="U39" s="32">
        <v>1</v>
      </c>
      <c r="V39" s="32">
        <v>1</v>
      </c>
      <c r="W39" s="32">
        <v>0</v>
      </c>
      <c r="X39" s="32">
        <v>0</v>
      </c>
      <c r="Y39" s="32">
        <v>12</v>
      </c>
      <c r="Z39" s="32">
        <v>137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0</v>
      </c>
      <c r="F40" s="31" t="s">
        <v>95</v>
      </c>
      <c r="G40" s="32">
        <v>0</v>
      </c>
      <c r="H40" s="32">
        <v>1</v>
      </c>
      <c r="I40" s="32">
        <v>28</v>
      </c>
      <c r="J40" s="32">
        <v>3</v>
      </c>
      <c r="K40" s="32">
        <v>3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98</v>
      </c>
      <c r="R40" s="32">
        <v>0</v>
      </c>
      <c r="S40" s="32">
        <v>2</v>
      </c>
      <c r="T40" s="32">
        <v>1</v>
      </c>
      <c r="U40" s="32">
        <v>7</v>
      </c>
      <c r="V40" s="32">
        <v>2</v>
      </c>
      <c r="W40" s="32">
        <v>1</v>
      </c>
      <c r="X40" s="32">
        <v>0</v>
      </c>
      <c r="Y40" s="32">
        <v>12</v>
      </c>
      <c r="Z40" s="32">
        <v>158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0</v>
      </c>
      <c r="F41" s="31" t="s">
        <v>126</v>
      </c>
      <c r="G41" s="32">
        <v>0</v>
      </c>
      <c r="H41" s="32">
        <v>0</v>
      </c>
      <c r="I41" s="32">
        <v>49</v>
      </c>
      <c r="J41" s="32">
        <v>1</v>
      </c>
      <c r="K41" s="32">
        <v>3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128</v>
      </c>
      <c r="R41" s="32">
        <v>0</v>
      </c>
      <c r="S41" s="32">
        <v>4</v>
      </c>
      <c r="T41" s="32">
        <v>3</v>
      </c>
      <c r="U41" s="32">
        <v>2</v>
      </c>
      <c r="V41" s="32">
        <v>3</v>
      </c>
      <c r="W41" s="32">
        <v>1</v>
      </c>
      <c r="X41" s="32">
        <v>0</v>
      </c>
      <c r="Y41" s="32">
        <v>9</v>
      </c>
      <c r="Z41" s="32">
        <v>203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0</v>
      </c>
      <c r="F42" s="31" t="s">
        <v>99</v>
      </c>
      <c r="G42" s="32">
        <v>0</v>
      </c>
      <c r="H42" s="32">
        <v>1</v>
      </c>
      <c r="I42" s="32">
        <v>358</v>
      </c>
      <c r="J42" s="32">
        <v>5</v>
      </c>
      <c r="K42" s="32">
        <v>9</v>
      </c>
      <c r="L42" s="32">
        <v>2</v>
      </c>
      <c r="M42" s="32">
        <v>0</v>
      </c>
      <c r="N42" s="32">
        <v>0</v>
      </c>
      <c r="O42" s="32">
        <v>0</v>
      </c>
      <c r="P42" s="32">
        <v>18</v>
      </c>
      <c r="Q42" s="32">
        <v>411</v>
      </c>
      <c r="R42" s="32">
        <v>0</v>
      </c>
      <c r="S42" s="32">
        <v>27</v>
      </c>
      <c r="T42" s="32">
        <v>4</v>
      </c>
      <c r="U42" s="32">
        <v>12</v>
      </c>
      <c r="V42" s="32">
        <v>11</v>
      </c>
      <c r="W42" s="32">
        <v>2</v>
      </c>
      <c r="X42" s="32">
        <v>0</v>
      </c>
      <c r="Y42" s="32">
        <v>45</v>
      </c>
      <c r="Z42" s="32">
        <v>905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0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35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4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50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4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2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0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0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2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1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0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0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0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0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0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68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3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35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12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1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0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0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16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1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0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0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0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0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0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98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0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28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12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7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1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1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2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2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1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0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0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0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0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0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0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0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0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0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0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0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0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0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1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0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1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0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0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0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0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1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1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0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1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0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1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0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0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0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0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3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3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0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0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128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0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49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9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2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3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1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4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3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0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0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0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0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0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0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3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1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0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0</v>
      </c>
    </row>
  </sheetData>
  <pageMargins left="0.7" right="0.7" top="0.75" bottom="0.75" header="0.3" footer="0.3"/>
  <tableParts count="1">
    <tablePart r:id="rId4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="80" zoomScaleNormal="80" workbookViewId="0"/>
  </sheetViews>
  <sheetFormatPr baseColWidth="10" defaultRowHeight="15" x14ac:dyDescent="0.25"/>
  <cols>
    <col min="1" max="1" width="11.28515625" customWidth="1"/>
    <col min="2" max="2" width="22.140625" bestFit="1" customWidth="1"/>
    <col min="3" max="3" width="8.7109375" bestFit="1" customWidth="1"/>
    <col min="4" max="4" width="7.7109375" customWidth="1"/>
    <col min="6" max="6" width="18.42578125" bestFit="1" customWidth="1"/>
    <col min="7" max="7" width="13.85546875" bestFit="1" customWidth="1"/>
    <col min="8" max="8" width="11.7109375" bestFit="1" customWidth="1"/>
    <col min="9" max="9" width="10.140625" bestFit="1" customWidth="1"/>
    <col min="10" max="10" width="17.85546875" bestFit="1" customWidth="1"/>
    <col min="11" max="11" width="19.85546875" bestFit="1" customWidth="1"/>
    <col min="12" max="12" width="16.7109375" bestFit="1" customWidth="1"/>
    <col min="13" max="13" width="18.85546875" bestFit="1" customWidth="1"/>
    <col min="14" max="14" width="15" bestFit="1" customWidth="1"/>
    <col min="15" max="15" width="6.5703125" bestFit="1" customWidth="1"/>
    <col min="16" max="16" width="10.7109375" bestFit="1" customWidth="1"/>
    <col min="17" max="17" width="9.85546875" bestFit="1" customWidth="1"/>
    <col min="18" max="18" width="8.85546875" bestFit="1" customWidth="1"/>
    <col min="19" max="19" width="12.7109375" bestFit="1" customWidth="1"/>
    <col min="20" max="20" width="7" bestFit="1" customWidth="1"/>
    <col min="21" max="21" width="9.28515625" bestFit="1" customWidth="1"/>
    <col min="22" max="22" width="9.5703125" bestFit="1" customWidth="1"/>
    <col min="23" max="23" width="11.7109375" bestFit="1" customWidth="1"/>
    <col min="24" max="24" width="10.85546875" bestFit="1" customWidth="1"/>
    <col min="25" max="25" width="7.140625" bestFit="1" customWidth="1"/>
    <col min="26" max="26" width="12.85546875" bestFit="1" customWidth="1"/>
  </cols>
  <sheetData>
    <row r="1" spans="1:7" x14ac:dyDescent="0.25">
      <c r="A1" s="5" t="s">
        <v>96</v>
      </c>
      <c r="B1" s="5" t="s">
        <v>73</v>
      </c>
      <c r="C1" s="5" t="s">
        <v>88</v>
      </c>
      <c r="D1" s="5" t="s">
        <v>89</v>
      </c>
    </row>
    <row r="2" spans="1:7" x14ac:dyDescent="0.25">
      <c r="A2" s="5" t="s">
        <v>97</v>
      </c>
      <c r="B2" s="5" t="s">
        <v>74</v>
      </c>
      <c r="C2" s="5" t="s">
        <v>90</v>
      </c>
      <c r="D2" s="5">
        <v>5</v>
      </c>
    </row>
    <row r="3" spans="1:7" x14ac:dyDescent="0.25">
      <c r="A3" s="5" t="s">
        <v>97</v>
      </c>
      <c r="B3" s="5" t="s">
        <v>76</v>
      </c>
      <c r="C3" s="5" t="s">
        <v>90</v>
      </c>
      <c r="D3" s="5">
        <v>0</v>
      </c>
      <c r="F3" s="30" t="s">
        <v>98</v>
      </c>
      <c r="G3" t="s">
        <v>100</v>
      </c>
    </row>
    <row r="4" spans="1:7" x14ac:dyDescent="0.25">
      <c r="A4" s="5" t="s">
        <v>97</v>
      </c>
      <c r="B4" s="5" t="s">
        <v>75</v>
      </c>
      <c r="C4" s="5" t="s">
        <v>90</v>
      </c>
      <c r="D4" s="5">
        <v>23</v>
      </c>
      <c r="F4" s="31" t="s">
        <v>104</v>
      </c>
      <c r="G4" s="32">
        <v>29</v>
      </c>
    </row>
    <row r="5" spans="1:7" x14ac:dyDescent="0.25">
      <c r="A5" s="5" t="s">
        <v>97</v>
      </c>
      <c r="B5" s="5" t="s">
        <v>77</v>
      </c>
      <c r="C5" s="5" t="s">
        <v>90</v>
      </c>
      <c r="D5" s="5">
        <v>0</v>
      </c>
      <c r="F5" s="31" t="s">
        <v>97</v>
      </c>
      <c r="G5" s="32">
        <v>235</v>
      </c>
    </row>
    <row r="6" spans="1:7" x14ac:dyDescent="0.25">
      <c r="A6" s="5" t="s">
        <v>97</v>
      </c>
      <c r="B6" s="5" t="s">
        <v>78</v>
      </c>
      <c r="C6" s="5" t="s">
        <v>90</v>
      </c>
      <c r="D6" s="5">
        <v>0</v>
      </c>
      <c r="F6" s="31" t="s">
        <v>103</v>
      </c>
      <c r="G6" s="32">
        <v>15</v>
      </c>
    </row>
    <row r="7" spans="1:7" x14ac:dyDescent="0.25">
      <c r="A7" s="5" t="s">
        <v>103</v>
      </c>
      <c r="B7" s="5" t="s">
        <v>79</v>
      </c>
      <c r="C7" s="5" t="s">
        <v>90</v>
      </c>
      <c r="D7" s="5">
        <v>0</v>
      </c>
      <c r="F7" s="31" t="s">
        <v>99</v>
      </c>
      <c r="G7" s="32">
        <v>279</v>
      </c>
    </row>
    <row r="8" spans="1:7" x14ac:dyDescent="0.25">
      <c r="A8" s="5" t="s">
        <v>103</v>
      </c>
      <c r="B8" s="5" t="s">
        <v>83</v>
      </c>
      <c r="C8" s="5" t="s">
        <v>90</v>
      </c>
      <c r="D8" s="5">
        <v>0</v>
      </c>
    </row>
    <row r="9" spans="1:7" x14ac:dyDescent="0.25">
      <c r="A9" s="5" t="s">
        <v>103</v>
      </c>
      <c r="B9" s="5" t="s">
        <v>82</v>
      </c>
      <c r="C9" s="5" t="s">
        <v>90</v>
      </c>
      <c r="D9" s="5">
        <v>0</v>
      </c>
    </row>
    <row r="10" spans="1:7" x14ac:dyDescent="0.25">
      <c r="A10" s="5" t="s">
        <v>103</v>
      </c>
      <c r="B10" s="5" t="s">
        <v>81</v>
      </c>
      <c r="C10" s="5" t="s">
        <v>90</v>
      </c>
      <c r="D10" s="5">
        <v>0</v>
      </c>
      <c r="F10" s="30" t="s">
        <v>98</v>
      </c>
      <c r="G10" t="s">
        <v>100</v>
      </c>
    </row>
    <row r="11" spans="1:7" x14ac:dyDescent="0.25">
      <c r="A11" s="5" t="s">
        <v>103</v>
      </c>
      <c r="B11" s="5" t="s">
        <v>80</v>
      </c>
      <c r="C11" s="5" t="s">
        <v>90</v>
      </c>
      <c r="D11" s="5">
        <v>0</v>
      </c>
      <c r="F11" s="31" t="s">
        <v>87</v>
      </c>
      <c r="G11" s="32">
        <v>0</v>
      </c>
    </row>
    <row r="12" spans="1:7" x14ac:dyDescent="0.25">
      <c r="A12" s="5" t="s">
        <v>104</v>
      </c>
      <c r="B12" s="5" t="s">
        <v>84</v>
      </c>
      <c r="C12" s="5" t="s">
        <v>90</v>
      </c>
      <c r="D12" s="5">
        <v>0</v>
      </c>
      <c r="F12" s="31" t="s">
        <v>80</v>
      </c>
      <c r="G12" s="32">
        <v>10</v>
      </c>
    </row>
    <row r="13" spans="1:7" x14ac:dyDescent="0.25">
      <c r="A13" s="5" t="s">
        <v>104</v>
      </c>
      <c r="B13" s="5" t="s">
        <v>85</v>
      </c>
      <c r="C13" s="5" t="s">
        <v>90</v>
      </c>
      <c r="D13" s="5">
        <v>0</v>
      </c>
      <c r="F13" s="31" t="s">
        <v>75</v>
      </c>
      <c r="G13" s="32">
        <v>126</v>
      </c>
    </row>
    <row r="14" spans="1:7" x14ac:dyDescent="0.25">
      <c r="A14" s="5" t="s">
        <v>104</v>
      </c>
      <c r="B14" s="5" t="s">
        <v>86</v>
      </c>
      <c r="C14" s="5" t="s">
        <v>90</v>
      </c>
      <c r="D14" s="5">
        <v>0</v>
      </c>
      <c r="F14" s="31" t="s">
        <v>107</v>
      </c>
      <c r="G14" s="32">
        <v>13</v>
      </c>
    </row>
    <row r="15" spans="1:7" x14ac:dyDescent="0.25">
      <c r="A15" s="5" t="s">
        <v>104</v>
      </c>
      <c r="B15" s="5" t="s">
        <v>87</v>
      </c>
      <c r="C15" s="5" t="s">
        <v>90</v>
      </c>
      <c r="D15" s="5">
        <v>0</v>
      </c>
      <c r="F15" s="31" t="s">
        <v>106</v>
      </c>
      <c r="G15" s="32">
        <v>1</v>
      </c>
    </row>
    <row r="16" spans="1:7" x14ac:dyDescent="0.25">
      <c r="A16" s="5" t="s">
        <v>97</v>
      </c>
      <c r="B16" s="5" t="s">
        <v>74</v>
      </c>
      <c r="C16" s="5" t="s">
        <v>91</v>
      </c>
      <c r="D16" s="5">
        <v>11</v>
      </c>
      <c r="F16" s="31" t="s">
        <v>109</v>
      </c>
      <c r="G16" s="32">
        <v>2</v>
      </c>
    </row>
    <row r="17" spans="1:7" x14ac:dyDescent="0.25">
      <c r="A17" s="5" t="s">
        <v>97</v>
      </c>
      <c r="B17" s="5" t="s">
        <v>76</v>
      </c>
      <c r="C17" s="5" t="s">
        <v>91</v>
      </c>
      <c r="D17" s="5">
        <v>0</v>
      </c>
      <c r="F17" s="31" t="s">
        <v>105</v>
      </c>
      <c r="G17" s="32">
        <v>0</v>
      </c>
    </row>
    <row r="18" spans="1:7" x14ac:dyDescent="0.25">
      <c r="A18" s="5" t="s">
        <v>97</v>
      </c>
      <c r="B18" s="5" t="s">
        <v>75</v>
      </c>
      <c r="C18" s="5" t="s">
        <v>91</v>
      </c>
      <c r="D18" s="5">
        <v>20</v>
      </c>
      <c r="F18" s="31" t="s">
        <v>108</v>
      </c>
      <c r="G18" s="32">
        <v>3</v>
      </c>
    </row>
    <row r="19" spans="1:7" x14ac:dyDescent="0.25">
      <c r="A19" s="5" t="s">
        <v>97</v>
      </c>
      <c r="B19" s="5" t="s">
        <v>77</v>
      </c>
      <c r="C19" s="5" t="s">
        <v>91</v>
      </c>
      <c r="D19" s="5">
        <v>0</v>
      </c>
      <c r="F19" s="31" t="s">
        <v>84</v>
      </c>
      <c r="G19" s="32">
        <v>24</v>
      </c>
    </row>
    <row r="20" spans="1:7" x14ac:dyDescent="0.25">
      <c r="A20" s="5" t="s">
        <v>97</v>
      </c>
      <c r="B20" s="5" t="s">
        <v>78</v>
      </c>
      <c r="C20" s="5" t="s">
        <v>91</v>
      </c>
      <c r="D20" s="5">
        <v>0</v>
      </c>
      <c r="F20" s="31" t="s">
        <v>76</v>
      </c>
      <c r="G20" s="32">
        <v>2</v>
      </c>
    </row>
    <row r="21" spans="1:7" x14ac:dyDescent="0.25">
      <c r="A21" s="5" t="s">
        <v>103</v>
      </c>
      <c r="B21" s="5" t="s">
        <v>79</v>
      </c>
      <c r="C21" s="5" t="s">
        <v>91</v>
      </c>
      <c r="D21" s="5">
        <v>1</v>
      </c>
      <c r="F21" s="31" t="s">
        <v>74</v>
      </c>
      <c r="G21" s="32">
        <v>88</v>
      </c>
    </row>
    <row r="22" spans="1:7" x14ac:dyDescent="0.25">
      <c r="A22" s="5" t="s">
        <v>103</v>
      </c>
      <c r="B22" s="5" t="s">
        <v>83</v>
      </c>
      <c r="C22" s="5" t="s">
        <v>91</v>
      </c>
      <c r="D22" s="5">
        <v>0</v>
      </c>
      <c r="F22" s="31" t="s">
        <v>86</v>
      </c>
      <c r="G22" s="32">
        <v>2</v>
      </c>
    </row>
    <row r="23" spans="1:7" x14ac:dyDescent="0.25">
      <c r="A23" s="5" t="s">
        <v>103</v>
      </c>
      <c r="B23" s="5" t="s">
        <v>82</v>
      </c>
      <c r="C23" s="5" t="s">
        <v>91</v>
      </c>
      <c r="D23" s="5">
        <v>1</v>
      </c>
      <c r="F23" s="31" t="s">
        <v>82</v>
      </c>
      <c r="G23" s="32">
        <v>3</v>
      </c>
    </row>
    <row r="24" spans="1:7" x14ac:dyDescent="0.25">
      <c r="A24" s="5" t="s">
        <v>103</v>
      </c>
      <c r="B24" s="5" t="s">
        <v>81</v>
      </c>
      <c r="C24" s="5" t="s">
        <v>91</v>
      </c>
      <c r="D24" s="5">
        <v>0</v>
      </c>
      <c r="F24" s="31" t="s">
        <v>79</v>
      </c>
      <c r="G24" s="32">
        <v>1</v>
      </c>
    </row>
    <row r="25" spans="1:7" x14ac:dyDescent="0.25">
      <c r="A25" s="5" t="s">
        <v>103</v>
      </c>
      <c r="B25" s="5" t="s">
        <v>80</v>
      </c>
      <c r="C25" s="5" t="s">
        <v>91</v>
      </c>
      <c r="D25" s="5">
        <v>0</v>
      </c>
      <c r="F25" s="31" t="s">
        <v>78</v>
      </c>
      <c r="G25" s="32">
        <v>0</v>
      </c>
    </row>
    <row r="26" spans="1:7" x14ac:dyDescent="0.25">
      <c r="A26" s="5" t="s">
        <v>104</v>
      </c>
      <c r="B26" s="5" t="s">
        <v>84</v>
      </c>
      <c r="C26" s="5" t="s">
        <v>91</v>
      </c>
      <c r="D26" s="5">
        <v>2</v>
      </c>
      <c r="F26" s="31" t="s">
        <v>81</v>
      </c>
      <c r="G26" s="32">
        <v>0</v>
      </c>
    </row>
    <row r="27" spans="1:7" x14ac:dyDescent="0.25">
      <c r="A27" s="5" t="s">
        <v>104</v>
      </c>
      <c r="B27" s="5" t="s">
        <v>85</v>
      </c>
      <c r="C27" s="5" t="s">
        <v>91</v>
      </c>
      <c r="D27" s="5">
        <v>0</v>
      </c>
      <c r="F27" s="31" t="s">
        <v>83</v>
      </c>
      <c r="G27" s="32">
        <v>0</v>
      </c>
    </row>
    <row r="28" spans="1:7" x14ac:dyDescent="0.25">
      <c r="A28" s="5" t="s">
        <v>104</v>
      </c>
      <c r="B28" s="5" t="s">
        <v>86</v>
      </c>
      <c r="C28" s="5" t="s">
        <v>91</v>
      </c>
      <c r="D28" s="5">
        <v>0</v>
      </c>
      <c r="F28" s="31" t="s">
        <v>85</v>
      </c>
      <c r="G28" s="32">
        <v>1</v>
      </c>
    </row>
    <row r="29" spans="1:7" x14ac:dyDescent="0.25">
      <c r="A29" s="5" t="s">
        <v>104</v>
      </c>
      <c r="B29" s="5" t="s">
        <v>87</v>
      </c>
      <c r="C29" s="5" t="s">
        <v>91</v>
      </c>
      <c r="D29" s="5">
        <v>0</v>
      </c>
      <c r="F29" s="31" t="s">
        <v>77</v>
      </c>
      <c r="G29" s="32">
        <v>3</v>
      </c>
    </row>
    <row r="30" spans="1:7" x14ac:dyDescent="0.25">
      <c r="A30" s="5" t="s">
        <v>97</v>
      </c>
      <c r="B30" s="5" t="s">
        <v>74</v>
      </c>
      <c r="C30" s="5" t="s">
        <v>92</v>
      </c>
      <c r="D30" s="5">
        <v>17</v>
      </c>
      <c r="F30" s="31" t="s">
        <v>99</v>
      </c>
      <c r="G30" s="32">
        <v>279</v>
      </c>
    </row>
    <row r="31" spans="1:7" x14ac:dyDescent="0.25">
      <c r="A31" s="5" t="s">
        <v>97</v>
      </c>
      <c r="B31" s="5" t="s">
        <v>76</v>
      </c>
      <c r="C31" s="5" t="s">
        <v>92</v>
      </c>
      <c r="D31" s="5">
        <v>0</v>
      </c>
    </row>
    <row r="32" spans="1:7" x14ac:dyDescent="0.25">
      <c r="A32" s="5" t="s">
        <v>97</v>
      </c>
      <c r="B32" s="5" t="s">
        <v>75</v>
      </c>
      <c r="C32" s="5" t="s">
        <v>92</v>
      </c>
      <c r="D32" s="5">
        <v>14</v>
      </c>
    </row>
    <row r="33" spans="1:26" x14ac:dyDescent="0.25">
      <c r="A33" s="5" t="s">
        <v>97</v>
      </c>
      <c r="B33" s="5" t="s">
        <v>77</v>
      </c>
      <c r="C33" s="5" t="s">
        <v>92</v>
      </c>
      <c r="D33" s="5">
        <v>0</v>
      </c>
      <c r="F33" s="30" t="s">
        <v>100</v>
      </c>
      <c r="G33" s="30" t="s">
        <v>101</v>
      </c>
    </row>
    <row r="34" spans="1:26" x14ac:dyDescent="0.25">
      <c r="A34" s="5" t="s">
        <v>97</v>
      </c>
      <c r="B34" s="5" t="s">
        <v>78</v>
      </c>
      <c r="C34" s="5" t="s">
        <v>92</v>
      </c>
      <c r="D34" s="5">
        <v>0</v>
      </c>
      <c r="F34" s="30" t="s">
        <v>98</v>
      </c>
      <c r="G34" s="5" t="s">
        <v>87</v>
      </c>
      <c r="H34" s="5" t="s">
        <v>80</v>
      </c>
      <c r="I34" s="5" t="s">
        <v>75</v>
      </c>
      <c r="J34" s="5" t="s">
        <v>107</v>
      </c>
      <c r="K34" s="5" t="s">
        <v>106</v>
      </c>
      <c r="L34" s="5" t="s">
        <v>109</v>
      </c>
      <c r="M34" s="5" t="s">
        <v>105</v>
      </c>
      <c r="N34" s="5" t="s">
        <v>108</v>
      </c>
      <c r="O34" s="5" t="s">
        <v>84</v>
      </c>
      <c r="P34" s="5" t="s">
        <v>76</v>
      </c>
      <c r="Q34" s="5" t="s">
        <v>74</v>
      </c>
      <c r="R34" s="5" t="s">
        <v>86</v>
      </c>
      <c r="S34" s="5" t="s">
        <v>82</v>
      </c>
      <c r="T34" s="5" t="s">
        <v>79</v>
      </c>
      <c r="U34" s="5" t="s">
        <v>78</v>
      </c>
      <c r="V34" s="5" t="s">
        <v>81</v>
      </c>
      <c r="W34" s="5" t="s">
        <v>83</v>
      </c>
      <c r="X34" s="5" t="s">
        <v>85</v>
      </c>
      <c r="Y34" s="5" t="s">
        <v>77</v>
      </c>
      <c r="Z34" s="5" t="s">
        <v>99</v>
      </c>
    </row>
    <row r="35" spans="1:26" x14ac:dyDescent="0.25">
      <c r="A35" s="5" t="s">
        <v>103</v>
      </c>
      <c r="B35" s="5" t="s">
        <v>79</v>
      </c>
      <c r="C35" s="5" t="s">
        <v>92</v>
      </c>
      <c r="D35" s="5">
        <v>0</v>
      </c>
      <c r="F35" s="31" t="s">
        <v>90</v>
      </c>
      <c r="G35" s="32">
        <v>0</v>
      </c>
      <c r="H35" s="32">
        <v>0</v>
      </c>
      <c r="I35" s="32">
        <v>23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5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28</v>
      </c>
    </row>
    <row r="36" spans="1:26" x14ac:dyDescent="0.25">
      <c r="A36" s="5" t="s">
        <v>103</v>
      </c>
      <c r="B36" s="5" t="s">
        <v>83</v>
      </c>
      <c r="C36" s="5" t="s">
        <v>92</v>
      </c>
      <c r="D36" s="5">
        <v>0</v>
      </c>
      <c r="F36" s="31" t="s">
        <v>91</v>
      </c>
      <c r="G36" s="32">
        <v>0</v>
      </c>
      <c r="H36" s="32">
        <v>0</v>
      </c>
      <c r="I36" s="32">
        <v>20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2</v>
      </c>
      <c r="P36" s="32">
        <v>0</v>
      </c>
      <c r="Q36" s="32">
        <v>11</v>
      </c>
      <c r="R36" s="32">
        <v>0</v>
      </c>
      <c r="S36" s="32">
        <v>1</v>
      </c>
      <c r="T36" s="32">
        <v>1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35</v>
      </c>
    </row>
    <row r="37" spans="1:26" x14ac:dyDescent="0.25">
      <c r="A37" s="5" t="s">
        <v>103</v>
      </c>
      <c r="B37" s="5" t="s">
        <v>82</v>
      </c>
      <c r="C37" s="5" t="s">
        <v>92</v>
      </c>
      <c r="D37" s="5">
        <v>0</v>
      </c>
      <c r="F37" s="31" t="s">
        <v>92</v>
      </c>
      <c r="G37" s="32">
        <v>0</v>
      </c>
      <c r="H37" s="32">
        <v>2</v>
      </c>
      <c r="I37" s="32">
        <v>14</v>
      </c>
      <c r="J37" s="32">
        <v>0</v>
      </c>
      <c r="K37" s="32">
        <v>1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17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34</v>
      </c>
    </row>
    <row r="38" spans="1:26" x14ac:dyDescent="0.25">
      <c r="A38" s="5" t="s">
        <v>103</v>
      </c>
      <c r="B38" s="5" t="s">
        <v>81</v>
      </c>
      <c r="C38" s="5" t="s">
        <v>92</v>
      </c>
      <c r="D38" s="5">
        <v>0</v>
      </c>
      <c r="F38" s="31" t="s">
        <v>93</v>
      </c>
      <c r="G38" s="32">
        <v>0</v>
      </c>
      <c r="H38" s="32">
        <v>4</v>
      </c>
      <c r="I38" s="32">
        <v>12</v>
      </c>
      <c r="J38" s="32">
        <v>0</v>
      </c>
      <c r="K38" s="32">
        <v>0</v>
      </c>
      <c r="L38" s="32">
        <v>0</v>
      </c>
      <c r="M38" s="32">
        <v>0</v>
      </c>
      <c r="N38" s="32">
        <v>2</v>
      </c>
      <c r="O38" s="32">
        <v>2</v>
      </c>
      <c r="P38" s="32">
        <v>0</v>
      </c>
      <c r="Q38" s="32">
        <v>10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2</v>
      </c>
      <c r="Z38" s="32">
        <v>32</v>
      </c>
    </row>
    <row r="39" spans="1:26" x14ac:dyDescent="0.25">
      <c r="A39" s="5" t="s">
        <v>103</v>
      </c>
      <c r="B39" s="5" t="s">
        <v>80</v>
      </c>
      <c r="C39" s="5" t="s">
        <v>92</v>
      </c>
      <c r="D39" s="5">
        <v>2</v>
      </c>
      <c r="F39" s="31" t="s">
        <v>94</v>
      </c>
      <c r="G39" s="32">
        <v>0</v>
      </c>
      <c r="H39" s="32">
        <v>3</v>
      </c>
      <c r="I39" s="32">
        <v>14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3</v>
      </c>
      <c r="P39" s="32">
        <v>2</v>
      </c>
      <c r="Q39" s="32">
        <v>11</v>
      </c>
      <c r="R39" s="32">
        <v>0</v>
      </c>
      <c r="S39" s="32">
        <v>2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35</v>
      </c>
    </row>
    <row r="40" spans="1:26" x14ac:dyDescent="0.25">
      <c r="A40" s="5" t="s">
        <v>104</v>
      </c>
      <c r="B40" s="5" t="s">
        <v>84</v>
      </c>
      <c r="C40" s="5" t="s">
        <v>92</v>
      </c>
      <c r="D40" s="5">
        <v>0</v>
      </c>
      <c r="F40" s="31" t="s">
        <v>95</v>
      </c>
      <c r="G40" s="32">
        <v>0</v>
      </c>
      <c r="H40" s="32">
        <v>1</v>
      </c>
      <c r="I40" s="32">
        <v>6</v>
      </c>
      <c r="J40" s="32">
        <v>13</v>
      </c>
      <c r="K40" s="32">
        <v>0</v>
      </c>
      <c r="L40" s="32">
        <v>2</v>
      </c>
      <c r="M40" s="32">
        <v>0</v>
      </c>
      <c r="N40" s="32">
        <v>1</v>
      </c>
      <c r="O40" s="32">
        <v>3</v>
      </c>
      <c r="P40" s="32">
        <v>0</v>
      </c>
      <c r="Q40" s="32">
        <v>8</v>
      </c>
      <c r="R40" s="32">
        <v>2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1</v>
      </c>
      <c r="Z40" s="32">
        <v>37</v>
      </c>
    </row>
    <row r="41" spans="1:26" x14ac:dyDescent="0.25">
      <c r="A41" s="5" t="s">
        <v>104</v>
      </c>
      <c r="B41" s="5" t="s">
        <v>85</v>
      </c>
      <c r="C41" s="5" t="s">
        <v>92</v>
      </c>
      <c r="D41" s="5">
        <v>0</v>
      </c>
      <c r="F41" s="31" t="s">
        <v>126</v>
      </c>
      <c r="G41" s="32">
        <v>0</v>
      </c>
      <c r="H41" s="32">
        <v>0</v>
      </c>
      <c r="I41" s="32">
        <v>37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14</v>
      </c>
      <c r="P41" s="32">
        <v>0</v>
      </c>
      <c r="Q41" s="32">
        <v>26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1</v>
      </c>
      <c r="Y41" s="32">
        <v>0</v>
      </c>
      <c r="Z41" s="32">
        <v>78</v>
      </c>
    </row>
    <row r="42" spans="1:26" x14ac:dyDescent="0.25">
      <c r="A42" s="5" t="s">
        <v>104</v>
      </c>
      <c r="B42" s="5" t="s">
        <v>86</v>
      </c>
      <c r="C42" s="5" t="s">
        <v>92</v>
      </c>
      <c r="D42" s="5">
        <v>0</v>
      </c>
      <c r="F42" s="31" t="s">
        <v>99</v>
      </c>
      <c r="G42" s="32">
        <v>0</v>
      </c>
      <c r="H42" s="32">
        <v>10</v>
      </c>
      <c r="I42" s="32">
        <v>126</v>
      </c>
      <c r="J42" s="32">
        <v>13</v>
      </c>
      <c r="K42" s="32">
        <v>1</v>
      </c>
      <c r="L42" s="32">
        <v>2</v>
      </c>
      <c r="M42" s="32">
        <v>0</v>
      </c>
      <c r="N42" s="32">
        <v>3</v>
      </c>
      <c r="O42" s="32">
        <v>24</v>
      </c>
      <c r="P42" s="32">
        <v>2</v>
      </c>
      <c r="Q42" s="32">
        <v>88</v>
      </c>
      <c r="R42" s="32">
        <v>2</v>
      </c>
      <c r="S42" s="32">
        <v>3</v>
      </c>
      <c r="T42" s="32">
        <v>1</v>
      </c>
      <c r="U42" s="32">
        <v>0</v>
      </c>
      <c r="V42" s="32">
        <v>0</v>
      </c>
      <c r="W42" s="32">
        <v>0</v>
      </c>
      <c r="X42" s="32">
        <v>1</v>
      </c>
      <c r="Y42" s="32">
        <v>3</v>
      </c>
      <c r="Z42" s="32">
        <v>279</v>
      </c>
    </row>
    <row r="43" spans="1:26" x14ac:dyDescent="0.25">
      <c r="A43" s="5" t="s">
        <v>104</v>
      </c>
      <c r="B43" s="5" t="s">
        <v>87</v>
      </c>
      <c r="C43" s="5" t="s">
        <v>92</v>
      </c>
      <c r="D43" s="5">
        <v>0</v>
      </c>
    </row>
    <row r="44" spans="1:26" x14ac:dyDescent="0.25">
      <c r="A44" s="5" t="s">
        <v>97</v>
      </c>
      <c r="B44" s="5" t="s">
        <v>74</v>
      </c>
      <c r="C44" s="5" t="s">
        <v>93</v>
      </c>
      <c r="D44" s="5">
        <v>10</v>
      </c>
    </row>
    <row r="45" spans="1:26" x14ac:dyDescent="0.25">
      <c r="A45" s="5" t="s">
        <v>97</v>
      </c>
      <c r="B45" s="5" t="s">
        <v>76</v>
      </c>
      <c r="C45" s="5" t="s">
        <v>93</v>
      </c>
      <c r="D45" s="5">
        <v>0</v>
      </c>
    </row>
    <row r="46" spans="1:26" x14ac:dyDescent="0.25">
      <c r="A46" s="5" t="s">
        <v>97</v>
      </c>
      <c r="B46" s="5" t="s">
        <v>75</v>
      </c>
      <c r="C46" s="5" t="s">
        <v>93</v>
      </c>
      <c r="D46" s="5">
        <v>12</v>
      </c>
    </row>
    <row r="47" spans="1:26" x14ac:dyDescent="0.25">
      <c r="A47" s="5" t="s">
        <v>97</v>
      </c>
      <c r="B47" s="5" t="s">
        <v>77</v>
      </c>
      <c r="C47" s="5" t="s">
        <v>93</v>
      </c>
      <c r="D47" s="5">
        <v>2</v>
      </c>
    </row>
    <row r="48" spans="1:26" x14ac:dyDescent="0.25">
      <c r="A48" s="5" t="s">
        <v>97</v>
      </c>
      <c r="B48" s="5" t="s">
        <v>78</v>
      </c>
      <c r="C48" s="5" t="s">
        <v>93</v>
      </c>
      <c r="D48" s="5">
        <v>0</v>
      </c>
    </row>
    <row r="49" spans="1:4" x14ac:dyDescent="0.25">
      <c r="A49" s="5" t="s">
        <v>103</v>
      </c>
      <c r="B49" s="5" t="s">
        <v>79</v>
      </c>
      <c r="C49" s="5" t="s">
        <v>93</v>
      </c>
      <c r="D49" s="5">
        <v>0</v>
      </c>
    </row>
    <row r="50" spans="1:4" x14ac:dyDescent="0.25">
      <c r="A50" s="5" t="s">
        <v>103</v>
      </c>
      <c r="B50" s="5" t="s">
        <v>83</v>
      </c>
      <c r="C50" s="5" t="s">
        <v>93</v>
      </c>
      <c r="D50" s="5">
        <v>0</v>
      </c>
    </row>
    <row r="51" spans="1:4" x14ac:dyDescent="0.25">
      <c r="A51" s="5" t="s">
        <v>103</v>
      </c>
      <c r="B51" s="5" t="s">
        <v>82</v>
      </c>
      <c r="C51" s="5" t="s">
        <v>93</v>
      </c>
      <c r="D51" s="5">
        <v>0</v>
      </c>
    </row>
    <row r="52" spans="1:4" x14ac:dyDescent="0.25">
      <c r="A52" s="5" t="s">
        <v>103</v>
      </c>
      <c r="B52" s="5" t="s">
        <v>81</v>
      </c>
      <c r="C52" s="5" t="s">
        <v>93</v>
      </c>
      <c r="D52" s="5">
        <v>0</v>
      </c>
    </row>
    <row r="53" spans="1:4" x14ac:dyDescent="0.25">
      <c r="A53" s="5" t="s">
        <v>103</v>
      </c>
      <c r="B53" s="5" t="s">
        <v>80</v>
      </c>
      <c r="C53" s="5" t="s">
        <v>93</v>
      </c>
      <c r="D53" s="5">
        <v>4</v>
      </c>
    </row>
    <row r="54" spans="1:4" x14ac:dyDescent="0.25">
      <c r="A54" s="5" t="s">
        <v>104</v>
      </c>
      <c r="B54" s="5" t="s">
        <v>84</v>
      </c>
      <c r="C54" s="5" t="s">
        <v>93</v>
      </c>
      <c r="D54" s="5">
        <v>2</v>
      </c>
    </row>
    <row r="55" spans="1:4" x14ac:dyDescent="0.25">
      <c r="A55" s="5" t="s">
        <v>104</v>
      </c>
      <c r="B55" s="5" t="s">
        <v>85</v>
      </c>
      <c r="C55" s="5" t="s">
        <v>93</v>
      </c>
      <c r="D55" s="5">
        <v>0</v>
      </c>
    </row>
    <row r="56" spans="1:4" x14ac:dyDescent="0.25">
      <c r="A56" s="5" t="s">
        <v>104</v>
      </c>
      <c r="B56" s="5" t="s">
        <v>86</v>
      </c>
      <c r="C56" s="5" t="s">
        <v>93</v>
      </c>
      <c r="D56" s="5">
        <v>0</v>
      </c>
    </row>
    <row r="57" spans="1:4" x14ac:dyDescent="0.25">
      <c r="A57" s="5" t="s">
        <v>104</v>
      </c>
      <c r="B57" s="5" t="s">
        <v>87</v>
      </c>
      <c r="C57" s="5" t="s">
        <v>93</v>
      </c>
      <c r="D57" s="5">
        <v>0</v>
      </c>
    </row>
    <row r="58" spans="1:4" x14ac:dyDescent="0.25">
      <c r="A58" s="5" t="s">
        <v>97</v>
      </c>
      <c r="B58" s="5" t="s">
        <v>74</v>
      </c>
      <c r="C58" s="5" t="s">
        <v>94</v>
      </c>
      <c r="D58" s="5">
        <v>11</v>
      </c>
    </row>
    <row r="59" spans="1:4" x14ac:dyDescent="0.25">
      <c r="A59" s="5" t="s">
        <v>97</v>
      </c>
      <c r="B59" s="5" t="s">
        <v>76</v>
      </c>
      <c r="C59" s="5" t="s">
        <v>94</v>
      </c>
      <c r="D59" s="5">
        <v>2</v>
      </c>
    </row>
    <row r="60" spans="1:4" x14ac:dyDescent="0.25">
      <c r="A60" s="5" t="s">
        <v>97</v>
      </c>
      <c r="B60" s="5" t="s">
        <v>75</v>
      </c>
      <c r="C60" s="5" t="s">
        <v>94</v>
      </c>
      <c r="D60" s="5">
        <v>14</v>
      </c>
    </row>
    <row r="61" spans="1:4" x14ac:dyDescent="0.25">
      <c r="A61" s="5" t="s">
        <v>97</v>
      </c>
      <c r="B61" s="5" t="s">
        <v>77</v>
      </c>
      <c r="C61" s="5" t="s">
        <v>94</v>
      </c>
      <c r="D61" s="5">
        <v>0</v>
      </c>
    </row>
    <row r="62" spans="1:4" x14ac:dyDescent="0.25">
      <c r="A62" s="5" t="s">
        <v>97</v>
      </c>
      <c r="B62" s="5" t="s">
        <v>78</v>
      </c>
      <c r="C62" s="5" t="s">
        <v>94</v>
      </c>
      <c r="D62" s="5">
        <v>0</v>
      </c>
    </row>
    <row r="63" spans="1:4" x14ac:dyDescent="0.25">
      <c r="A63" s="5" t="s">
        <v>103</v>
      </c>
      <c r="B63" s="5" t="s">
        <v>79</v>
      </c>
      <c r="C63" s="5" t="s">
        <v>94</v>
      </c>
      <c r="D63" s="5">
        <v>0</v>
      </c>
    </row>
    <row r="64" spans="1:4" x14ac:dyDescent="0.25">
      <c r="A64" s="5" t="s">
        <v>103</v>
      </c>
      <c r="B64" s="5" t="s">
        <v>83</v>
      </c>
      <c r="C64" s="5" t="s">
        <v>94</v>
      </c>
      <c r="D64" s="5">
        <v>0</v>
      </c>
    </row>
    <row r="65" spans="1:4" x14ac:dyDescent="0.25">
      <c r="A65" s="5" t="s">
        <v>103</v>
      </c>
      <c r="B65" s="5" t="s">
        <v>82</v>
      </c>
      <c r="C65" s="5" t="s">
        <v>94</v>
      </c>
      <c r="D65" s="5">
        <v>2</v>
      </c>
    </row>
    <row r="66" spans="1:4" x14ac:dyDescent="0.25">
      <c r="A66" s="5" t="s">
        <v>103</v>
      </c>
      <c r="B66" s="5" t="s">
        <v>81</v>
      </c>
      <c r="C66" s="5" t="s">
        <v>94</v>
      </c>
      <c r="D66" s="5">
        <v>0</v>
      </c>
    </row>
    <row r="67" spans="1:4" x14ac:dyDescent="0.25">
      <c r="A67" s="5" t="s">
        <v>103</v>
      </c>
      <c r="B67" s="5" t="s">
        <v>80</v>
      </c>
      <c r="C67" s="5" t="s">
        <v>94</v>
      </c>
      <c r="D67" s="5">
        <v>3</v>
      </c>
    </row>
    <row r="68" spans="1:4" x14ac:dyDescent="0.25">
      <c r="A68" s="5" t="s">
        <v>104</v>
      </c>
      <c r="B68" s="5" t="s">
        <v>84</v>
      </c>
      <c r="C68" s="5" t="s">
        <v>94</v>
      </c>
      <c r="D68" s="5">
        <v>3</v>
      </c>
    </row>
    <row r="69" spans="1:4" x14ac:dyDescent="0.25">
      <c r="A69" s="5" t="s">
        <v>104</v>
      </c>
      <c r="B69" s="5" t="s">
        <v>85</v>
      </c>
      <c r="C69" s="5" t="s">
        <v>94</v>
      </c>
      <c r="D69" s="5">
        <v>0</v>
      </c>
    </row>
    <row r="70" spans="1:4" x14ac:dyDescent="0.25">
      <c r="A70" s="5" t="s">
        <v>104</v>
      </c>
      <c r="B70" s="5" t="s">
        <v>86</v>
      </c>
      <c r="C70" s="5" t="s">
        <v>94</v>
      </c>
      <c r="D70" s="5">
        <v>0</v>
      </c>
    </row>
    <row r="71" spans="1:4" x14ac:dyDescent="0.25">
      <c r="A71" s="5" t="s">
        <v>104</v>
      </c>
      <c r="B71" s="5" t="s">
        <v>87</v>
      </c>
      <c r="C71" s="5" t="s">
        <v>94</v>
      </c>
      <c r="D71" s="5">
        <v>0</v>
      </c>
    </row>
    <row r="72" spans="1:4" x14ac:dyDescent="0.25">
      <c r="A72" s="5" t="s">
        <v>97</v>
      </c>
      <c r="B72" s="5" t="s">
        <v>74</v>
      </c>
      <c r="C72" s="5" t="s">
        <v>95</v>
      </c>
      <c r="D72" s="5">
        <v>8</v>
      </c>
    </row>
    <row r="73" spans="1:4" x14ac:dyDescent="0.25">
      <c r="A73" s="5" t="s">
        <v>97</v>
      </c>
      <c r="B73" s="5" t="s">
        <v>76</v>
      </c>
      <c r="C73" s="5" t="s">
        <v>95</v>
      </c>
      <c r="D73" s="5">
        <v>0</v>
      </c>
    </row>
    <row r="74" spans="1:4" x14ac:dyDescent="0.25">
      <c r="A74" s="5" t="s">
        <v>97</v>
      </c>
      <c r="B74" s="5" t="s">
        <v>75</v>
      </c>
      <c r="C74" s="5" t="s">
        <v>95</v>
      </c>
      <c r="D74" s="5">
        <v>6</v>
      </c>
    </row>
    <row r="75" spans="1:4" x14ac:dyDescent="0.25">
      <c r="A75" s="5" t="s">
        <v>97</v>
      </c>
      <c r="B75" s="5" t="s">
        <v>77</v>
      </c>
      <c r="C75" s="5" t="s">
        <v>95</v>
      </c>
      <c r="D75" s="5">
        <v>1</v>
      </c>
    </row>
    <row r="76" spans="1:4" x14ac:dyDescent="0.25">
      <c r="A76" s="5" t="s">
        <v>97</v>
      </c>
      <c r="B76" s="5" t="s">
        <v>78</v>
      </c>
      <c r="C76" s="5" t="s">
        <v>95</v>
      </c>
      <c r="D76" s="5">
        <v>0</v>
      </c>
    </row>
    <row r="77" spans="1:4" x14ac:dyDescent="0.25">
      <c r="A77" s="5" t="s">
        <v>103</v>
      </c>
      <c r="B77" s="5" t="s">
        <v>79</v>
      </c>
      <c r="C77" s="5" t="s">
        <v>95</v>
      </c>
      <c r="D77" s="5">
        <v>0</v>
      </c>
    </row>
    <row r="78" spans="1:4" x14ac:dyDescent="0.25">
      <c r="A78" s="5" t="s">
        <v>103</v>
      </c>
      <c r="B78" s="5" t="s">
        <v>83</v>
      </c>
      <c r="C78" s="5" t="s">
        <v>95</v>
      </c>
      <c r="D78" s="5">
        <v>0</v>
      </c>
    </row>
    <row r="79" spans="1:4" x14ac:dyDescent="0.25">
      <c r="A79" s="5" t="s">
        <v>103</v>
      </c>
      <c r="B79" s="5" t="s">
        <v>82</v>
      </c>
      <c r="C79" s="5" t="s">
        <v>95</v>
      </c>
      <c r="D79" s="5">
        <v>0</v>
      </c>
    </row>
    <row r="80" spans="1:4" x14ac:dyDescent="0.25">
      <c r="A80" s="5" t="s">
        <v>103</v>
      </c>
      <c r="B80" s="5" t="s">
        <v>81</v>
      </c>
      <c r="C80" s="5" t="s">
        <v>95</v>
      </c>
      <c r="D80" s="5">
        <v>0</v>
      </c>
    </row>
    <row r="81" spans="1:4" x14ac:dyDescent="0.25">
      <c r="A81" s="5" t="s">
        <v>103</v>
      </c>
      <c r="B81" s="5" t="s">
        <v>80</v>
      </c>
      <c r="C81" s="5" t="s">
        <v>95</v>
      </c>
      <c r="D81" s="5">
        <v>1</v>
      </c>
    </row>
    <row r="82" spans="1:4" x14ac:dyDescent="0.25">
      <c r="A82" s="5" t="s">
        <v>104</v>
      </c>
      <c r="B82" s="5" t="s">
        <v>84</v>
      </c>
      <c r="C82" s="5" t="s">
        <v>95</v>
      </c>
      <c r="D82" s="5">
        <v>3</v>
      </c>
    </row>
    <row r="83" spans="1:4" x14ac:dyDescent="0.25">
      <c r="A83" s="5" t="s">
        <v>104</v>
      </c>
      <c r="B83" s="5" t="s">
        <v>85</v>
      </c>
      <c r="C83" s="5" t="s">
        <v>95</v>
      </c>
      <c r="D83" s="5">
        <v>0</v>
      </c>
    </row>
    <row r="84" spans="1:4" x14ac:dyDescent="0.25">
      <c r="A84" s="5" t="s">
        <v>104</v>
      </c>
      <c r="B84" s="5" t="s">
        <v>86</v>
      </c>
      <c r="C84" s="5" t="s">
        <v>95</v>
      </c>
      <c r="D84" s="5">
        <v>2</v>
      </c>
    </row>
    <row r="85" spans="1:4" x14ac:dyDescent="0.25">
      <c r="A85" s="5" t="s">
        <v>104</v>
      </c>
      <c r="B85" s="5" t="s">
        <v>87</v>
      </c>
      <c r="C85" s="5" t="s">
        <v>95</v>
      </c>
      <c r="D85" s="5">
        <v>0</v>
      </c>
    </row>
    <row r="86" spans="1:4" x14ac:dyDescent="0.25">
      <c r="A86" s="5" t="s">
        <v>104</v>
      </c>
      <c r="B86" s="5" t="s">
        <v>105</v>
      </c>
      <c r="C86" s="5" t="s">
        <v>90</v>
      </c>
      <c r="D86" s="5">
        <v>0</v>
      </c>
    </row>
    <row r="87" spans="1:4" x14ac:dyDescent="0.25">
      <c r="A87" s="5" t="s">
        <v>103</v>
      </c>
      <c r="B87" s="5" t="s">
        <v>106</v>
      </c>
      <c r="C87" s="5" t="s">
        <v>90</v>
      </c>
      <c r="D87" s="5">
        <v>0</v>
      </c>
    </row>
    <row r="88" spans="1:4" x14ac:dyDescent="0.25">
      <c r="A88" s="5" t="s">
        <v>97</v>
      </c>
      <c r="B88" s="5" t="s">
        <v>107</v>
      </c>
      <c r="C88" s="5" t="s">
        <v>90</v>
      </c>
      <c r="D88" s="5">
        <v>0</v>
      </c>
    </row>
    <row r="89" spans="1:4" x14ac:dyDescent="0.25">
      <c r="A89" s="5" t="s">
        <v>97</v>
      </c>
      <c r="B89" s="5" t="s">
        <v>108</v>
      </c>
      <c r="C89" s="5" t="s">
        <v>90</v>
      </c>
      <c r="D89" s="5">
        <v>0</v>
      </c>
    </row>
    <row r="90" spans="1:4" x14ac:dyDescent="0.25">
      <c r="A90" s="5" t="s">
        <v>104</v>
      </c>
      <c r="B90" s="5" t="s">
        <v>109</v>
      </c>
      <c r="C90" s="5" t="s">
        <v>90</v>
      </c>
      <c r="D90" s="5">
        <v>0</v>
      </c>
    </row>
    <row r="91" spans="1:4" x14ac:dyDescent="0.25">
      <c r="A91" s="5" t="s">
        <v>104</v>
      </c>
      <c r="B91" s="5" t="s">
        <v>105</v>
      </c>
      <c r="C91" s="5" t="s">
        <v>91</v>
      </c>
      <c r="D91" s="5">
        <v>0</v>
      </c>
    </row>
    <row r="92" spans="1:4" x14ac:dyDescent="0.25">
      <c r="A92" s="5" t="s">
        <v>103</v>
      </c>
      <c r="B92" s="5" t="s">
        <v>106</v>
      </c>
      <c r="C92" s="5" t="s">
        <v>91</v>
      </c>
      <c r="D92" s="5">
        <v>0</v>
      </c>
    </row>
    <row r="93" spans="1:4" x14ac:dyDescent="0.25">
      <c r="A93" s="5" t="s">
        <v>97</v>
      </c>
      <c r="B93" s="5" t="s">
        <v>107</v>
      </c>
      <c r="C93" s="5" t="s">
        <v>91</v>
      </c>
      <c r="D93" s="5">
        <v>0</v>
      </c>
    </row>
    <row r="94" spans="1:4" x14ac:dyDescent="0.25">
      <c r="A94" s="5" t="s">
        <v>97</v>
      </c>
      <c r="B94" s="5" t="s">
        <v>108</v>
      </c>
      <c r="C94" s="5" t="s">
        <v>91</v>
      </c>
      <c r="D94" s="5">
        <v>0</v>
      </c>
    </row>
    <row r="95" spans="1:4" x14ac:dyDescent="0.25">
      <c r="A95" s="5" t="s">
        <v>104</v>
      </c>
      <c r="B95" s="5" t="s">
        <v>109</v>
      </c>
      <c r="C95" s="5" t="s">
        <v>91</v>
      </c>
      <c r="D95" s="5">
        <v>0</v>
      </c>
    </row>
    <row r="96" spans="1:4" x14ac:dyDescent="0.25">
      <c r="A96" s="5" t="s">
        <v>104</v>
      </c>
      <c r="B96" s="5" t="s">
        <v>105</v>
      </c>
      <c r="C96" s="5" t="s">
        <v>92</v>
      </c>
      <c r="D96" s="5">
        <v>0</v>
      </c>
    </row>
    <row r="97" spans="1:4" x14ac:dyDescent="0.25">
      <c r="A97" s="5" t="s">
        <v>103</v>
      </c>
      <c r="B97" s="5" t="s">
        <v>106</v>
      </c>
      <c r="C97" s="5" t="s">
        <v>92</v>
      </c>
      <c r="D97" s="5">
        <v>1</v>
      </c>
    </row>
    <row r="98" spans="1:4" x14ac:dyDescent="0.25">
      <c r="A98" s="5" t="s">
        <v>97</v>
      </c>
      <c r="B98" s="5" t="s">
        <v>107</v>
      </c>
      <c r="C98" s="5" t="s">
        <v>92</v>
      </c>
      <c r="D98" s="5">
        <v>0</v>
      </c>
    </row>
    <row r="99" spans="1:4" x14ac:dyDescent="0.25">
      <c r="A99" s="5" t="s">
        <v>97</v>
      </c>
      <c r="B99" s="5" t="s">
        <v>108</v>
      </c>
      <c r="C99" s="5" t="s">
        <v>92</v>
      </c>
      <c r="D99" s="5">
        <v>0</v>
      </c>
    </row>
    <row r="100" spans="1:4" x14ac:dyDescent="0.25">
      <c r="A100" s="5" t="s">
        <v>104</v>
      </c>
      <c r="B100" s="5" t="s">
        <v>109</v>
      </c>
      <c r="C100" s="5" t="s">
        <v>92</v>
      </c>
      <c r="D100" s="5">
        <v>0</v>
      </c>
    </row>
    <row r="101" spans="1:4" x14ac:dyDescent="0.25">
      <c r="A101" s="5" t="s">
        <v>104</v>
      </c>
      <c r="B101" s="5" t="s">
        <v>105</v>
      </c>
      <c r="C101" s="5" t="s">
        <v>93</v>
      </c>
      <c r="D101" s="5">
        <v>0</v>
      </c>
    </row>
    <row r="102" spans="1:4" x14ac:dyDescent="0.25">
      <c r="A102" s="5" t="s">
        <v>103</v>
      </c>
      <c r="B102" s="5" t="s">
        <v>106</v>
      </c>
      <c r="C102" s="5" t="s">
        <v>93</v>
      </c>
      <c r="D102" s="5">
        <v>0</v>
      </c>
    </row>
    <row r="103" spans="1:4" x14ac:dyDescent="0.25">
      <c r="A103" s="5" t="s">
        <v>97</v>
      </c>
      <c r="B103" s="5" t="s">
        <v>107</v>
      </c>
      <c r="C103" s="5" t="s">
        <v>93</v>
      </c>
      <c r="D103" s="5">
        <v>0</v>
      </c>
    </row>
    <row r="104" spans="1:4" x14ac:dyDescent="0.25">
      <c r="A104" s="5" t="s">
        <v>97</v>
      </c>
      <c r="B104" s="5" t="s">
        <v>108</v>
      </c>
      <c r="C104" s="5" t="s">
        <v>93</v>
      </c>
      <c r="D104" s="5">
        <v>2</v>
      </c>
    </row>
    <row r="105" spans="1:4" x14ac:dyDescent="0.25">
      <c r="A105" s="5" t="s">
        <v>104</v>
      </c>
      <c r="B105" s="5" t="s">
        <v>109</v>
      </c>
      <c r="C105" s="5" t="s">
        <v>93</v>
      </c>
      <c r="D105" s="5">
        <v>0</v>
      </c>
    </row>
    <row r="106" spans="1:4" x14ac:dyDescent="0.25">
      <c r="A106" s="5" t="s">
        <v>104</v>
      </c>
      <c r="B106" s="5" t="s">
        <v>105</v>
      </c>
      <c r="C106" s="5" t="s">
        <v>94</v>
      </c>
      <c r="D106" s="5">
        <v>0</v>
      </c>
    </row>
    <row r="107" spans="1:4" x14ac:dyDescent="0.25">
      <c r="A107" s="5" t="s">
        <v>103</v>
      </c>
      <c r="B107" s="5" t="s">
        <v>106</v>
      </c>
      <c r="C107" s="5" t="s">
        <v>94</v>
      </c>
      <c r="D107" s="5">
        <v>0</v>
      </c>
    </row>
    <row r="108" spans="1:4" x14ac:dyDescent="0.25">
      <c r="A108" s="5" t="s">
        <v>97</v>
      </c>
      <c r="B108" s="5" t="s">
        <v>107</v>
      </c>
      <c r="C108" s="5" t="s">
        <v>94</v>
      </c>
      <c r="D108" s="5">
        <v>0</v>
      </c>
    </row>
    <row r="109" spans="1:4" x14ac:dyDescent="0.25">
      <c r="A109" s="5" t="s">
        <v>97</v>
      </c>
      <c r="B109" s="5" t="s">
        <v>108</v>
      </c>
      <c r="C109" s="5" t="s">
        <v>94</v>
      </c>
      <c r="D109" s="5">
        <v>0</v>
      </c>
    </row>
    <row r="110" spans="1:4" x14ac:dyDescent="0.25">
      <c r="A110" s="5" t="s">
        <v>104</v>
      </c>
      <c r="B110" s="5" t="s">
        <v>109</v>
      </c>
      <c r="C110" s="5" t="s">
        <v>94</v>
      </c>
      <c r="D110" s="5">
        <v>0</v>
      </c>
    </row>
    <row r="111" spans="1:4" x14ac:dyDescent="0.25">
      <c r="A111" s="5" t="s">
        <v>104</v>
      </c>
      <c r="B111" s="5" t="s">
        <v>105</v>
      </c>
      <c r="C111" s="5" t="s">
        <v>95</v>
      </c>
      <c r="D111" s="5">
        <v>0</v>
      </c>
    </row>
    <row r="112" spans="1:4" x14ac:dyDescent="0.25">
      <c r="A112" s="5" t="s">
        <v>103</v>
      </c>
      <c r="B112" s="5" t="s">
        <v>106</v>
      </c>
      <c r="C112" s="5" t="s">
        <v>95</v>
      </c>
      <c r="D112" s="5">
        <v>0</v>
      </c>
    </row>
    <row r="113" spans="1:4" x14ac:dyDescent="0.25">
      <c r="A113" s="5" t="s">
        <v>97</v>
      </c>
      <c r="B113" s="5" t="s">
        <v>107</v>
      </c>
      <c r="C113" s="5" t="s">
        <v>95</v>
      </c>
      <c r="D113" s="5">
        <v>13</v>
      </c>
    </row>
    <row r="114" spans="1:4" x14ac:dyDescent="0.25">
      <c r="A114" s="5" t="s">
        <v>97</v>
      </c>
      <c r="B114" s="5" t="s">
        <v>108</v>
      </c>
      <c r="C114" s="5" t="s">
        <v>95</v>
      </c>
      <c r="D114" s="5">
        <v>1</v>
      </c>
    </row>
    <row r="115" spans="1:4" x14ac:dyDescent="0.25">
      <c r="A115" s="5" t="s">
        <v>104</v>
      </c>
      <c r="B115" s="5" t="s">
        <v>109</v>
      </c>
      <c r="C115" s="5" t="s">
        <v>95</v>
      </c>
      <c r="D115" s="5">
        <v>2</v>
      </c>
    </row>
    <row r="116" spans="1:4" x14ac:dyDescent="0.25">
      <c r="A116" s="5" t="s">
        <v>97</v>
      </c>
      <c r="B116" s="5" t="s">
        <v>74</v>
      </c>
      <c r="C116" s="5" t="s">
        <v>126</v>
      </c>
      <c r="D116" s="5">
        <v>26</v>
      </c>
    </row>
    <row r="117" spans="1:4" x14ac:dyDescent="0.25">
      <c r="A117" s="5" t="s">
        <v>97</v>
      </c>
      <c r="B117" s="5" t="s">
        <v>76</v>
      </c>
      <c r="C117" s="5" t="s">
        <v>126</v>
      </c>
      <c r="D117" s="5">
        <v>0</v>
      </c>
    </row>
    <row r="118" spans="1:4" x14ac:dyDescent="0.25">
      <c r="A118" s="5" t="s">
        <v>97</v>
      </c>
      <c r="B118" s="5" t="s">
        <v>75</v>
      </c>
      <c r="C118" s="5" t="s">
        <v>126</v>
      </c>
      <c r="D118" s="5">
        <v>37</v>
      </c>
    </row>
    <row r="119" spans="1:4" x14ac:dyDescent="0.25">
      <c r="A119" s="5" t="s">
        <v>97</v>
      </c>
      <c r="B119" s="5" t="s">
        <v>77</v>
      </c>
      <c r="C119" s="5" t="s">
        <v>126</v>
      </c>
      <c r="D119" s="5">
        <v>0</v>
      </c>
    </row>
    <row r="120" spans="1:4" x14ac:dyDescent="0.25">
      <c r="A120" s="5" t="s">
        <v>97</v>
      </c>
      <c r="B120" s="5" t="s">
        <v>78</v>
      </c>
      <c r="C120" s="5" t="s">
        <v>126</v>
      </c>
      <c r="D120" s="5">
        <v>0</v>
      </c>
    </row>
    <row r="121" spans="1:4" x14ac:dyDescent="0.25">
      <c r="A121" s="5" t="s">
        <v>103</v>
      </c>
      <c r="B121" s="5" t="s">
        <v>79</v>
      </c>
      <c r="C121" s="5" t="s">
        <v>126</v>
      </c>
      <c r="D121" s="5">
        <v>0</v>
      </c>
    </row>
    <row r="122" spans="1:4" x14ac:dyDescent="0.25">
      <c r="A122" s="5" t="s">
        <v>103</v>
      </c>
      <c r="B122" s="5" t="s">
        <v>83</v>
      </c>
      <c r="C122" s="5" t="s">
        <v>126</v>
      </c>
      <c r="D122" s="5">
        <v>0</v>
      </c>
    </row>
    <row r="123" spans="1:4" x14ac:dyDescent="0.25">
      <c r="A123" s="5" t="s">
        <v>103</v>
      </c>
      <c r="B123" s="5" t="s">
        <v>82</v>
      </c>
      <c r="C123" s="5" t="s">
        <v>126</v>
      </c>
      <c r="D123" s="5">
        <v>0</v>
      </c>
    </row>
    <row r="124" spans="1:4" x14ac:dyDescent="0.25">
      <c r="A124" s="5" t="s">
        <v>103</v>
      </c>
      <c r="B124" s="5" t="s">
        <v>81</v>
      </c>
      <c r="C124" s="5" t="s">
        <v>126</v>
      </c>
      <c r="D124" s="5">
        <v>0</v>
      </c>
    </row>
    <row r="125" spans="1:4" x14ac:dyDescent="0.25">
      <c r="A125" s="5" t="s">
        <v>103</v>
      </c>
      <c r="B125" s="5" t="s">
        <v>80</v>
      </c>
      <c r="C125" s="5" t="s">
        <v>126</v>
      </c>
      <c r="D125" s="5">
        <v>0</v>
      </c>
    </row>
    <row r="126" spans="1:4" x14ac:dyDescent="0.25">
      <c r="A126" s="5" t="s">
        <v>104</v>
      </c>
      <c r="B126" s="5" t="s">
        <v>84</v>
      </c>
      <c r="C126" s="5" t="s">
        <v>126</v>
      </c>
      <c r="D126" s="5">
        <v>14</v>
      </c>
    </row>
    <row r="127" spans="1:4" x14ac:dyDescent="0.25">
      <c r="A127" s="5" t="s">
        <v>104</v>
      </c>
      <c r="B127" s="5" t="s">
        <v>85</v>
      </c>
      <c r="C127" s="5" t="s">
        <v>126</v>
      </c>
      <c r="D127" s="5">
        <v>1</v>
      </c>
    </row>
    <row r="128" spans="1:4" x14ac:dyDescent="0.25">
      <c r="A128" s="5" t="s">
        <v>104</v>
      </c>
      <c r="B128" s="5" t="s">
        <v>86</v>
      </c>
      <c r="C128" s="5" t="s">
        <v>126</v>
      </c>
      <c r="D128" s="5">
        <v>0</v>
      </c>
    </row>
    <row r="129" spans="1:4" x14ac:dyDescent="0.25">
      <c r="A129" s="5" t="s">
        <v>104</v>
      </c>
      <c r="B129" s="5" t="s">
        <v>87</v>
      </c>
      <c r="C129" s="5" t="s">
        <v>126</v>
      </c>
      <c r="D129" s="5">
        <v>0</v>
      </c>
    </row>
    <row r="130" spans="1:4" x14ac:dyDescent="0.25">
      <c r="A130" s="5" t="s">
        <v>104</v>
      </c>
      <c r="B130" s="5" t="s">
        <v>105</v>
      </c>
      <c r="C130" s="5" t="s">
        <v>126</v>
      </c>
      <c r="D130" s="5">
        <v>0</v>
      </c>
    </row>
    <row r="131" spans="1:4" x14ac:dyDescent="0.25">
      <c r="A131" s="5" t="s">
        <v>103</v>
      </c>
      <c r="B131" s="5" t="s">
        <v>106</v>
      </c>
      <c r="C131" s="5" t="s">
        <v>126</v>
      </c>
      <c r="D131" s="5">
        <v>0</v>
      </c>
    </row>
    <row r="132" spans="1:4" x14ac:dyDescent="0.25">
      <c r="A132" s="5" t="s">
        <v>97</v>
      </c>
      <c r="B132" s="5" t="s">
        <v>107</v>
      </c>
      <c r="C132" s="5" t="s">
        <v>126</v>
      </c>
      <c r="D132" s="5">
        <v>0</v>
      </c>
    </row>
    <row r="133" spans="1:4" x14ac:dyDescent="0.25">
      <c r="A133" s="5" t="s">
        <v>97</v>
      </c>
      <c r="B133" s="5" t="s">
        <v>108</v>
      </c>
      <c r="C133" s="5" t="s">
        <v>126</v>
      </c>
      <c r="D133" s="5">
        <v>0</v>
      </c>
    </row>
    <row r="134" spans="1:4" x14ac:dyDescent="0.25">
      <c r="A134" s="5" t="s">
        <v>104</v>
      </c>
      <c r="B134" s="5" t="s">
        <v>109</v>
      </c>
      <c r="C134" s="5" t="s">
        <v>126</v>
      </c>
      <c r="D134" s="5">
        <v>0</v>
      </c>
    </row>
  </sheetData>
  <pageMargins left="0.7" right="0.7" top="0.75" bottom="0.75" header="0.3" footer="0.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Inicio</vt:lpstr>
      <vt:lpstr>01</vt:lpstr>
      <vt:lpstr>Datos01</vt:lpstr>
      <vt:lpstr>02</vt:lpstr>
      <vt:lpstr>Datos02</vt:lpstr>
      <vt:lpstr>03</vt:lpstr>
      <vt:lpstr>Datos03</vt:lpstr>
      <vt:lpstr>04</vt:lpstr>
      <vt:lpstr>Datos04</vt:lpstr>
      <vt:lpstr>05</vt:lpstr>
      <vt:lpstr>Datos05</vt:lpstr>
      <vt:lpstr>06</vt:lpstr>
      <vt:lpstr>Datos06</vt:lpstr>
      <vt:lpstr>07</vt:lpstr>
      <vt:lpstr>Datos07.1</vt:lpstr>
      <vt:lpstr>Datos07.2</vt:lpstr>
      <vt:lpstr>Datos07.3</vt:lpstr>
      <vt:lpstr>08</vt:lpstr>
      <vt:lpstr>Datos08.1</vt:lpstr>
      <vt:lpstr>Datos08.2</vt:lpstr>
      <vt:lpstr>09</vt:lpstr>
      <vt:lpstr>Datos09</vt:lpstr>
      <vt:lpstr>10</vt:lpstr>
      <vt:lpstr>Datos10</vt:lpstr>
      <vt:lpstr>11</vt:lpstr>
      <vt:lpstr>Datos11</vt:lpstr>
      <vt:lpstr>12</vt:lpstr>
      <vt:lpstr>Datos12</vt:lpstr>
      <vt:lpstr>Datos12.2</vt:lpstr>
      <vt:lpstr>13</vt:lpstr>
      <vt:lpstr>14</vt:lpstr>
      <vt:lpstr>Datos13</vt:lpstr>
      <vt:lpstr>15</vt:lpstr>
      <vt:lpstr>Datos15</vt:lpstr>
      <vt:lpstr>17</vt:lpstr>
      <vt:lpstr>Datos17.1</vt:lpstr>
      <vt:lpstr>Datos17.2</vt:lpstr>
      <vt:lpstr>18</vt:lpstr>
      <vt:lpstr>Datos18.1</vt:lpstr>
      <vt:lpstr>Datos18.2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alfaro</dc:creator>
  <cp:lastModifiedBy>macarena alfaro</cp:lastModifiedBy>
  <dcterms:created xsi:type="dcterms:W3CDTF">2018-03-23T13:41:29Z</dcterms:created>
  <dcterms:modified xsi:type="dcterms:W3CDTF">2018-08-29T13:48:55Z</dcterms:modified>
</cp:coreProperties>
</file>